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97_公営企業課共通\★公営企業課ホームページ関係\01_起案等\R05\"/>
    </mc:Choice>
  </mc:AlternateContent>
  <workbookProtection workbookAlgorithmName="SHA-512" workbookHashValue="Penp6uPeXDsbuUEpGb9X7TzSRXcs0sxRjaLdnMB0al0OHCyBl/rplaG/IBQNlgRa65HCYQiL0UwWJ6NcI/Rmaw==" workbookSaltValue="BK8ApoxsHiqEwuAfYQn6pg==" workbookSpinCount="100000" lockStructure="1"/>
  <bookViews>
    <workbookView xWindow="0" yWindow="0" windowWidth="28800" windowHeight="12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BN12" i="5"/>
  <c r="AT12" i="5"/>
  <c r="V12" i="5"/>
  <c r="DS11" i="5"/>
  <c r="CU11" i="5"/>
  <c r="CA11" i="5"/>
  <c r="BC11" i="5"/>
  <c r="AI11" i="5"/>
  <c r="ED10" i="5"/>
  <c r="EB10" i="5"/>
  <c r="DR10" i="5"/>
  <c r="DH10" i="5"/>
  <c r="DF10" i="5"/>
  <c r="CL10" i="5"/>
  <c r="CJ10" i="5"/>
  <c r="BZ10" i="5"/>
  <c r="BP10" i="5"/>
  <c r="BN10" i="5"/>
  <c r="AT10" i="5"/>
  <c r="AR10" i="5"/>
  <c r="AH10" i="5"/>
  <c r="X10" i="5"/>
  <c r="V10" i="5"/>
  <c r="F10" i="5"/>
  <c r="E10" i="5"/>
  <c r="DS10" i="5" s="1"/>
  <c r="D10" i="5"/>
  <c r="EC10" i="5" s="1"/>
  <c r="C10" i="5"/>
  <c r="CU10" i="5" s="1"/>
  <c r="B10" i="5"/>
  <c r="BB10" i="5" s="1"/>
  <c r="DZ9" i="5"/>
  <c r="DO9" i="5"/>
  <c r="DD9" i="5"/>
  <c r="CS9" i="5"/>
  <c r="CH9" i="5"/>
  <c r="BW9" i="5"/>
  <c r="BL9" i="5"/>
  <c r="BA9" i="5"/>
  <c r="AP9" i="5"/>
  <c r="AE9" i="5"/>
  <c r="T9" i="5"/>
  <c r="EJ6" i="5"/>
  <c r="EI6" i="5"/>
  <c r="EE12" i="5" s="1"/>
  <c r="EH6" i="5"/>
  <c r="EG6" i="5"/>
  <c r="EC12" i="5" s="1"/>
  <c r="EF6" i="5"/>
  <c r="EE6" i="5"/>
  <c r="EA12" i="5" s="1"/>
  <c r="ED6" i="5"/>
  <c r="EE11" i="5" s="1"/>
  <c r="EC6" i="5"/>
  <c r="ED11" i="5" s="1"/>
  <c r="EB6" i="5"/>
  <c r="EC11" i="5" s="1"/>
  <c r="EA6" i="5"/>
  <c r="EB11" i="5" s="1"/>
  <c r="DZ6" i="5"/>
  <c r="EA11" i="5" s="1"/>
  <c r="DY6" i="5"/>
  <c r="DX6" i="5"/>
  <c r="KO81" i="4" s="1"/>
  <c r="DW6" i="5"/>
  <c r="DS12" i="5" s="1"/>
  <c r="DV6" i="5"/>
  <c r="DR12" i="5" s="1"/>
  <c r="DU6" i="5"/>
  <c r="DQ12" i="5" s="1"/>
  <c r="DT6" i="5"/>
  <c r="GK81" i="4" s="1"/>
  <c r="DS6" i="5"/>
  <c r="DT11" i="5" s="1"/>
  <c r="DR6" i="5"/>
  <c r="DQ6" i="5"/>
  <c r="DR11" i="5" s="1"/>
  <c r="DP6" i="5"/>
  <c r="DO6" i="5"/>
  <c r="DP11" i="5" s="1"/>
  <c r="DN6" i="5"/>
  <c r="DM6" i="5"/>
  <c r="DI12" i="5" s="1"/>
  <c r="DL6" i="5"/>
  <c r="DK6" i="5"/>
  <c r="DG12" i="5" s="1"/>
  <c r="DJ6" i="5"/>
  <c r="DI6" i="5"/>
  <c r="DE12" i="5" s="1"/>
  <c r="DH6" i="5"/>
  <c r="DI11" i="5" s="1"/>
  <c r="DG6" i="5"/>
  <c r="DH11" i="5" s="1"/>
  <c r="DF6" i="5"/>
  <c r="DG11" i="5" s="1"/>
  <c r="DE6" i="5"/>
  <c r="DF11" i="5" s="1"/>
  <c r="DD6" i="5"/>
  <c r="DE11" i="5" s="1"/>
  <c r="DC6" i="5"/>
  <c r="DB6" i="5"/>
  <c r="CX12" i="5" s="1"/>
  <c r="DA6" i="5"/>
  <c r="CW12" i="5" s="1"/>
  <c r="CZ6" i="5"/>
  <c r="PT56" i="4" s="1"/>
  <c r="CY6" i="5"/>
  <c r="CU12" i="5" s="1"/>
  <c r="CX6" i="5"/>
  <c r="CT12" i="5" s="1"/>
  <c r="CW6" i="5"/>
  <c r="CX11" i="5" s="1"/>
  <c r="CV6" i="5"/>
  <c r="CU6" i="5"/>
  <c r="CV11" i="5" s="1"/>
  <c r="CT6" i="5"/>
  <c r="CS6" i="5"/>
  <c r="CT11" i="5" s="1"/>
  <c r="CR6" i="5"/>
  <c r="CQ6" i="5"/>
  <c r="CM12" i="5" s="1"/>
  <c r="CP6" i="5"/>
  <c r="CO6" i="5"/>
  <c r="CK12" i="5" s="1"/>
  <c r="CN6" i="5"/>
  <c r="CJ12" i="5" s="1"/>
  <c r="CM6" i="5"/>
  <c r="CI12" i="5" s="1"/>
  <c r="CL6" i="5"/>
  <c r="MN55" i="4" s="1"/>
  <c r="CK6" i="5"/>
  <c r="CL11" i="5" s="1"/>
  <c r="CJ6" i="5"/>
  <c r="KZ55" i="4" s="1"/>
  <c r="CI6" i="5"/>
  <c r="CJ11" i="5" s="1"/>
  <c r="CH6" i="5"/>
  <c r="JL55" i="4" s="1"/>
  <c r="CG6" i="5"/>
  <c r="EH90" i="4" s="1"/>
  <c r="CF6" i="5"/>
  <c r="HT56" i="4" s="1"/>
  <c r="CE6" i="5"/>
  <c r="CA12" i="5" s="1"/>
  <c r="CD6" i="5"/>
  <c r="BZ12" i="5" s="1"/>
  <c r="CC6" i="5"/>
  <c r="BY12" i="5" s="1"/>
  <c r="CB6" i="5"/>
  <c r="ER56" i="4" s="1"/>
  <c r="CA6" i="5"/>
  <c r="CB11" i="5" s="1"/>
  <c r="BZ6" i="5"/>
  <c r="BY6" i="5"/>
  <c r="BZ11" i="5" s="1"/>
  <c r="BX6" i="5"/>
  <c r="BW6" i="5"/>
  <c r="BX11" i="5" s="1"/>
  <c r="BV6" i="5"/>
  <c r="BU6" i="5"/>
  <c r="BQ12" i="5" s="1"/>
  <c r="BT6" i="5"/>
  <c r="BP12" i="5" s="1"/>
  <c r="BS6" i="5"/>
  <c r="BO12" i="5" s="1"/>
  <c r="BR6" i="5"/>
  <c r="BQ6" i="5"/>
  <c r="BM12" i="5" s="1"/>
  <c r="BP6" i="5"/>
  <c r="CZ55" i="4" s="1"/>
  <c r="BO6" i="5"/>
  <c r="BP11" i="5" s="1"/>
  <c r="BN6" i="5"/>
  <c r="BL55" i="4" s="1"/>
  <c r="BM6" i="5"/>
  <c r="BN11" i="5" s="1"/>
  <c r="BL6" i="5"/>
  <c r="X55" i="4" s="1"/>
  <c r="BK6" i="5"/>
  <c r="BJ6" i="5"/>
  <c r="BF12" i="5" s="1"/>
  <c r="BI6" i="5"/>
  <c r="BE12" i="5" s="1"/>
  <c r="BH6" i="5"/>
  <c r="PT33" i="4" s="1"/>
  <c r="BG6" i="5"/>
  <c r="BC12" i="5" s="1"/>
  <c r="BF6" i="5"/>
  <c r="BB12" i="5" s="1"/>
  <c r="BE6" i="5"/>
  <c r="BF11" i="5" s="1"/>
  <c r="BD6" i="5"/>
  <c r="BC6" i="5"/>
  <c r="BD11" i="5" s="1"/>
  <c r="BB6" i="5"/>
  <c r="BA6" i="5"/>
  <c r="BB11" i="5" s="1"/>
  <c r="AZ6" i="5"/>
  <c r="BE90" i="4" s="1"/>
  <c r="AY6" i="5"/>
  <c r="AU12" i="5" s="1"/>
  <c r="AX6" i="5"/>
  <c r="AW6" i="5"/>
  <c r="AS12" i="5" s="1"/>
  <c r="AV6" i="5"/>
  <c r="AR12" i="5" s="1"/>
  <c r="AU6" i="5"/>
  <c r="AQ12" i="5" s="1"/>
  <c r="AT6" i="5"/>
  <c r="MN32" i="4" s="1"/>
  <c r="AS6" i="5"/>
  <c r="AT11" i="5" s="1"/>
  <c r="AR6" i="5"/>
  <c r="AS11" i="5" s="1"/>
  <c r="AQ6" i="5"/>
  <c r="AR11" i="5" s="1"/>
  <c r="AP6" i="5"/>
  <c r="JL32" i="4" s="1"/>
  <c r="AO6" i="5"/>
  <c r="AD90" i="4" s="1"/>
  <c r="AN6" i="5"/>
  <c r="HT33" i="4" s="1"/>
  <c r="AM6" i="5"/>
  <c r="AI12" i="5" s="1"/>
  <c r="AL6" i="5"/>
  <c r="AH12" i="5" s="1"/>
  <c r="AK6" i="5"/>
  <c r="AG12" i="5" s="1"/>
  <c r="AJ6" i="5"/>
  <c r="ER33" i="4" s="1"/>
  <c r="AI6" i="5"/>
  <c r="AJ11" i="5" s="1"/>
  <c r="AH6" i="5"/>
  <c r="AG6" i="5"/>
  <c r="AH11" i="5" s="1"/>
  <c r="AF6" i="5"/>
  <c r="AE6" i="5"/>
  <c r="AF11" i="5" s="1"/>
  <c r="AD6" i="5"/>
  <c r="AC6" i="5"/>
  <c r="Y12" i="5" s="1"/>
  <c r="AB6" i="5"/>
  <c r="X12" i="5" s="1"/>
  <c r="AA6" i="5"/>
  <c r="W12" i="5" s="1"/>
  <c r="Z6" i="5"/>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C90" i="4"/>
  <c r="RA81" i="4"/>
  <c r="PZ81" i="4"/>
  <c r="OY81" i="4"/>
  <c r="MW81" i="4"/>
  <c r="JN81" i="4"/>
  <c r="IM81" i="4"/>
  <c r="HL81" i="4"/>
  <c r="EC81" i="4"/>
  <c r="CA81" i="4"/>
  <c r="AZ81" i="4"/>
  <c r="Y81" i="4"/>
  <c r="RA80" i="4"/>
  <c r="PZ80" i="4"/>
  <c r="OY80" i="4"/>
  <c r="NX80" i="4"/>
  <c r="MW80" i="4"/>
  <c r="KO80" i="4"/>
  <c r="JN80" i="4"/>
  <c r="IM80" i="4"/>
  <c r="GK80" i="4"/>
  <c r="DB80" i="4"/>
  <c r="CA80" i="4"/>
  <c r="AZ80" i="4"/>
  <c r="PZ79" i="4"/>
  <c r="OY79" i="4"/>
  <c r="NX79" i="4"/>
  <c r="JN79" i="4"/>
  <c r="IM79" i="4"/>
  <c r="HL79" i="4"/>
  <c r="DB79" i="4"/>
  <c r="AZ79" i="4"/>
  <c r="RH56" i="4"/>
  <c r="QN56" i="4"/>
  <c r="OZ56" i="4"/>
  <c r="OF56" i="4"/>
  <c r="MN56" i="4"/>
  <c r="LT56" i="4"/>
  <c r="KZ56" i="4"/>
  <c r="JL56" i="4"/>
  <c r="GZ56" i="4"/>
  <c r="GF56" i="4"/>
  <c r="CZ56" i="4"/>
  <c r="CF56" i="4"/>
  <c r="BL56" i="4"/>
  <c r="AR56" i="4"/>
  <c r="X56" i="4"/>
  <c r="RH55" i="4"/>
  <c r="PT55" i="4"/>
  <c r="OZ55" i="4"/>
  <c r="OF55" i="4"/>
  <c r="LT55" i="4"/>
  <c r="KF55" i="4"/>
  <c r="HT55" i="4"/>
  <c r="GZ55" i="4"/>
  <c r="GF55" i="4"/>
  <c r="ER55" i="4"/>
  <c r="CF55" i="4"/>
  <c r="QN54" i="4"/>
  <c r="PT54" i="4"/>
  <c r="OZ54" i="4"/>
  <c r="LT54" i="4"/>
  <c r="KZ54" i="4"/>
  <c r="KF54" i="4"/>
  <c r="GZ54" i="4"/>
  <c r="GF54" i="4"/>
  <c r="FL54" i="4"/>
  <c r="CF54" i="4"/>
  <c r="AR54" i="4"/>
  <c r="RH33" i="4"/>
  <c r="OZ33" i="4"/>
  <c r="OF33" i="4"/>
  <c r="MN33" i="4"/>
  <c r="LT33" i="4"/>
  <c r="KZ33" i="4"/>
  <c r="JL33" i="4"/>
  <c r="GZ33" i="4"/>
  <c r="GF33" i="4"/>
  <c r="CZ33" i="4"/>
  <c r="BL33" i="4"/>
  <c r="AR33" i="4"/>
  <c r="X33" i="4"/>
  <c r="RH32" i="4"/>
  <c r="PT32" i="4"/>
  <c r="OZ32" i="4"/>
  <c r="OF32" i="4"/>
  <c r="KF32" i="4"/>
  <c r="HT32" i="4"/>
  <c r="GZ32" i="4"/>
  <c r="GF32" i="4"/>
  <c r="ER32" i="4"/>
  <c r="CF32" i="4"/>
  <c r="RH31" i="4"/>
  <c r="QN31" i="4"/>
  <c r="PT31" i="4"/>
  <c r="OZ31" i="4"/>
  <c r="OF31" i="4"/>
  <c r="LT31" i="4"/>
  <c r="KZ31" i="4"/>
  <c r="KF31" i="4"/>
  <c r="GZ31" i="4"/>
  <c r="GF31" i="4"/>
  <c r="FL31" i="4"/>
  <c r="CF31" i="4"/>
  <c r="AR31" i="4"/>
  <c r="LZ10" i="4"/>
  <c r="IT10" i="4"/>
  <c r="FN10" i="4"/>
  <c r="CH10" i="4"/>
  <c r="B10" i="4"/>
  <c r="PF8" i="4"/>
  <c r="LZ8" i="4"/>
  <c r="IT8" i="4"/>
  <c r="FN8" i="4"/>
  <c r="CH8" i="4"/>
  <c r="B8" i="4"/>
  <c r="B5" i="4"/>
  <c r="QN55" i="4" l="1"/>
  <c r="CW11" i="5"/>
  <c r="DB81" i="4"/>
  <c r="DH12" i="5"/>
  <c r="DI10" i="5"/>
  <c r="BQ10" i="5"/>
  <c r="Y10" i="5"/>
  <c r="EE10" i="5"/>
  <c r="CM10" i="5"/>
  <c r="AU10" i="5"/>
  <c r="RA79" i="4"/>
  <c r="MN54" i="4"/>
  <c r="MN31" i="4"/>
  <c r="KO79" i="4"/>
  <c r="HT54" i="4"/>
  <c r="HT31" i="4"/>
  <c r="DT10" i="5"/>
  <c r="CB10" i="5"/>
  <c r="AJ10" i="5"/>
  <c r="EC79" i="4"/>
  <c r="CZ54" i="4"/>
  <c r="U11" i="5"/>
  <c r="CK11" i="5"/>
  <c r="BX12" i="5"/>
  <c r="CZ31" i="4"/>
  <c r="KZ32" i="4"/>
  <c r="CF33" i="4"/>
  <c r="OF54" i="4"/>
  <c r="RH54" i="4"/>
  <c r="KF56" i="4"/>
  <c r="Y80" i="4"/>
  <c r="EC80" i="4"/>
  <c r="CT10" i="5"/>
  <c r="Y11" i="5"/>
  <c r="BM11" i="5"/>
  <c r="CB12" i="5"/>
  <c r="DP12" i="5"/>
  <c r="QN32" i="4"/>
  <c r="BE11" i="5"/>
  <c r="FL55" i="4"/>
  <c r="BY11" i="5"/>
  <c r="HL80" i="4"/>
  <c r="DQ11" i="5"/>
  <c r="NX81" i="4"/>
  <c r="EB12" i="5"/>
  <c r="X31" i="4"/>
  <c r="KF33" i="4"/>
  <c r="CX10" i="5"/>
  <c r="BQ11" i="5"/>
  <c r="BD12" i="5"/>
  <c r="DT12" i="5"/>
  <c r="FL32" i="4"/>
  <c r="AG11" i="5"/>
  <c r="DE10" i="5"/>
  <c r="BM10" i="5"/>
  <c r="U10" i="5"/>
  <c r="EA10" i="5"/>
  <c r="CI10" i="5"/>
  <c r="AQ10" i="5"/>
  <c r="MW79" i="4"/>
  <c r="JL54" i="4"/>
  <c r="JL31" i="4"/>
  <c r="GK79" i="4"/>
  <c r="ER31" i="4"/>
  <c r="X54" i="4"/>
  <c r="DP10" i="5"/>
  <c r="BX10" i="5"/>
  <c r="AF10" i="5"/>
  <c r="ER54" i="4"/>
  <c r="Y79" i="4"/>
  <c r="AJ12" i="5"/>
  <c r="BF10" i="5"/>
  <c r="AF12" i="5"/>
  <c r="CV12" i="5"/>
  <c r="BD10" i="5"/>
  <c r="CV10" i="5"/>
  <c r="W11" i="5"/>
  <c r="AQ11" i="5"/>
  <c r="AU11" i="5"/>
  <c r="BO11" i="5"/>
  <c r="CI11" i="5"/>
  <c r="CM11" i="5"/>
  <c r="AR32" i="4"/>
  <c r="LT32" i="4"/>
  <c r="AR55" i="4"/>
  <c r="BL31" i="4"/>
  <c r="FL33" i="4"/>
  <c r="QN33" i="4"/>
  <c r="BL54" i="4"/>
  <c r="FL56" i="4"/>
  <c r="CA79" i="4"/>
  <c r="W10" i="5"/>
  <c r="AG10" i="5"/>
  <c r="BE10" i="5"/>
  <c r="BO10" i="5"/>
  <c r="BY10" i="5"/>
  <c r="CW10" i="5"/>
  <c r="DG10" i="5"/>
  <c r="DQ10" i="5"/>
  <c r="AI10" i="5"/>
  <c r="AS10" i="5"/>
  <c r="BC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<sst xmlns="http://schemas.openxmlformats.org/spreadsheetml/2006/main" count="262" uniqueCount="107">
  <si>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</si>
  <si>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</si>
  <si>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</si>
  <si>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</si>
  <si>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</si>
  <si>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</si>
  <si>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</si>
  <si>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</si>
  <si>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</si>
  <si>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</si>
  <si>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</si>
  <si>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</si>
  <si>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</si>
  <si>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</si>
  <si>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</si>
  <si>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</si>
  <si>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</si>
  <si>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</si>
  <si>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</si>
  <si>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</si>
  <si>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</si>
  <si>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</si>
  <si>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</si>
  <si>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</si>
  <si>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</si>
  <si>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</si>
  <si>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</si>
  <si>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</si>
  <si>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</si>
  <si>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</si>
  <si>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</si>
  <si>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</si>
  <si>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</si>
  <si>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</si>
  <si>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</si>
  <si>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</si>
  <si>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</si>
  <si>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</si>
  <si>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</si>
  <si>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</si>
  <si>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</si>
  <si>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</si>
  <si>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</si>
  <si>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</si>
  <si>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</si>
  <si>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</si>
  <si>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</si>
  <si>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</si>
  <si>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</si>
  <si>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</si>
  <si>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</si>
  <si>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</si>
  <si>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</si>
  <si>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</si>
  <si>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</si>
  <si>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</si>
  <si>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</si>
  <si>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</si>
  <si>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</si>
  <si>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</si>
  <si>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</si>
  <si>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</si>
  <si>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</si>
  <si>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</si>
  <si>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</si>
  <si>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</si>
  <si>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</si>
  <si>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</si>
  <si>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</si>
  <si>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</si>
  <si>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</si>
  <si>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</si>
  <si>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</si>
  <si>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</si>
  <si>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</si>
  <si>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</si>
  <si>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</si>
  <si>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</si>
  <si>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</si>
  <si>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</si>
  <si>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</si>
  <si>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</si>
  <si>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</si>
  <si>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</si>
  <si>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</si>
  <si>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</si>
  <si>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</si>
  <si>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</si>
  <si>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300004</t>
  </si>
  <si>
    <t>46</t>
  </si>
  <si>
    <t>02</t>
  </si>
  <si>
    <t>0</t>
  </si>
  <si>
    <t>000</t>
  </si>
  <si>
    <t>和歌山県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</si>
  <si>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</si>
  <si>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</si>
  <si>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</si>
  <si>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</si>
  <si>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</si>
  <si>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</si>
  <si>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</si>
  <si>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</si>
  <si>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</si>
  <si>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</si>
  <si>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累積欠損金がないこと、流動比率が全国平均より高いこと並びに経常収支比率が100％を超えていることなどから、経営の健全性が保たれている。なお、流動比率の数値に大きな変動がみられるが、これは、年度末の工事費の支払いが当年度になるか翌年度になるかの違いによるものである。</t>
    </r>
    <r>
      <rPr>
        <sz val="11"/>
        <rFont val="ＭＳ ゴシック"/>
        <family val="3"/>
        <charset val="128"/>
      </rPr>
      <t>また、令和4年度に企業債残高対給水収益比率の数値が生じているのは、施設更新工事による企業債借り入れによるものである。
　一方で、料金回収率が全国平均を下回っていることから、料金改定を実施し経営改善を図る予定がある。また、契約率及び施設利用率についても全国平均を下回っていることから、新規ユーザを開拓し、施設運用の効率化と契約率の向上を図る必要がある。</t>
    </r>
    <rPh sb="79" eb="80">
      <t>オオ</t>
    </rPh>
    <rPh sb="142" eb="144">
      <t>キギョウ</t>
    </rPh>
    <rPh sb="144" eb="145">
      <t>サイ</t>
    </rPh>
    <rPh sb="145" eb="147">
      <t>ザンダカ</t>
    </rPh>
    <rPh sb="147" eb="148">
      <t>タイ</t>
    </rPh>
    <rPh sb="148" eb="150">
      <t>キュウスイ</t>
    </rPh>
    <rPh sb="150" eb="152">
      <t>シュウエキ</t>
    </rPh>
    <rPh sb="152" eb="153">
      <t>ヒ</t>
    </rPh>
    <rPh sb="153" eb="154">
      <t>リツ</t>
    </rPh>
    <rPh sb="155" eb="157">
      <t>スウチ</t>
    </rPh>
    <rPh sb="158" eb="159">
      <t>ショウ</t>
    </rPh>
    <rPh sb="166" eb="168">
      <t>シセツ</t>
    </rPh>
    <rPh sb="168" eb="170">
      <t>コウシン</t>
    </rPh>
    <rPh sb="170" eb="172">
      <t>コウジ</t>
    </rPh>
    <rPh sb="175" eb="177">
      <t>キギョウ</t>
    </rPh>
    <rPh sb="177" eb="178">
      <t>サイ</t>
    </rPh>
    <rPh sb="178" eb="179">
      <t>カ</t>
    </rPh>
    <rPh sb="180" eb="181">
      <t>イ</t>
    </rPh>
    <rPh sb="224" eb="226">
      <t>ジッシ</t>
    </rPh>
    <rPh sb="234" eb="236">
      <t>ヨテイ</t>
    </rPh>
    <phoneticPr fontId="5"/>
  </si>
  <si>
    <t>　有形固定資産減価償却比率及び管路経年化率も高く、施設の老朽化が進んでいるため、各事業における施設の重要度、経過年数及び健全性に財源の確保などを勘案し、計画的に施設の更新、強靱化及び長寿命化を実施する必要がある。
　なお、令和2年度の管路更新率の数値は、平成29年度から実施していた施設更新工事が完了したことに伴うものである。</t>
    <rPh sb="13" eb="14">
      <t>オヨ</t>
    </rPh>
    <rPh sb="89" eb="90">
      <t>オヨ</t>
    </rPh>
    <phoneticPr fontId="5"/>
  </si>
  <si>
    <t>　現在、経営は安定しているが、今後も健全な経営を続けるため、施設の更新、強靱化及び長寿命化の大規模投資を計画的に実施するとともに資産維持費の導入も含めた料金改定を実施していく。
　また、施設利用率を高めるよう新規ユーザの獲得に向けた取り組みを行っていく。</t>
    <rPh sb="39" eb="40">
      <t>オヨ</t>
    </rPh>
    <rPh sb="81" eb="8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</si>
</sst>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62.91</c:v>
                </c:pt>
                <c:pt idx="1">
                  <c:v>63.62</c:v>
                </c:pt>
                <c:pt idx="2">
                  <c:v>62.71</c:v>
                </c:pt>
                <c:pt idx="3">
                  <c:v>64.53</c:v>
                </c:pt>
                <c:pt idx="4">
                  <c:v>63.49</c:v>
                </c:pt>
              </c:numCache>
            </c:numRef>
          </c:val>
          <c:extLst>
            <c:ext xmlns:c16="http://schemas.microsoft.com/office/drawing/2014/chart" uri="{C3380CC4-5D6E-409C-BE32-E72D297353CC}">
              <c16:uniqueId val="{00000000-34DC-4A31-BB82-46B5986A9A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34DC-4A31-BB82-46B5986A9A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70.22</c:v>
                </c:pt>
                <c:pt idx="1">
                  <c:v>70.22</c:v>
                </c:pt>
                <c:pt idx="2">
                  <c:v>68</c:v>
                </c:pt>
                <c:pt idx="3">
                  <c:v>69.45</c:v>
                </c:pt>
                <c:pt idx="4">
                  <c:v>69.06</c:v>
                </c:pt>
              </c:numCache>
            </c:numRef>
          </c:val>
          <c:extLst>
            <c:ext xmlns:c16="http://schemas.microsoft.com/office/drawing/2014/chart" uri="{C3380CC4-5D6E-409C-BE32-E72D297353CC}">
              <c16:uniqueId val="{00000000-EA86-4E12-82E3-12728DBE79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EA86-4E12-82E3-12728DBE79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7.59</c:v>
                </c:pt>
                <c:pt idx="3">
                  <c:v>0</c:v>
                </c:pt>
                <c:pt idx="4">
                  <c:v>0</c:v>
                </c:pt>
              </c:numCache>
            </c:numRef>
          </c:val>
          <c:extLst>
            <c:ext xmlns:c16="http://schemas.microsoft.com/office/drawing/2014/chart" uri="{C3380CC4-5D6E-409C-BE32-E72D297353CC}">
              <c16:uniqueId val="{00000000-24F2-48CC-8FCC-3495D4B7E9D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24F2-48CC-8FCC-3495D4B7E9D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889.62</c:v>
                </c:pt>
                <c:pt idx="1">
                  <c:v>3811.55</c:v>
                </c:pt>
                <c:pt idx="2">
                  <c:v>5930.47</c:v>
                </c:pt>
                <c:pt idx="3">
                  <c:v>2255.81</c:v>
                </c:pt>
                <c:pt idx="4">
                  <c:v>1449.41</c:v>
                </c:pt>
              </c:numCache>
            </c:numRef>
          </c:val>
          <c:extLst>
            <c:ext xmlns:c16="http://schemas.microsoft.com/office/drawing/2014/chart" uri="{C3380CC4-5D6E-409C-BE32-E72D297353CC}">
              <c16:uniqueId val="{00000000-7B12-40CD-B276-7F0B9EB53C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7B12-40CD-B276-7F0B9EB53C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86.64</c:v>
                </c:pt>
              </c:numCache>
            </c:numRef>
          </c:val>
          <c:extLst>
            <c:ext xmlns:c16="http://schemas.microsoft.com/office/drawing/2014/chart" uri="{C3380CC4-5D6E-409C-BE32-E72D297353CC}">
              <c16:uniqueId val="{00000000-0AF2-4BAD-82B9-E8B22312D2C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0AF2-4BAD-82B9-E8B22312D2C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100.41</c:v>
                </c:pt>
                <c:pt idx="1">
                  <c:v>95</c:v>
                </c:pt>
                <c:pt idx="2">
                  <c:v>103.46</c:v>
                </c:pt>
                <c:pt idx="3">
                  <c:v>104.86</c:v>
                </c:pt>
                <c:pt idx="4">
                  <c:v>91.19</c:v>
                </c:pt>
              </c:numCache>
            </c:numRef>
          </c:val>
          <c:extLst>
            <c:ext xmlns:c16="http://schemas.microsoft.com/office/drawing/2014/chart" uri="{C3380CC4-5D6E-409C-BE32-E72D297353CC}">
              <c16:uniqueId val="{00000000-A71D-4301-80B1-CD83C9FE0C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A71D-4301-80B1-CD83C9FE0C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10.07</c:v>
                </c:pt>
                <c:pt idx="1">
                  <c:v>10.64</c:v>
                </c:pt>
                <c:pt idx="2">
                  <c:v>9.73</c:v>
                </c:pt>
                <c:pt idx="3">
                  <c:v>9.6199999999999992</c:v>
                </c:pt>
                <c:pt idx="4">
                  <c:v>11.05</c:v>
                </c:pt>
              </c:numCache>
            </c:numRef>
          </c:val>
          <c:extLst>
            <c:ext xmlns:c16="http://schemas.microsoft.com/office/drawing/2014/chart" uri="{C3380CC4-5D6E-409C-BE32-E72D297353CC}">
              <c16:uniqueId val="{00000000-052E-4068-8710-817DAC579C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052E-4068-8710-817DAC579C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53.72</c:v>
                </c:pt>
                <c:pt idx="1">
                  <c:v>52.13</c:v>
                </c:pt>
                <c:pt idx="2">
                  <c:v>49.73</c:v>
                </c:pt>
                <c:pt idx="3">
                  <c:v>50.3</c:v>
                </c:pt>
                <c:pt idx="4">
                  <c:v>51.09</c:v>
                </c:pt>
              </c:numCache>
            </c:numRef>
          </c:val>
          <c:extLst>
            <c:ext xmlns:c16="http://schemas.microsoft.com/office/drawing/2014/chart" uri="{C3380CC4-5D6E-409C-BE32-E72D297353CC}">
              <c16:uniqueId val="{00000000-9A22-40A3-B0B4-A397D4567C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9A22-40A3-B0B4-A397D4567C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69.91</c:v>
                </c:pt>
                <c:pt idx="1">
                  <c:v>68.38</c:v>
                </c:pt>
                <c:pt idx="2">
                  <c:v>67.89</c:v>
                </c:pt>
                <c:pt idx="3">
                  <c:v>67.89</c:v>
                </c:pt>
                <c:pt idx="4">
                  <c:v>67.959999999999994</c:v>
                </c:pt>
              </c:numCache>
            </c:numRef>
          </c:val>
          <c:extLst>
            <c:ext xmlns:c16="http://schemas.microsoft.com/office/drawing/2014/chart" uri="{C3380CC4-5D6E-409C-BE32-E72D297353CC}">
              <c16:uniqueId val="{00000000-FCFC-4F99-94F0-59840D2645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FCFC-4F99-94F0-59840D2645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A7-4B8D-AD76-FC5B89BAC7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E2A7-4B8D-AD76-FC5B89BAC74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115.23</c:v>
                </c:pt>
                <c:pt idx="1">
                  <c:v>112.15</c:v>
                </c:pt>
                <c:pt idx="2">
                  <c:v>126.23</c:v>
                </c:pt>
                <c:pt idx="3">
                  <c:v>129.33000000000001</c:v>
                </c:pt>
                <c:pt idx="4">
                  <c:v>113.67</c:v>
                </c:pt>
              </c:numCache>
            </c:numRef>
          </c:val>
          <c:extLst>
            <c:ext xmlns:c16="http://schemas.microsoft.com/office/drawing/2014/chart" uri="{C3380CC4-5D6E-409C-BE32-E72D297353CC}">
              <c16:uniqueId val="{00000000-B3E5-44C2-A008-5B22AC8839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B3E5-44C2-A008-5B22AC8839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和歌山県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227860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3</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116422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90.5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154850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115.23</v>
      </c>
      <c r="Y32" s="121"/>
      <c r="Z32" s="121"/>
      <c r="AA32" s="121"/>
      <c r="AB32" s="121"/>
      <c r="AC32" s="121"/>
      <c r="AD32" s="121"/>
      <c r="AE32" s="121"/>
      <c r="AF32" s="121"/>
      <c r="AG32" s="121"/>
      <c r="AH32" s="121"/>
      <c r="AI32" s="121"/>
      <c r="AJ32" s="121"/>
      <c r="AK32" s="121"/>
      <c r="AL32" s="121"/>
      <c r="AM32" s="121"/>
      <c r="AN32" s="121"/>
      <c r="AO32" s="121"/>
      <c r="AP32" s="121"/>
      <c r="AQ32" s="122"/>
      <c r="AR32" s="120">
        <f>データ!U6</f>
        <v>112.15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126.23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129.33000000000001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113.67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889.62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3811.55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5930.47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2255.81</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1449.41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86.64</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120.32</v>
      </c>
      <c r="Y33" s="121"/>
      <c r="Z33" s="121"/>
      <c r="AA33" s="121"/>
      <c r="AB33" s="121"/>
      <c r="AC33" s="121"/>
      <c r="AD33" s="121"/>
      <c r="AE33" s="121"/>
      <c r="AF33" s="121"/>
      <c r="AG33" s="121"/>
      <c r="AH33" s="121"/>
      <c r="AI33" s="121"/>
      <c r="AJ33" s="121"/>
      <c r="AK33" s="121"/>
      <c r="AL33" s="121"/>
      <c r="AM33" s="121"/>
      <c r="AN33" s="121"/>
      <c r="AO33" s="121"/>
      <c r="AP33" s="121"/>
      <c r="AQ33" s="122"/>
      <c r="AR33" s="120">
        <f>データ!Z6</f>
        <v>119.89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119.93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118.4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113.04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17.88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16.670000000000002</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9.4700000000000006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11.03</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1.88</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394.58</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368.36</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380.84</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424.64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427.23</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235.79</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227.51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225.72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217.8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216.05</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100.41</v>
      </c>
      <c r="Y55" s="121"/>
      <c r="Z55" s="121"/>
      <c r="AA55" s="121"/>
      <c r="AB55" s="121"/>
      <c r="AC55" s="121"/>
      <c r="AD55" s="121"/>
      <c r="AE55" s="121"/>
      <c r="AF55" s="121"/>
      <c r="AG55" s="121"/>
      <c r="AH55" s="121"/>
      <c r="AI55" s="121"/>
      <c r="AJ55" s="121"/>
      <c r="AK55" s="121"/>
      <c r="AL55" s="121"/>
      <c r="AM55" s="121"/>
      <c r="AN55" s="121"/>
      <c r="AO55" s="121"/>
      <c r="AP55" s="121"/>
      <c r="AQ55" s="122"/>
      <c r="AR55" s="120">
        <f>データ!BM6</f>
        <v>95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103.46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104.86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91.19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10.07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10.64</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9.73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9.6199999999999992</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11.05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53.72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52.13</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49.73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50.3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51.09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69.91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68.38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67.89</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67.89</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67.959999999999994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117.72</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117.69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116.75</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115.48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109.91</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17.03</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17.22</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17.440000000000001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18.62</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58.56</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57.96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56.81</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55.65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80.5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80.540000000000006</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80.08</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79.69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78.66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62.91</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63.62</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62.71</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64.53</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63.49</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70.22</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70.22</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68</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69.45</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69.06</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7.59</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59.48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60.09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60.35</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61.07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61.99</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48.09</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50.93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52.07</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50.36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51.48</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0.5</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wNkxpfE6u+EYM+Xdc7yyS0/2ZveEpMZ0NKlyvrP1DuMkK9sW7Qv8Mj4w3vRVs79HTHZMF3T0ZPh0Pz9SJBMxCw==" saltValue="yYQ4tSeiPsUdkOkgevs+u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blackAndWhite="1"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115.23</v>
      </c>
      <c r="U6" s="35">
        <f>U7</f>
        <v>112.15</v>
      </c>
      <c r="V6" s="35">
        <f>V7</f>
        <v>126.23</v>
      </c>
      <c r="W6" s="35">
        <f>W7</f>
        <v>129.33000000000001</v>
      </c>
      <c r="X6" s="35">
        <f t="shared" si="3"/>
        <v>113.67</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889.62</v>
      </c>
      <c r="AQ6" s="35">
        <f>AQ7</f>
        <v>3811.55</v>
      </c>
      <c r="AR6" s="35">
        <f>AR7</f>
        <v>5930.47</v>
      </c>
      <c r="AS6" s="35">
        <f>AS7</f>
        <v>2255.81</v>
      </c>
      <c r="AT6" s="35">
        <f t="shared" si="3"/>
        <v>1449.41</v>
      </c>
      <c r="AU6" s="35">
        <f t="shared" si="3"/>
        <v>394.58</v>
      </c>
      <c r="AV6" s="35">
        <f t="shared" si="3"/>
        <v>368.36</v>
      </c>
      <c r="AW6" s="35">
        <f t="shared" si="3"/>
        <v>380.84</v>
      </c>
      <c r="AX6" s="35">
        <f t="shared" si="3"/>
        <v>424.64</v>
      </c>
      <c r="AY6" s="35">
        <f t="shared" si="3"/>
        <v>427.23</v>
      </c>
      <c r="AZ6" s="33" t="str">
        <f>IF(AZ7="-","【-】","【"&amp;SUBSTITUTE(TEXT(AZ7,"#,##0.00"),"-","△")&amp;"】")</f>
        <v>【473.00】</v>
      </c>
      <c r="BA6" s="35">
        <f t="shared" si="3"/>
        <v>0</v>
      </c>
      <c r="BB6" s="35">
        <f>BB7</f>
        <v>0</v>
      </c>
      <c r="BC6" s="35">
        <f>BC7</f>
        <v>0</v>
      </c>
      <c r="BD6" s="35">
        <f>BD7</f>
        <v>0</v>
      </c>
      <c r="BE6" s="35">
        <f t="shared" si="3"/>
        <v>86.64</v>
      </c>
      <c r="BF6" s="35">
        <f t="shared" si="3"/>
        <v>235.79</v>
      </c>
      <c r="BG6" s="35">
        <f t="shared" si="3"/>
        <v>227.51</v>
      </c>
      <c r="BH6" s="35">
        <f t="shared" si="3"/>
        <v>225.72</v>
      </c>
      <c r="BI6" s="35">
        <f t="shared" si="3"/>
        <v>217.8</v>
      </c>
      <c r="BJ6" s="35">
        <f t="shared" si="3"/>
        <v>216.05</v>
      </c>
      <c r="BK6" s="33" t="str">
        <f>IF(BK7="-","【-】","【"&amp;SUBSTITUTE(TEXT(BK7,"#,##0.00"),"-","△")&amp;"】")</f>
        <v>【233.74】</v>
      </c>
      <c r="BL6" s="35">
        <f t="shared" si="3"/>
        <v>100.41</v>
      </c>
      <c r="BM6" s="35">
        <f>BM7</f>
        <v>95</v>
      </c>
      <c r="BN6" s="35">
        <f>BN7</f>
        <v>103.46</v>
      </c>
      <c r="BO6" s="35">
        <f>BO7</f>
        <v>104.86</v>
      </c>
      <c r="BP6" s="35">
        <f t="shared" si="3"/>
        <v>91.19</v>
      </c>
      <c r="BQ6" s="35">
        <f t="shared" si="3"/>
        <v>117.72</v>
      </c>
      <c r="BR6" s="35">
        <f t="shared" si="3"/>
        <v>117.69</v>
      </c>
      <c r="BS6" s="35">
        <f t="shared" si="3"/>
        <v>116.75</v>
      </c>
      <c r="BT6" s="35">
        <f t="shared" si="3"/>
        <v>115.48</v>
      </c>
      <c r="BU6" s="35">
        <f t="shared" si="3"/>
        <v>109.91</v>
      </c>
      <c r="BV6" s="33" t="str">
        <f>IF(BV7="-","【-】","【"&amp;SUBSTITUTE(TEXT(BV7,"#,##0.00"),"-","△")&amp;"】")</f>
        <v>【106.87】</v>
      </c>
      <c r="BW6" s="35">
        <f t="shared" si="3"/>
        <v>10.07</v>
      </c>
      <c r="BX6" s="35">
        <f>BX7</f>
        <v>10.64</v>
      </c>
      <c r="BY6" s="35">
        <f>BY7</f>
        <v>9.73</v>
      </c>
      <c r="BZ6" s="35">
        <f>BZ7</f>
        <v>9.6199999999999992</v>
      </c>
      <c r="CA6" s="35">
        <f t="shared" si="3"/>
        <v>11.05</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53.72</v>
      </c>
      <c r="CI6" s="35">
        <f>CI7</f>
        <v>52.13</v>
      </c>
      <c r="CJ6" s="35">
        <f>CJ7</f>
        <v>49.73</v>
      </c>
      <c r="CK6" s="35">
        <f>CK7</f>
        <v>50.3</v>
      </c>
      <c r="CL6" s="35">
        <f t="shared" si="5"/>
        <v>51.09</v>
      </c>
      <c r="CM6" s="35">
        <f t="shared" si="5"/>
        <v>58.56</v>
      </c>
      <c r="CN6" s="35">
        <f t="shared" si="5"/>
        <v>57.96</v>
      </c>
      <c r="CO6" s="35">
        <f t="shared" si="5"/>
        <v>56</v>
      </c>
      <c r="CP6" s="35">
        <f t="shared" si="5"/>
        <v>56.81</v>
      </c>
      <c r="CQ6" s="35">
        <f t="shared" si="5"/>
        <v>55.65</v>
      </c>
      <c r="CR6" s="33" t="str">
        <f>IF(CR7="-","【-】","【"&amp;SUBSTITUTE(TEXT(CR7,"#,##0.00"),"-","△")&amp;"】")</f>
        <v>【53.19】</v>
      </c>
      <c r="CS6" s="35">
        <f t="shared" ref="CS6:DB6" si="6">CS7</f>
        <v>69.91</v>
      </c>
      <c r="CT6" s="35">
        <f>CT7</f>
        <v>68.38</v>
      </c>
      <c r="CU6" s="35">
        <f>CU7</f>
        <v>67.89</v>
      </c>
      <c r="CV6" s="35">
        <f>CV7</f>
        <v>67.89</v>
      </c>
      <c r="CW6" s="35">
        <f t="shared" si="6"/>
        <v>67.959999999999994</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62.91</v>
      </c>
      <c r="DE6" s="35">
        <f>DE7</f>
        <v>63.62</v>
      </c>
      <c r="DF6" s="35">
        <f>DF7</f>
        <v>62.71</v>
      </c>
      <c r="DG6" s="35">
        <f>DG7</f>
        <v>64.53</v>
      </c>
      <c r="DH6" s="35">
        <f t="shared" si="7"/>
        <v>63.49</v>
      </c>
      <c r="DI6" s="35">
        <f t="shared" si="7"/>
        <v>59.48</v>
      </c>
      <c r="DJ6" s="35">
        <f t="shared" si="7"/>
        <v>60.09</v>
      </c>
      <c r="DK6" s="35">
        <f t="shared" si="7"/>
        <v>60.35</v>
      </c>
      <c r="DL6" s="35">
        <f t="shared" si="7"/>
        <v>61.07</v>
      </c>
      <c r="DM6" s="35">
        <f t="shared" si="7"/>
        <v>61.99</v>
      </c>
      <c r="DN6" s="33" t="str">
        <f>IF(DN7="-","【-】","【"&amp;SUBSTITUTE(TEXT(DN7,"#,##0.00"),"-","△")&amp;"】")</f>
        <v>【61.17】</v>
      </c>
      <c r="DO6" s="35">
        <f t="shared" ref="DO6:DX6" si="8">DO7</f>
        <v>70.22</v>
      </c>
      <c r="DP6" s="35">
        <f>DP7</f>
        <v>70.22</v>
      </c>
      <c r="DQ6" s="35">
        <f>DQ7</f>
        <v>68</v>
      </c>
      <c r="DR6" s="35">
        <f>DR7</f>
        <v>69.45</v>
      </c>
      <c r="DS6" s="35">
        <f t="shared" si="8"/>
        <v>69.06</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7.59</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227860</v>
      </c>
      <c r="L7" s="37" t="s">
        <v>96</v>
      </c>
      <c r="M7" s="38">
        <v>3</v>
      </c>
      <c r="N7" s="38">
        <v>116422</v>
      </c>
      <c r="O7" s="39" t="s">
        <v>97</v>
      </c>
      <c r="P7" s="39">
        <v>90.5</v>
      </c>
      <c r="Q7" s="38">
        <v>35</v>
      </c>
      <c r="R7" s="38">
        <v>154850</v>
      </c>
      <c r="S7" s="37" t="s">
        <v>98</v>
      </c>
      <c r="T7" s="40">
        <v>115.23</v>
      </c>
      <c r="U7" s="40">
        <v>112.15</v>
      </c>
      <c r="V7" s="40">
        <v>126.23</v>
      </c>
      <c r="W7" s="40">
        <v>129.33000000000001</v>
      </c>
      <c r="X7" s="40">
        <v>113.67</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889.62</v>
      </c>
      <c r="AQ7" s="40">
        <v>3811.55</v>
      </c>
      <c r="AR7" s="40">
        <v>5930.47</v>
      </c>
      <c r="AS7" s="40">
        <v>2255.81</v>
      </c>
      <c r="AT7" s="40">
        <v>1449.41</v>
      </c>
      <c r="AU7" s="40">
        <v>394.58</v>
      </c>
      <c r="AV7" s="40">
        <v>368.36</v>
      </c>
      <c r="AW7" s="40">
        <v>380.84</v>
      </c>
      <c r="AX7" s="40">
        <v>424.64</v>
      </c>
      <c r="AY7" s="40">
        <v>427.23</v>
      </c>
      <c r="AZ7" s="40">
        <v>473</v>
      </c>
      <c r="BA7" s="40">
        <v>0</v>
      </c>
      <c r="BB7" s="40">
        <v>0</v>
      </c>
      <c r="BC7" s="40">
        <v>0</v>
      </c>
      <c r="BD7" s="40">
        <v>0</v>
      </c>
      <c r="BE7" s="40">
        <v>86.64</v>
      </c>
      <c r="BF7" s="40">
        <v>235.79</v>
      </c>
      <c r="BG7" s="40">
        <v>227.51</v>
      </c>
      <c r="BH7" s="40">
        <v>225.72</v>
      </c>
      <c r="BI7" s="40">
        <v>217.8</v>
      </c>
      <c r="BJ7" s="40">
        <v>216.05</v>
      </c>
      <c r="BK7" s="40">
        <v>233.74</v>
      </c>
      <c r="BL7" s="40">
        <v>100.41</v>
      </c>
      <c r="BM7" s="40">
        <v>95</v>
      </c>
      <c r="BN7" s="40">
        <v>103.46</v>
      </c>
      <c r="BO7" s="40">
        <v>104.86</v>
      </c>
      <c r="BP7" s="40">
        <v>91.19</v>
      </c>
      <c r="BQ7" s="40">
        <v>117.72</v>
      </c>
      <c r="BR7" s="40">
        <v>117.69</v>
      </c>
      <c r="BS7" s="40">
        <v>116.75</v>
      </c>
      <c r="BT7" s="40">
        <v>115.48</v>
      </c>
      <c r="BU7" s="40">
        <v>109.91</v>
      </c>
      <c r="BV7" s="40">
        <v>106.87</v>
      </c>
      <c r="BW7" s="40">
        <v>10.07</v>
      </c>
      <c r="BX7" s="40">
        <v>10.64</v>
      </c>
      <c r="BY7" s="40">
        <v>9.73</v>
      </c>
      <c r="BZ7" s="40">
        <v>9.6199999999999992</v>
      </c>
      <c r="CA7" s="40">
        <v>11.05</v>
      </c>
      <c r="CB7" s="40">
        <v>17.03</v>
      </c>
      <c r="CC7" s="40">
        <v>17.07</v>
      </c>
      <c r="CD7" s="40">
        <v>17.22</v>
      </c>
      <c r="CE7" s="40">
        <v>17.440000000000001</v>
      </c>
      <c r="CF7" s="40">
        <v>18.62</v>
      </c>
      <c r="CG7" s="40">
        <v>20.260000000000002</v>
      </c>
      <c r="CH7" s="40">
        <v>53.72</v>
      </c>
      <c r="CI7" s="40">
        <v>52.13</v>
      </c>
      <c r="CJ7" s="40">
        <v>49.73</v>
      </c>
      <c r="CK7" s="40">
        <v>50.3</v>
      </c>
      <c r="CL7" s="40">
        <v>51.09</v>
      </c>
      <c r="CM7" s="40">
        <v>58.56</v>
      </c>
      <c r="CN7" s="40">
        <v>57.96</v>
      </c>
      <c r="CO7" s="40">
        <v>56</v>
      </c>
      <c r="CP7" s="40">
        <v>56.81</v>
      </c>
      <c r="CQ7" s="40">
        <v>55.65</v>
      </c>
      <c r="CR7" s="40">
        <v>53.19</v>
      </c>
      <c r="CS7" s="40">
        <v>69.91</v>
      </c>
      <c r="CT7" s="40">
        <v>68.38</v>
      </c>
      <c r="CU7" s="40">
        <v>67.89</v>
      </c>
      <c r="CV7" s="40">
        <v>67.89</v>
      </c>
      <c r="CW7" s="40">
        <v>67.959999999999994</v>
      </c>
      <c r="CX7" s="40">
        <v>80.5</v>
      </c>
      <c r="CY7" s="40">
        <v>80.540000000000006</v>
      </c>
      <c r="CZ7" s="40">
        <v>80.08</v>
      </c>
      <c r="DA7" s="40">
        <v>79.69</v>
      </c>
      <c r="DB7" s="40">
        <v>78.66</v>
      </c>
      <c r="DC7" s="40">
        <v>75.849999999999994</v>
      </c>
      <c r="DD7" s="40">
        <v>62.91</v>
      </c>
      <c r="DE7" s="40">
        <v>63.62</v>
      </c>
      <c r="DF7" s="40">
        <v>62.71</v>
      </c>
      <c r="DG7" s="40">
        <v>64.53</v>
      </c>
      <c r="DH7" s="40">
        <v>63.49</v>
      </c>
      <c r="DI7" s="40">
        <v>59.48</v>
      </c>
      <c r="DJ7" s="40">
        <v>60.09</v>
      </c>
      <c r="DK7" s="40">
        <v>60.35</v>
      </c>
      <c r="DL7" s="40">
        <v>61.07</v>
      </c>
      <c r="DM7" s="40">
        <v>61.99</v>
      </c>
      <c r="DN7" s="40">
        <v>61.17</v>
      </c>
      <c r="DO7" s="40">
        <v>70.22</v>
      </c>
      <c r="DP7" s="40">
        <v>70.22</v>
      </c>
      <c r="DQ7" s="40">
        <v>68</v>
      </c>
      <c r="DR7" s="40">
        <v>69.45</v>
      </c>
      <c r="DS7" s="40">
        <v>69.06</v>
      </c>
      <c r="DT7" s="40">
        <v>48.09</v>
      </c>
      <c r="DU7" s="40">
        <v>50.93</v>
      </c>
      <c r="DV7" s="40">
        <v>52.07</v>
      </c>
      <c r="DW7" s="40">
        <v>50.36</v>
      </c>
      <c r="DX7" s="40">
        <v>51.48</v>
      </c>
      <c r="DY7" s="40">
        <v>49.58</v>
      </c>
      <c r="DZ7" s="40">
        <v>0</v>
      </c>
      <c r="EA7" s="40">
        <v>0</v>
      </c>
      <c r="EB7" s="40">
        <v>7.59</v>
      </c>
      <c r="EC7" s="40">
        <v>0</v>
      </c>
      <c r="ED7" s="40">
        <v>0</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115.23</v>
      </c>
      <c r="V11" s="48">
        <f>IF(U6="-",NA(),U6)</f>
        <v>112.15</v>
      </c>
      <c r="W11" s="48">
        <f>IF(V6="-",NA(),V6)</f>
        <v>126.23</v>
      </c>
      <c r="X11" s="48">
        <f>IF(W6="-",NA(),W6)</f>
        <v>129.33000000000001</v>
      </c>
      <c r="Y11" s="48">
        <f>IF(X6="-",NA(),X6)</f>
        <v>113.67</v>
      </c>
      <c r="AE11" s="47" t="s">
        <v>23</v>
      </c>
      <c r="AF11" s="48">
        <f>IF(AE6="-",NA(),AE6)</f>
        <v>0</v>
      </c>
      <c r="AG11" s="48">
        <f>IF(AF6="-",NA(),AF6)</f>
        <v>0</v>
      </c>
      <c r="AH11" s="48">
        <f>IF(AG6="-",NA(),AG6)</f>
        <v>0</v>
      </c>
      <c r="AI11" s="48">
        <f>IF(AH6="-",NA(),AH6)</f>
        <v>0</v>
      </c>
      <c r="AJ11" s="48">
        <f>IF(AI6="-",NA(),AI6)</f>
        <v>0</v>
      </c>
      <c r="AP11" s="47" t="s">
        <v>23</v>
      </c>
      <c r="AQ11" s="48">
        <f>IF(AP6="-",NA(),AP6)</f>
        <v>889.62</v>
      </c>
      <c r="AR11" s="48">
        <f>IF(AQ6="-",NA(),AQ6)</f>
        <v>3811.55</v>
      </c>
      <c r="AS11" s="48">
        <f>IF(AR6="-",NA(),AR6)</f>
        <v>5930.47</v>
      </c>
      <c r="AT11" s="48">
        <f>IF(AS6="-",NA(),AS6)</f>
        <v>2255.81</v>
      </c>
      <c r="AU11" s="48">
        <f>IF(AT6="-",NA(),AT6)</f>
        <v>1449.41</v>
      </c>
      <c r="BA11" s="47" t="s">
        <v>23</v>
      </c>
      <c r="BB11" s="48">
        <f>IF(BA6="-",NA(),BA6)</f>
        <v>0</v>
      </c>
      <c r="BC11" s="48">
        <f>IF(BB6="-",NA(),BB6)</f>
        <v>0</v>
      </c>
      <c r="BD11" s="48">
        <f>IF(BC6="-",NA(),BC6)</f>
        <v>0</v>
      </c>
      <c r="BE11" s="48">
        <f>IF(BD6="-",NA(),BD6)</f>
        <v>0</v>
      </c>
      <c r="BF11" s="48">
        <f>IF(BE6="-",NA(),BE6)</f>
        <v>86.64</v>
      </c>
      <c r="BL11" s="47" t="s">
        <v>23</v>
      </c>
      <c r="BM11" s="48">
        <f>IF(BL6="-",NA(),BL6)</f>
        <v>100.41</v>
      </c>
      <c r="BN11" s="48">
        <f>IF(BM6="-",NA(),BM6)</f>
        <v>95</v>
      </c>
      <c r="BO11" s="48">
        <f>IF(BN6="-",NA(),BN6)</f>
        <v>103.46</v>
      </c>
      <c r="BP11" s="48">
        <f>IF(BO6="-",NA(),BO6)</f>
        <v>104.86</v>
      </c>
      <c r="BQ11" s="48">
        <f>IF(BP6="-",NA(),BP6)</f>
        <v>91.19</v>
      </c>
      <c r="BW11" s="47" t="s">
        <v>23</v>
      </c>
      <c r="BX11" s="48">
        <f>IF(BW6="-",NA(),BW6)</f>
        <v>10.07</v>
      </c>
      <c r="BY11" s="48">
        <f>IF(BX6="-",NA(),BX6)</f>
        <v>10.64</v>
      </c>
      <c r="BZ11" s="48">
        <f>IF(BY6="-",NA(),BY6)</f>
        <v>9.73</v>
      </c>
      <c r="CA11" s="48">
        <f>IF(BZ6="-",NA(),BZ6)</f>
        <v>9.6199999999999992</v>
      </c>
      <c r="CB11" s="48">
        <f>IF(CA6="-",NA(),CA6)</f>
        <v>11.05</v>
      </c>
      <c r="CH11" s="47" t="s">
        <v>23</v>
      </c>
      <c r="CI11" s="48">
        <f>IF(CH6="-",NA(),CH6)</f>
        <v>53.72</v>
      </c>
      <c r="CJ11" s="48">
        <f>IF(CI6="-",NA(),CI6)</f>
        <v>52.13</v>
      </c>
      <c r="CK11" s="48">
        <f>IF(CJ6="-",NA(),CJ6)</f>
        <v>49.73</v>
      </c>
      <c r="CL11" s="48">
        <f>IF(CK6="-",NA(),CK6)</f>
        <v>50.3</v>
      </c>
      <c r="CM11" s="48">
        <f>IF(CL6="-",NA(),CL6)</f>
        <v>51.09</v>
      </c>
      <c r="CS11" s="47" t="s">
        <v>23</v>
      </c>
      <c r="CT11" s="48">
        <f>IF(CS6="-",NA(),CS6)</f>
        <v>69.91</v>
      </c>
      <c r="CU11" s="48">
        <f>IF(CT6="-",NA(),CT6)</f>
        <v>68.38</v>
      </c>
      <c r="CV11" s="48">
        <f>IF(CU6="-",NA(),CU6)</f>
        <v>67.89</v>
      </c>
      <c r="CW11" s="48">
        <f>IF(CV6="-",NA(),CV6)</f>
        <v>67.89</v>
      </c>
      <c r="CX11" s="48">
        <f>IF(CW6="-",NA(),CW6)</f>
        <v>67.959999999999994</v>
      </c>
      <c r="DD11" s="47" t="s">
        <v>23</v>
      </c>
      <c r="DE11" s="48">
        <f>IF(DD6="-",NA(),DD6)</f>
        <v>62.91</v>
      </c>
      <c r="DF11" s="48">
        <f>IF(DE6="-",NA(),DE6)</f>
        <v>63.62</v>
      </c>
      <c r="DG11" s="48">
        <f>IF(DF6="-",NA(),DF6)</f>
        <v>62.71</v>
      </c>
      <c r="DH11" s="48">
        <f>IF(DG6="-",NA(),DG6)</f>
        <v>64.53</v>
      </c>
      <c r="DI11" s="48">
        <f>IF(DH6="-",NA(),DH6)</f>
        <v>63.49</v>
      </c>
      <c r="DO11" s="47" t="s">
        <v>23</v>
      </c>
      <c r="DP11" s="48">
        <f>IF(DO6="-",NA(),DO6)</f>
        <v>70.22</v>
      </c>
      <c r="DQ11" s="48">
        <f>IF(DP6="-",NA(),DP6)</f>
        <v>70.22</v>
      </c>
      <c r="DR11" s="48">
        <f>IF(DQ6="-",NA(),DQ6)</f>
        <v>68</v>
      </c>
      <c r="DS11" s="48">
        <f>IF(DR6="-",NA(),DR6)</f>
        <v>69.45</v>
      </c>
      <c r="DT11" s="48">
        <f>IF(DS6="-",NA(),DS6)</f>
        <v>69.06</v>
      </c>
      <c r="DZ11" s="47" t="s">
        <v>23</v>
      </c>
      <c r="EA11" s="48">
        <f>IF(DZ6="-",NA(),DZ6)</f>
        <v>0</v>
      </c>
      <c r="EB11" s="48">
        <f>IF(EA6="-",NA(),EA6)</f>
        <v>0</v>
      </c>
      <c r="EC11" s="48">
        <f>IF(EB6="-",NA(),EB6)</f>
        <v>7.59</v>
      </c>
      <c r="ED11" s="48">
        <f>IF(EC6="-",NA(),EC6)</f>
        <v>0</v>
      </c>
      <c r="EE11" s="48">
        <f>IF(ED6="-",NA(),ED6)</f>
        <v>0</v>
      </c>
    </row>
    <row r="12" spans="1:140" x14ac:dyDescent="0.15">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