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59574\Desktop\通知用\"/>
    </mc:Choice>
  </mc:AlternateContent>
  <workbookProtection workbookAlgorithmName="SHA-512" workbookHashValue="0kFJy5Zah+OSPoKtwD2/V7Yk8IIw7sOE7T6FhXNKkmtVBi+jC1scsBZMGfGnCoWXWwJBiS/CGoMEgcoSfrCpsg==" workbookSaltValue="9LHHzPzH3ibg2OlEdDzv3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BQ12" i="5"/>
  <c r="BM12" i="5"/>
  <c r="AS12" i="5"/>
  <c r="Y12" i="5"/>
  <c r="U12" i="5"/>
  <c r="DR11" i="5"/>
  <c r="CX11" i="5"/>
  <c r="CT11" i="5"/>
  <c r="BZ11" i="5"/>
  <c r="BF11" i="5"/>
  <c r="BB11" i="5"/>
  <c r="AH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T6" i="5"/>
  <c r="BP12" i="5" s="1"/>
  <c r="BS6" i="5"/>
  <c r="BO12" i="5" s="1"/>
  <c r="BR6" i="5"/>
  <c r="BN12" i="5" s="1"/>
  <c r="BQ6" i="5"/>
  <c r="BP6" i="5"/>
  <c r="BQ11" i="5" s="1"/>
  <c r="BO6" i="5"/>
  <c r="BP11" i="5" s="1"/>
  <c r="BN6" i="5"/>
  <c r="BO11" i="5" s="1"/>
  <c r="BM6" i="5"/>
  <c r="BN11" i="5" s="1"/>
  <c r="BL6" i="5"/>
  <c r="BM11" i="5" s="1"/>
  <c r="BK6" i="5"/>
  <c r="CF90" i="4" s="1"/>
  <c r="BJ6" i="5"/>
  <c r="BF12" i="5" s="1"/>
  <c r="BI6" i="5"/>
  <c r="BE12" i="5" s="1"/>
  <c r="BH6" i="5"/>
  <c r="BD12" i="5" s="1"/>
  <c r="BG6" i="5"/>
  <c r="OZ33" i="4" s="1"/>
  <c r="BF6" i="5"/>
  <c r="BB12" i="5" s="1"/>
  <c r="BE6" i="5"/>
  <c r="BD6" i="5"/>
  <c r="BE11" i="5" s="1"/>
  <c r="BC6" i="5"/>
  <c r="BD11" i="5" s="1"/>
  <c r="BB6" i="5"/>
  <c r="BC11" i="5" s="1"/>
  <c r="BA6" i="5"/>
  <c r="AZ6" i="5"/>
  <c r="AY6" i="5"/>
  <c r="AU12" i="5" s="1"/>
  <c r="AX6" i="5"/>
  <c r="AT12" i="5" s="1"/>
  <c r="AW6" i="5"/>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F6" i="5"/>
  <c r="AG11" i="5" s="1"/>
  <c r="AE6" i="5"/>
  <c r="AF11" i="5" s="1"/>
  <c r="AD6" i="5"/>
  <c r="AC6" i="5"/>
  <c r="AB6" i="5"/>
  <c r="X12" i="5" s="1"/>
  <c r="AA6" i="5"/>
  <c r="W12" i="5" s="1"/>
  <c r="Z6" i="5"/>
  <c r="V12" i="5" s="1"/>
  <c r="Y6" i="5"/>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AI12" i="5" l="1"/>
  <c r="CA12" i="5"/>
  <c r="CU12" i="5"/>
  <c r="CF32" i="4"/>
  <c r="LT31" i="4"/>
  <c r="ER32" i="4"/>
  <c r="HT32" i="4"/>
  <c r="PT32" i="4"/>
  <c r="LT54" i="4"/>
  <c r="ER55" i="4"/>
  <c r="HT55" i="4"/>
  <c r="PT55" i="4"/>
  <c r="PZ79" i="4"/>
  <c r="V10" i="5"/>
  <c r="AF10" i="5"/>
  <c r="AJ10" i="5"/>
  <c r="AT10" i="5"/>
  <c r="BD10" i="5"/>
  <c r="BN10" i="5"/>
  <c r="BX10" i="5"/>
  <c r="CB10" i="5"/>
  <c r="CL10" i="5"/>
  <c r="CV10" i="5"/>
  <c r="DF10" i="5"/>
  <c r="DP10" i="5"/>
  <c r="DT10" i="5"/>
  <c r="ED10" i="5"/>
  <c r="BE10" i="5"/>
  <c r="CF31" i="4"/>
  <c r="CF54" i="4"/>
  <c r="CF55" i="4"/>
  <c r="KF55" i="4"/>
  <c r="DB79" i="4"/>
  <c r="X10" i="5"/>
  <c r="AH10" i="5"/>
  <c r="AR10" i="5"/>
  <c r="BB10" i="5"/>
  <c r="BF10" i="5"/>
  <c r="BP10" i="5"/>
  <c r="BZ10" i="5"/>
  <c r="CJ10" i="5"/>
  <c r="CT10" i="5"/>
  <c r="CX10" i="5"/>
  <c r="DH10" i="5"/>
  <c r="DR10" i="5"/>
  <c r="EB10" i="5"/>
  <c r="CW10" i="5"/>
  <c r="AR11" i="5"/>
  <c r="BC12" i="5"/>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<sst xmlns="http://schemas.openxmlformats.org/spreadsheetml/2006/main" count="262" uniqueCount="107">
  <si>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</si>
  <si>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</si>
  <si>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</si>
  <si>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</si>
  <si>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</si>
  <si>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</si>
  <si>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</si>
  <si>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</si>
  <si>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</si>
  <si>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</si>
  <si>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</si>
  <si>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</si>
  <si>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</si>
  <si>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</si>
  <si>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</si>
  <si>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</si>
  <si>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</si>
  <si>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</si>
  <si>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</si>
  <si>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</si>
  <si>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</si>
  <si>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</si>
  <si>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</si>
  <si>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</si>
  <si>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</si>
  <si>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</si>
  <si>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</si>
  <si>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</si>
  <si>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</si>
  <si>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</si>
  <si>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</si>
  <si>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</si>
  <si>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</si>
  <si>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</si>
  <si>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</si>
  <si>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</si>
  <si>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</si>
  <si>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</si>
  <si>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</si>
  <si>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</si>
  <si>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</si>
  <si>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</si>
  <si>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</si>
  <si>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</si>
  <si>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</si>
  <si>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</si>
  <si>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</si>
  <si>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</si>
  <si>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</si>
  <si>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</si>
  <si>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</si>
  <si>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</si>
  <si>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</si>
  <si>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</si>
  <si>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</si>
  <si>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</si>
  <si>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</si>
  <si>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</si>
  <si>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</si>
  <si>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</si>
  <si>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</si>
  <si>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</si>
  <si>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</si>
  <si>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</si>
  <si>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</si>
  <si>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</si>
  <si>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</si>
  <si>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</si>
  <si>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</si>
  <si>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</si>
  <si>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</si>
  <si>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</si>
  <si>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</si>
  <si>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</si>
  <si>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</si>
  <si>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</si>
  <si>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</si>
  <si>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</si>
  <si>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</si>
  <si>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</si>
  <si>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</si>
  <si>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</si>
  <si>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</si>
  <si>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</si>
  <si>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</si>
  <si>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</si>
  <si>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</si>
  <si>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</si>
  <si>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390003</t>
  </si>
  <si>
    <t>46</t>
  </si>
  <si>
    <t>02</t>
  </si>
  <si>
    <t>0</t>
  </si>
  <si>
    <t>000</t>
  </si>
  <si>
    <t>高知県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</si>
  <si>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</si>
  <si>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</si>
  <si>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</si>
  <si>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</si>
  <si>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</si>
  <si>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</si>
  <si>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</si>
  <si>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</si>
  <si>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</si>
  <si>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</si>
  <si>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
　施設の経年化率の上昇に伴い、徐々に数値が増加しています。類似団体平均値よりも低い数値を示していますが、２つの事業を個別にみると、鏡川工水（S41年度一部給水開始）は約74％、香南工水（H24年度一部給水開始）では約40%となっており、鏡川工水の保有資産については、その多くが法定耐用年数に近づいています。
■管路経年化率（及び管路更新率）
　事業個別にみると、香南工水の管路は給水開始から日が浅く法定耐用年数を経過したものはありませんが、鏡川工水の管路では約87％と類似団体平均値を大きく上回っており、その多くが法定耐用年数を経過しています。
　今後は、施設の老朽化への対応に加え、南海トラフ地震に備えるため、R６年３月に改定を行う経営戦略をもとに、引き続き耐震化等の取組を進めます。</t>
    <phoneticPr fontId="5"/>
  </si>
  <si>
    <t>■経常収支比率（及び累積欠損金比率）
　R４年度は前年度比で0.12ポイント減少し、119.48％となっています。累積欠損金もなく、全国平均を超えて、堅調な経営を維持しています。
　なお、R元年度及びR２年度に他年度より低下しているのは、管路の老朽化及び施設の耐震対策費用が増加したためです。
■流動比率
　前年度に比べ326.4ポイント上昇し、R４年度は1,307.4％となっています。要因としては、現金・預金の増加などにより流動資産が増加したことに加え、未払金の減少などにより流動負債が減少したことが挙げられます。
　100％を大幅に超えており、類似団体平均値よりも高い水準で推移しています。
■料金回収率
　R４年度は前年度比2.26ポイント増の133.74％となりました。いずれの年も健全な水準とされる100％を超えており、給水に係る費用が給水収益で賄われている状況です。
■給水原価
　類似団体平均値を下回っていますが、これは機器の長寿命化等による設備投資の効率化や、経費削減等の経営効率化の取組を行っていることによるものです。
■施設利用率（及び契約率）
　同水準で推移しているものの、給水区域における工水需要の低迷により類似団体平均値を下回っています。また、契約率についても、同事由により50％を下回る低い水準で推移しています。この状況を踏まえ、新規給水契約の獲得に向けた積極的な営業活動の継続及び効率的な経営に向けた取組が重要となっています。</t>
    <phoneticPr fontId="5"/>
  </si>
  <si>
    <t>　工水事業の経営状況については、工業用水の適切な料金による安定供給を継続すべく、経費削減や業務の効率化などに努めており、全体的には健全な経営が行えています。
　鏡川工水では、施設の老朽化対策及び耐震化に向けた施設の修繕改良計画を策定・実行するとともに、給水量増加に向けた取組等を継続し、更なる事業の効率化を進めます。
　工水事業では、今後も、経営の効率化と施設の適切な維持管理に努めるとともに、経営戦略に基づく取組の推進により、引き続き健全な経営が行えるよう取り組みます。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</si>
</sst>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43.25</c:v>
                </c:pt>
                <c:pt idx="1">
                  <c:v>46.16</c:v>
                </c:pt>
                <c:pt idx="2">
                  <c:v>48.39</c:v>
                </c:pt>
                <c:pt idx="3">
                  <c:v>50.88</c:v>
                </c:pt>
                <c:pt idx="4">
                  <c:v>53.16</c:v>
                </c:pt>
              </c:numCache>
            </c:numRef>
          </c:val>
          <c:extLst>
            <c:ext xmlns:c16="http://schemas.microsoft.com/office/drawing/2014/chart" uri="{C3380CC4-5D6E-409C-BE32-E72D297353CC}">
              <c16:uniqueId val="{00000000-AB46-4519-9D01-93A33FBD2B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AB46-4519-9D01-93A33FBD2B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51.38</c:v>
                </c:pt>
                <c:pt idx="1">
                  <c:v>47.86</c:v>
                </c:pt>
                <c:pt idx="2">
                  <c:v>47.86</c:v>
                </c:pt>
                <c:pt idx="3">
                  <c:v>47.86</c:v>
                </c:pt>
                <c:pt idx="4">
                  <c:v>47.86</c:v>
                </c:pt>
              </c:numCache>
            </c:numRef>
          </c:val>
          <c:extLst>
            <c:ext xmlns:c16="http://schemas.microsoft.com/office/drawing/2014/chart" uri="{C3380CC4-5D6E-409C-BE32-E72D297353CC}">
              <c16:uniqueId val="{00000000-473A-46CD-922C-6B7B0D7339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473A-46CD-922C-6B7B0D7339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4C-4BC7-A656-B3A6C4BBDA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784C-4BC7-A656-B3A6C4BBDA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1692.68</c:v>
                </c:pt>
                <c:pt idx="1">
                  <c:v>1263.43</c:v>
                </c:pt>
                <c:pt idx="2">
                  <c:v>947.85</c:v>
                </c:pt>
                <c:pt idx="3">
                  <c:v>980.95</c:v>
                </c:pt>
                <c:pt idx="4">
                  <c:v>1307.4000000000001</c:v>
                </c:pt>
              </c:numCache>
            </c:numRef>
          </c:val>
          <c:extLst>
            <c:ext xmlns:c16="http://schemas.microsoft.com/office/drawing/2014/chart" uri="{C3380CC4-5D6E-409C-BE32-E72D297353CC}">
              <c16:uniqueId val="{00000000-30AA-4EB2-981E-54AC6540E2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30AA-4EB2-981E-54AC6540E2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139.97</c:v>
                </c:pt>
                <c:pt idx="1">
                  <c:v>127.19</c:v>
                </c:pt>
                <c:pt idx="2">
                  <c:v>104.85</c:v>
                </c:pt>
                <c:pt idx="3">
                  <c:v>94.72</c:v>
                </c:pt>
                <c:pt idx="4">
                  <c:v>82.33</c:v>
                </c:pt>
              </c:numCache>
            </c:numRef>
          </c:val>
          <c:extLst>
            <c:ext xmlns:c16="http://schemas.microsoft.com/office/drawing/2014/chart" uri="{C3380CC4-5D6E-409C-BE32-E72D297353CC}">
              <c16:uniqueId val="{00000000-858A-433F-832D-57245C1A49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858A-433F-832D-57245C1A49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120.46</c:v>
                </c:pt>
                <c:pt idx="1">
                  <c:v>109.23</c:v>
                </c:pt>
                <c:pt idx="2">
                  <c:v>111.51</c:v>
                </c:pt>
                <c:pt idx="3">
                  <c:v>131.47999999999999</c:v>
                </c:pt>
                <c:pt idx="4">
                  <c:v>133.74</c:v>
                </c:pt>
              </c:numCache>
            </c:numRef>
          </c:val>
          <c:extLst>
            <c:ext xmlns:c16="http://schemas.microsoft.com/office/drawing/2014/chart" uri="{C3380CC4-5D6E-409C-BE32-E72D297353CC}">
              <c16:uniqueId val="{00000000-B5DA-4F37-ABB4-54F6AA0963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B5DA-4F37-ABB4-54F6AA0963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13.7</c:v>
                </c:pt>
                <c:pt idx="1">
                  <c:v>15.17</c:v>
                </c:pt>
                <c:pt idx="2">
                  <c:v>15.65</c:v>
                </c:pt>
                <c:pt idx="3">
                  <c:v>13.12</c:v>
                </c:pt>
                <c:pt idx="4">
                  <c:v>12.88</c:v>
                </c:pt>
              </c:numCache>
            </c:numRef>
          </c:val>
          <c:extLst>
            <c:ext xmlns:c16="http://schemas.microsoft.com/office/drawing/2014/chart" uri="{C3380CC4-5D6E-409C-BE32-E72D297353CC}">
              <c16:uniqueId val="{00000000-46A5-4DC7-BF24-1241D3597C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46A5-4DC7-BF24-1241D3597C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29.61</c:v>
                </c:pt>
                <c:pt idx="1">
                  <c:v>28.27</c:v>
                </c:pt>
                <c:pt idx="2">
                  <c:v>28.09</c:v>
                </c:pt>
                <c:pt idx="3">
                  <c:v>27.9</c:v>
                </c:pt>
                <c:pt idx="4">
                  <c:v>25.65</c:v>
                </c:pt>
              </c:numCache>
            </c:numRef>
          </c:val>
          <c:extLst>
            <c:ext xmlns:c16="http://schemas.microsoft.com/office/drawing/2014/chart" uri="{C3380CC4-5D6E-409C-BE32-E72D297353CC}">
              <c16:uniqueId val="{00000000-34D5-4D13-9FE1-8B77930FB1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34D5-4D13-9FE1-8B77930FB1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47.36</c:v>
                </c:pt>
                <c:pt idx="1">
                  <c:v>45.27</c:v>
                </c:pt>
                <c:pt idx="2">
                  <c:v>43.13</c:v>
                </c:pt>
                <c:pt idx="3">
                  <c:v>43.06</c:v>
                </c:pt>
                <c:pt idx="4">
                  <c:v>43.09</c:v>
                </c:pt>
              </c:numCache>
            </c:numRef>
          </c:val>
          <c:extLst>
            <c:ext xmlns:c16="http://schemas.microsoft.com/office/drawing/2014/chart" uri="{C3380CC4-5D6E-409C-BE32-E72D297353CC}">
              <c16:uniqueId val="{00000000-EA84-47C4-8FED-BB1823421B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EA84-47C4-8FED-BB1823421B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2D-4CB1-930D-8868D40E43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112D-4CB1-930D-8868D40E43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114.01</c:v>
                </c:pt>
                <c:pt idx="1">
                  <c:v>107.47</c:v>
                </c:pt>
                <c:pt idx="2">
                  <c:v>108.87</c:v>
                </c:pt>
                <c:pt idx="3">
                  <c:v>119.6</c:v>
                </c:pt>
                <c:pt idx="4">
                  <c:v>119.48</c:v>
                </c:pt>
              </c:numCache>
            </c:numRef>
          </c:val>
          <c:extLst>
            <c:ext xmlns:c16="http://schemas.microsoft.com/office/drawing/2014/chart" uri="{C3380CC4-5D6E-409C-BE32-E72D297353CC}">
              <c16:uniqueId val="{00000000-A56B-4C49-BD38-1D9D83C62B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A56B-4C49-BD38-1D9D83C62B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1" zoomScaleNormal="100" workbookViewId="0">
      <selection activeCell="SE12" sqref="SE1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高知県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63800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16364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90.8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27490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114.01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107.47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108.87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119.6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119.48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1692.68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1263.43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947.85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980.95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1307.4000000000001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139.97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127.19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104.85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94.72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82.33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116.96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117.47</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115.38</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113.53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111.03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50.25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51.91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53.86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75.17</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164.95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655.75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578.19000000000005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638.35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521.36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549.66999999999996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193.85</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204.31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214.2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242.32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256.39999999999998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120.46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109.23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111.51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131.47999999999999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133.74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13.7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15.17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15.65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13.12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12.88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29.61</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28.27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28.09</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27.9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25.65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47.36</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45.27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43.13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43.06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43.09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105.06</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106.98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103.06</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100.74</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95.67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26.84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26.08</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26.92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27.33</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27.25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40.89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41.59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40.29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40.409999999999997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41.58</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61.76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62.75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61.99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62.26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63.81</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43.25</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46.16</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48.39</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50.88</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53.16</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51.38</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47.86</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47.86</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47.86</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47.86</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57.11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57.57</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57.63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58.13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59.87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51.87</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52.33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53.69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56.59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0.28000000000000003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0.77</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nkH9L0Fd0ld1zoN+auOwK2xtYqSRtMIkfDGdYyLmk1fbpUwBwKwdMIMF0dAew9fh+6u3c9A1Tsq2IG1wOQNsTg==" saltValue="s0dre1Kt42wvU9Wd2YWKcw=="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114.01</v>
      </c>
      <c r="U6" s="35">
        <f>U7</f>
        <v>107.47</v>
      </c>
      <c r="V6" s="35">
        <f>V7</f>
        <v>108.87</v>
      </c>
      <c r="W6" s="35">
        <f>W7</f>
        <v>119.6</v>
      </c>
      <c r="X6" s="35">
        <f t="shared" si="3"/>
        <v>119.48</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1692.68</v>
      </c>
      <c r="AQ6" s="35">
        <f>AQ7</f>
        <v>1263.43</v>
      </c>
      <c r="AR6" s="35">
        <f>AR7</f>
        <v>947.85</v>
      </c>
      <c r="AS6" s="35">
        <f>AS7</f>
        <v>980.95</v>
      </c>
      <c r="AT6" s="35">
        <f t="shared" si="3"/>
        <v>1307.4000000000001</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139.97</v>
      </c>
      <c r="BB6" s="35">
        <f>BB7</f>
        <v>127.19</v>
      </c>
      <c r="BC6" s="35">
        <f>BC7</f>
        <v>104.85</v>
      </c>
      <c r="BD6" s="35">
        <f>BD7</f>
        <v>94.72</v>
      </c>
      <c r="BE6" s="35">
        <f t="shared" si="3"/>
        <v>82.33</v>
      </c>
      <c r="BF6" s="35">
        <f t="shared" si="3"/>
        <v>193.85</v>
      </c>
      <c r="BG6" s="35">
        <f t="shared" si="3"/>
        <v>204.31</v>
      </c>
      <c r="BH6" s="35">
        <f t="shared" si="3"/>
        <v>214.2</v>
      </c>
      <c r="BI6" s="35">
        <f t="shared" si="3"/>
        <v>242.32</v>
      </c>
      <c r="BJ6" s="35">
        <f t="shared" si="3"/>
        <v>256.39999999999998</v>
      </c>
      <c r="BK6" s="33" t="str">
        <f>IF(BK7="-","【-】","【"&amp;SUBSTITUTE(TEXT(BK7,"#,##0.00"),"-","△")&amp;"】")</f>
        <v>【233.74】</v>
      </c>
      <c r="BL6" s="35">
        <f t="shared" si="3"/>
        <v>120.46</v>
      </c>
      <c r="BM6" s="35">
        <f>BM7</f>
        <v>109.23</v>
      </c>
      <c r="BN6" s="35">
        <f>BN7</f>
        <v>111.51</v>
      </c>
      <c r="BO6" s="35">
        <f>BO7</f>
        <v>131.47999999999999</v>
      </c>
      <c r="BP6" s="35">
        <f t="shared" si="3"/>
        <v>133.74</v>
      </c>
      <c r="BQ6" s="35">
        <f t="shared" si="3"/>
        <v>105.06</v>
      </c>
      <c r="BR6" s="35">
        <f t="shared" si="3"/>
        <v>106.98</v>
      </c>
      <c r="BS6" s="35">
        <f t="shared" si="3"/>
        <v>103.06</v>
      </c>
      <c r="BT6" s="35">
        <f t="shared" si="3"/>
        <v>100.74</v>
      </c>
      <c r="BU6" s="35">
        <f t="shared" si="3"/>
        <v>95.67</v>
      </c>
      <c r="BV6" s="33" t="str">
        <f>IF(BV7="-","【-】","【"&amp;SUBSTITUTE(TEXT(BV7,"#,##0.00"),"-","△")&amp;"】")</f>
        <v>【106.87】</v>
      </c>
      <c r="BW6" s="35">
        <f t="shared" si="3"/>
        <v>13.7</v>
      </c>
      <c r="BX6" s="35">
        <f>BX7</f>
        <v>15.17</v>
      </c>
      <c r="BY6" s="35">
        <f>BY7</f>
        <v>15.65</v>
      </c>
      <c r="BZ6" s="35">
        <f>BZ7</f>
        <v>13.12</v>
      </c>
      <c r="CA6" s="35">
        <f t="shared" si="3"/>
        <v>12.88</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29.61</v>
      </c>
      <c r="CI6" s="35">
        <f>CI7</f>
        <v>28.27</v>
      </c>
      <c r="CJ6" s="35">
        <f>CJ7</f>
        <v>28.09</v>
      </c>
      <c r="CK6" s="35">
        <f>CK7</f>
        <v>27.9</v>
      </c>
      <c r="CL6" s="35">
        <f t="shared" si="5"/>
        <v>25.65</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47.36</v>
      </c>
      <c r="CT6" s="35">
        <f>CT7</f>
        <v>45.27</v>
      </c>
      <c r="CU6" s="35">
        <f>CU7</f>
        <v>43.13</v>
      </c>
      <c r="CV6" s="35">
        <f>CV7</f>
        <v>43.06</v>
      </c>
      <c r="CW6" s="35">
        <f t="shared" si="6"/>
        <v>43.09</v>
      </c>
      <c r="CX6" s="35">
        <f t="shared" si="6"/>
        <v>61.76</v>
      </c>
      <c r="CY6" s="35">
        <f t="shared" si="6"/>
        <v>62.75</v>
      </c>
      <c r="CZ6" s="35">
        <f t="shared" si="6"/>
        <v>61.99</v>
      </c>
      <c r="DA6" s="35">
        <f t="shared" si="6"/>
        <v>62.26</v>
      </c>
      <c r="DB6" s="35">
        <f t="shared" si="6"/>
        <v>63.81</v>
      </c>
      <c r="DC6" s="33" t="str">
        <f>IF(DC7="-","【-】","【"&amp;SUBSTITUTE(TEXT(DC7,"#,##0.00"),"-","△")&amp;"】")</f>
        <v>【75.85】</v>
      </c>
      <c r="DD6" s="35">
        <f t="shared" ref="DD6:DM6" si="7">DD7</f>
        <v>43.25</v>
      </c>
      <c r="DE6" s="35">
        <f>DE7</f>
        <v>46.16</v>
      </c>
      <c r="DF6" s="35">
        <f>DF7</f>
        <v>48.39</v>
      </c>
      <c r="DG6" s="35">
        <f>DG7</f>
        <v>50.88</v>
      </c>
      <c r="DH6" s="35">
        <f t="shared" si="7"/>
        <v>53.16</v>
      </c>
      <c r="DI6" s="35">
        <f t="shared" si="7"/>
        <v>57.11</v>
      </c>
      <c r="DJ6" s="35">
        <f t="shared" si="7"/>
        <v>57.57</v>
      </c>
      <c r="DK6" s="35">
        <f t="shared" si="7"/>
        <v>57.63</v>
      </c>
      <c r="DL6" s="35">
        <f t="shared" si="7"/>
        <v>58.13</v>
      </c>
      <c r="DM6" s="35">
        <f t="shared" si="7"/>
        <v>59.87</v>
      </c>
      <c r="DN6" s="33" t="str">
        <f>IF(DN7="-","【-】","【"&amp;SUBSTITUTE(TEXT(DN7,"#,##0.00"),"-","△")&amp;"】")</f>
        <v>【61.17】</v>
      </c>
      <c r="DO6" s="35">
        <f t="shared" ref="DO6:DX6" si="8">DO7</f>
        <v>51.38</v>
      </c>
      <c r="DP6" s="35">
        <f>DP7</f>
        <v>47.86</v>
      </c>
      <c r="DQ6" s="35">
        <f>DQ7</f>
        <v>47.86</v>
      </c>
      <c r="DR6" s="35">
        <f>DR7</f>
        <v>47.86</v>
      </c>
      <c r="DS6" s="35">
        <f t="shared" si="8"/>
        <v>47.86</v>
      </c>
      <c r="DT6" s="35">
        <f t="shared" si="8"/>
        <v>51.87</v>
      </c>
      <c r="DU6" s="35">
        <f t="shared" si="8"/>
        <v>52.33</v>
      </c>
      <c r="DV6" s="35">
        <f t="shared" si="8"/>
        <v>52.35</v>
      </c>
      <c r="DW6" s="35">
        <f t="shared" si="8"/>
        <v>53.69</v>
      </c>
      <c r="DX6" s="35">
        <f t="shared" si="8"/>
        <v>56.59</v>
      </c>
      <c r="DY6" s="33" t="str">
        <f>IF(DY7="-","【-】","【"&amp;SUBSTITUTE(TEXT(DY7,"#,##0.00"),"-","△")&amp;"】")</f>
        <v>【49.58】</v>
      </c>
      <c r="DZ6" s="35">
        <f t="shared" ref="DZ6:EI6" si="9">DZ7</f>
        <v>0</v>
      </c>
      <c r="EA6" s="35">
        <f>EA7</f>
        <v>0</v>
      </c>
      <c r="EB6" s="35">
        <f>EB7</f>
        <v>0</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63800</v>
      </c>
      <c r="L7" s="37" t="s">
        <v>96</v>
      </c>
      <c r="M7" s="38">
        <v>2</v>
      </c>
      <c r="N7" s="38">
        <v>16364</v>
      </c>
      <c r="O7" s="39" t="s">
        <v>97</v>
      </c>
      <c r="P7" s="39">
        <v>90.8</v>
      </c>
      <c r="Q7" s="38">
        <v>49</v>
      </c>
      <c r="R7" s="38">
        <v>27490</v>
      </c>
      <c r="S7" s="37" t="s">
        <v>98</v>
      </c>
      <c r="T7" s="40">
        <v>114.01</v>
      </c>
      <c r="U7" s="40">
        <v>107.47</v>
      </c>
      <c r="V7" s="40">
        <v>108.87</v>
      </c>
      <c r="W7" s="40">
        <v>119.6</v>
      </c>
      <c r="X7" s="40">
        <v>119.48</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1692.68</v>
      </c>
      <c r="AQ7" s="40">
        <v>1263.43</v>
      </c>
      <c r="AR7" s="40">
        <v>947.85</v>
      </c>
      <c r="AS7" s="40">
        <v>980.95</v>
      </c>
      <c r="AT7" s="40">
        <v>1307.4000000000001</v>
      </c>
      <c r="AU7" s="40">
        <v>655.75</v>
      </c>
      <c r="AV7" s="40">
        <v>578.19000000000005</v>
      </c>
      <c r="AW7" s="40">
        <v>638.35</v>
      </c>
      <c r="AX7" s="40">
        <v>521.36</v>
      </c>
      <c r="AY7" s="40">
        <v>549.66999999999996</v>
      </c>
      <c r="AZ7" s="40">
        <v>473</v>
      </c>
      <c r="BA7" s="40">
        <v>139.97</v>
      </c>
      <c r="BB7" s="40">
        <v>127.19</v>
      </c>
      <c r="BC7" s="40">
        <v>104.85</v>
      </c>
      <c r="BD7" s="40">
        <v>94.72</v>
      </c>
      <c r="BE7" s="40">
        <v>82.33</v>
      </c>
      <c r="BF7" s="40">
        <v>193.85</v>
      </c>
      <c r="BG7" s="40">
        <v>204.31</v>
      </c>
      <c r="BH7" s="40">
        <v>214.2</v>
      </c>
      <c r="BI7" s="40">
        <v>242.32</v>
      </c>
      <c r="BJ7" s="40">
        <v>256.39999999999998</v>
      </c>
      <c r="BK7" s="40">
        <v>233.74</v>
      </c>
      <c r="BL7" s="40">
        <v>120.46</v>
      </c>
      <c r="BM7" s="40">
        <v>109.23</v>
      </c>
      <c r="BN7" s="40">
        <v>111.51</v>
      </c>
      <c r="BO7" s="40">
        <v>131.47999999999999</v>
      </c>
      <c r="BP7" s="40">
        <v>133.74</v>
      </c>
      <c r="BQ7" s="40">
        <v>105.06</v>
      </c>
      <c r="BR7" s="40">
        <v>106.98</v>
      </c>
      <c r="BS7" s="40">
        <v>103.06</v>
      </c>
      <c r="BT7" s="40">
        <v>100.74</v>
      </c>
      <c r="BU7" s="40">
        <v>95.67</v>
      </c>
      <c r="BV7" s="40">
        <v>106.87</v>
      </c>
      <c r="BW7" s="40">
        <v>13.7</v>
      </c>
      <c r="BX7" s="40">
        <v>15.17</v>
      </c>
      <c r="BY7" s="40">
        <v>15.65</v>
      </c>
      <c r="BZ7" s="40">
        <v>13.12</v>
      </c>
      <c r="CA7" s="40">
        <v>12.88</v>
      </c>
      <c r="CB7" s="40">
        <v>26.84</v>
      </c>
      <c r="CC7" s="40">
        <v>26.08</v>
      </c>
      <c r="CD7" s="40">
        <v>26.92</v>
      </c>
      <c r="CE7" s="40">
        <v>27.33</v>
      </c>
      <c r="CF7" s="40">
        <v>27.25</v>
      </c>
      <c r="CG7" s="40">
        <v>20.260000000000002</v>
      </c>
      <c r="CH7" s="40">
        <v>29.61</v>
      </c>
      <c r="CI7" s="40">
        <v>28.27</v>
      </c>
      <c r="CJ7" s="40">
        <v>28.09</v>
      </c>
      <c r="CK7" s="40">
        <v>27.9</v>
      </c>
      <c r="CL7" s="40">
        <v>25.65</v>
      </c>
      <c r="CM7" s="40">
        <v>40.89</v>
      </c>
      <c r="CN7" s="40">
        <v>41.59</v>
      </c>
      <c r="CO7" s="40">
        <v>40.29</v>
      </c>
      <c r="CP7" s="40">
        <v>40.409999999999997</v>
      </c>
      <c r="CQ7" s="40">
        <v>41.58</v>
      </c>
      <c r="CR7" s="40">
        <v>53.19</v>
      </c>
      <c r="CS7" s="40">
        <v>47.36</v>
      </c>
      <c r="CT7" s="40">
        <v>45.27</v>
      </c>
      <c r="CU7" s="40">
        <v>43.13</v>
      </c>
      <c r="CV7" s="40">
        <v>43.06</v>
      </c>
      <c r="CW7" s="40">
        <v>43.09</v>
      </c>
      <c r="CX7" s="40">
        <v>61.76</v>
      </c>
      <c r="CY7" s="40">
        <v>62.75</v>
      </c>
      <c r="CZ7" s="40">
        <v>61.99</v>
      </c>
      <c r="DA7" s="40">
        <v>62.26</v>
      </c>
      <c r="DB7" s="40">
        <v>63.81</v>
      </c>
      <c r="DC7" s="40">
        <v>75.849999999999994</v>
      </c>
      <c r="DD7" s="40">
        <v>43.25</v>
      </c>
      <c r="DE7" s="40">
        <v>46.16</v>
      </c>
      <c r="DF7" s="40">
        <v>48.39</v>
      </c>
      <c r="DG7" s="40">
        <v>50.88</v>
      </c>
      <c r="DH7" s="40">
        <v>53.16</v>
      </c>
      <c r="DI7" s="40">
        <v>57.11</v>
      </c>
      <c r="DJ7" s="40">
        <v>57.57</v>
      </c>
      <c r="DK7" s="40">
        <v>57.63</v>
      </c>
      <c r="DL7" s="40">
        <v>58.13</v>
      </c>
      <c r="DM7" s="40">
        <v>59.87</v>
      </c>
      <c r="DN7" s="40">
        <v>61.17</v>
      </c>
      <c r="DO7" s="40">
        <v>51.38</v>
      </c>
      <c r="DP7" s="40">
        <v>47.86</v>
      </c>
      <c r="DQ7" s="40">
        <v>47.86</v>
      </c>
      <c r="DR7" s="40">
        <v>47.86</v>
      </c>
      <c r="DS7" s="40">
        <v>47.86</v>
      </c>
      <c r="DT7" s="40">
        <v>51.87</v>
      </c>
      <c r="DU7" s="40">
        <v>52.33</v>
      </c>
      <c r="DV7" s="40">
        <v>52.35</v>
      </c>
      <c r="DW7" s="40">
        <v>53.69</v>
      </c>
      <c r="DX7" s="40">
        <v>56.59</v>
      </c>
      <c r="DY7" s="40">
        <v>49.58</v>
      </c>
      <c r="DZ7" s="40">
        <v>0</v>
      </c>
      <c r="EA7" s="40">
        <v>0</v>
      </c>
      <c r="EB7" s="40">
        <v>0</v>
      </c>
      <c r="EC7" s="40">
        <v>0</v>
      </c>
      <c r="ED7" s="40">
        <v>0</v>
      </c>
      <c r="EE7" s="40">
        <v>0.28000000000000003</v>
      </c>
      <c r="EF7" s="40">
        <v>0.77</v>
      </c>
      <c r="EG7" s="40">
        <v>0.24</v>
      </c>
      <c r="EH7" s="40">
        <v>0.22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114.01</v>
      </c>
      <c r="V11" s="48">
        <f>IF(U6="-",NA(),U6)</f>
        <v>107.47</v>
      </c>
      <c r="W11" s="48">
        <f>IF(V6="-",NA(),V6)</f>
        <v>108.87</v>
      </c>
      <c r="X11" s="48">
        <f>IF(W6="-",NA(),W6)</f>
        <v>119.6</v>
      </c>
      <c r="Y11" s="48">
        <f>IF(X6="-",NA(),X6)</f>
        <v>119.48</v>
      </c>
      <c r="AE11" s="47" t="s">
        <v>23</v>
      </c>
      <c r="AF11" s="48">
        <f>IF(AE6="-",NA(),AE6)</f>
        <v>0</v>
      </c>
      <c r="AG11" s="48">
        <f>IF(AF6="-",NA(),AF6)</f>
        <v>0</v>
      </c>
      <c r="AH11" s="48">
        <f>IF(AG6="-",NA(),AG6)</f>
        <v>0</v>
      </c>
      <c r="AI11" s="48">
        <f>IF(AH6="-",NA(),AH6)</f>
        <v>0</v>
      </c>
      <c r="AJ11" s="48">
        <f>IF(AI6="-",NA(),AI6)</f>
        <v>0</v>
      </c>
      <c r="AP11" s="47" t="s">
        <v>23</v>
      </c>
      <c r="AQ11" s="48">
        <f>IF(AP6="-",NA(),AP6)</f>
        <v>1692.68</v>
      </c>
      <c r="AR11" s="48">
        <f>IF(AQ6="-",NA(),AQ6)</f>
        <v>1263.43</v>
      </c>
      <c r="AS11" s="48">
        <f>IF(AR6="-",NA(),AR6)</f>
        <v>947.85</v>
      </c>
      <c r="AT11" s="48">
        <f>IF(AS6="-",NA(),AS6)</f>
        <v>980.95</v>
      </c>
      <c r="AU11" s="48">
        <f>IF(AT6="-",NA(),AT6)</f>
        <v>1307.4000000000001</v>
      </c>
      <c r="BA11" s="47" t="s">
        <v>23</v>
      </c>
      <c r="BB11" s="48">
        <f>IF(BA6="-",NA(),BA6)</f>
        <v>139.97</v>
      </c>
      <c r="BC11" s="48">
        <f>IF(BB6="-",NA(),BB6)</f>
        <v>127.19</v>
      </c>
      <c r="BD11" s="48">
        <f>IF(BC6="-",NA(),BC6)</f>
        <v>104.85</v>
      </c>
      <c r="BE11" s="48">
        <f>IF(BD6="-",NA(),BD6)</f>
        <v>94.72</v>
      </c>
      <c r="BF11" s="48">
        <f>IF(BE6="-",NA(),BE6)</f>
        <v>82.33</v>
      </c>
      <c r="BL11" s="47" t="s">
        <v>23</v>
      </c>
      <c r="BM11" s="48">
        <f>IF(BL6="-",NA(),BL6)</f>
        <v>120.46</v>
      </c>
      <c r="BN11" s="48">
        <f>IF(BM6="-",NA(),BM6)</f>
        <v>109.23</v>
      </c>
      <c r="BO11" s="48">
        <f>IF(BN6="-",NA(),BN6)</f>
        <v>111.51</v>
      </c>
      <c r="BP11" s="48">
        <f>IF(BO6="-",NA(),BO6)</f>
        <v>131.47999999999999</v>
      </c>
      <c r="BQ11" s="48">
        <f>IF(BP6="-",NA(),BP6)</f>
        <v>133.74</v>
      </c>
      <c r="BW11" s="47" t="s">
        <v>23</v>
      </c>
      <c r="BX11" s="48">
        <f>IF(BW6="-",NA(),BW6)</f>
        <v>13.7</v>
      </c>
      <c r="BY11" s="48">
        <f>IF(BX6="-",NA(),BX6)</f>
        <v>15.17</v>
      </c>
      <c r="BZ11" s="48">
        <f>IF(BY6="-",NA(),BY6)</f>
        <v>15.65</v>
      </c>
      <c r="CA11" s="48">
        <f>IF(BZ6="-",NA(),BZ6)</f>
        <v>13.12</v>
      </c>
      <c r="CB11" s="48">
        <f>IF(CA6="-",NA(),CA6)</f>
        <v>12.88</v>
      </c>
      <c r="CH11" s="47" t="s">
        <v>23</v>
      </c>
      <c r="CI11" s="48">
        <f>IF(CH6="-",NA(),CH6)</f>
        <v>29.61</v>
      </c>
      <c r="CJ11" s="48">
        <f>IF(CI6="-",NA(),CI6)</f>
        <v>28.27</v>
      </c>
      <c r="CK11" s="48">
        <f>IF(CJ6="-",NA(),CJ6)</f>
        <v>28.09</v>
      </c>
      <c r="CL11" s="48">
        <f>IF(CK6="-",NA(),CK6)</f>
        <v>27.9</v>
      </c>
      <c r="CM11" s="48">
        <f>IF(CL6="-",NA(),CL6)</f>
        <v>25.65</v>
      </c>
      <c r="CS11" s="47" t="s">
        <v>23</v>
      </c>
      <c r="CT11" s="48">
        <f>IF(CS6="-",NA(),CS6)</f>
        <v>47.36</v>
      </c>
      <c r="CU11" s="48">
        <f>IF(CT6="-",NA(),CT6)</f>
        <v>45.27</v>
      </c>
      <c r="CV11" s="48">
        <f>IF(CU6="-",NA(),CU6)</f>
        <v>43.13</v>
      </c>
      <c r="CW11" s="48">
        <f>IF(CV6="-",NA(),CV6)</f>
        <v>43.06</v>
      </c>
      <c r="CX11" s="48">
        <f>IF(CW6="-",NA(),CW6)</f>
        <v>43.09</v>
      </c>
      <c r="DD11" s="47" t="s">
        <v>23</v>
      </c>
      <c r="DE11" s="48">
        <f>IF(DD6="-",NA(),DD6)</f>
        <v>43.25</v>
      </c>
      <c r="DF11" s="48">
        <f>IF(DE6="-",NA(),DE6)</f>
        <v>46.16</v>
      </c>
      <c r="DG11" s="48">
        <f>IF(DF6="-",NA(),DF6)</f>
        <v>48.39</v>
      </c>
      <c r="DH11" s="48">
        <f>IF(DG6="-",NA(),DG6)</f>
        <v>50.88</v>
      </c>
      <c r="DI11" s="48">
        <f>IF(DH6="-",NA(),DH6)</f>
        <v>53.16</v>
      </c>
      <c r="DO11" s="47" t="s">
        <v>23</v>
      </c>
      <c r="DP11" s="48">
        <f>IF(DO6="-",NA(),DO6)</f>
        <v>51.38</v>
      </c>
      <c r="DQ11" s="48">
        <f>IF(DP6="-",NA(),DP6)</f>
        <v>47.86</v>
      </c>
      <c r="DR11" s="48">
        <f>IF(DQ6="-",NA(),DQ6)</f>
        <v>47.86</v>
      </c>
      <c r="DS11" s="48">
        <f>IF(DR6="-",NA(),DR6)</f>
        <v>47.86</v>
      </c>
      <c r="DT11" s="48">
        <f>IF(DS6="-",NA(),DS6)</f>
        <v>47.86</v>
      </c>
      <c r="DZ11" s="47" t="s">
        <v>23</v>
      </c>
      <c r="EA11" s="48">
        <f>IF(DZ6="-",NA(),DZ6)</f>
        <v>0</v>
      </c>
      <c r="EB11" s="48">
        <f>IF(EA6="-",NA(),EA6)</f>
        <v>0</v>
      </c>
      <c r="EC11" s="48">
        <f>IF(EB6="-",NA(),EB6)</f>
        <v>0</v>
      </c>
      <c r="ED11" s="48">
        <f>IF(EC6="-",NA(),EC6)</f>
        <v>0</v>
      </c>
      <c r="EE11" s="48">
        <f>IF(ED6="-",NA(),ED6)</f>
        <v>0</v>
      </c>
    </row>
    <row r="12" spans="1:140" x14ac:dyDescent="0.1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2024-01-25T00:48:02Z</cp:lastPrinted>
  <dcterms:created xsi:type="dcterms:W3CDTF">2023-12-05T01:32:39Z</dcterms:created>
  <dcterms:modified xsi:type="dcterms:W3CDTF">2024-01-29T04:16:06Z</dcterms:modified>
  <cp:category/>
</cp:coreProperties>
</file>