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1400_財政課\予算\００３決算班\財政比較分析表\R04経営比較分析表\03_総務省へ回答\"/>
    </mc:Choice>
  </mc:AlternateContent>
  <workbookProtection workbookAlgorithmName="SHA-512" workbookHashValue="O/uUnuUyxAyh8+KfaYN+Bz+Xuk4aBsV/qVFkQ38FOscHoE8GadpC+g+udsnyBu4tz9dZmMCeOcPzD7zhdEahKw==" workbookSaltValue="vmstHIHXJbeNEHlyJQ2rVQ==" workbookSpinCount="100000" lockStructure="1"/>
  <bookViews>
    <workbookView xWindow="0" yWindow="0" windowWidth="28800" windowHeight="1177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10" i="5" l="1"/>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OZ32" i="4"/>
  <c r="OF32" i="4"/>
  <c r="MN32" i="4"/>
  <c r="LT32" i="4"/>
  <c r="KZ32" i="4"/>
  <c r="KF32" i="4"/>
  <c r="JL32" i="4"/>
  <c r="GZ32" i="4"/>
  <c r="GF32" i="4"/>
  <c r="FL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V10" i="5"/>
  <c r="AF10" i="5"/>
  <c r="AJ10" i="5"/>
  <c r="AT10" i="5"/>
  <c r="BD10" i="5"/>
  <c r="BN10" i="5"/>
  <c r="BX10" i="5"/>
  <c r="CB10" i="5"/>
  <c r="CL10" i="5"/>
  <c r="CV10" i="5"/>
  <c r="DF10" i="5"/>
  <c r="DP10" i="5"/>
  <c r="DT10" i="5"/>
  <c r="ED10" i="5"/>
  <c r="BE10" i="5"/>
  <c r="CW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<sst xmlns="http://schemas.openxmlformats.org/spreadsheetml/2006/main" count="262" uniqueCount="107">
  <si>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</si>
  <si>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</si>
  <si>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</si>
  <si>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</si>
  <si>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</si>
  <si>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</si>
  <si>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</si>
  <si>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</si>
  <si>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</si>
  <si>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</si>
  <si>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</si>
  <si>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</si>
  <si>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</si>
  <si>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</si>
  <si>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</si>
  <si>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</si>
  <si>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</si>
  <si>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</si>
  <si>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</si>
  <si>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</si>
  <si>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</si>
  <si>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</si>
  <si>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</si>
  <si>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</si>
  <si>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</si>
  <si>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</si>
  <si>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</si>
  <si>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</si>
  <si>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</si>
  <si>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</si>
  <si>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</si>
  <si>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</si>
  <si>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</si>
  <si>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</si>
  <si>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</si>
  <si>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</si>
  <si>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</si>
  <si>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</si>
  <si>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</si>
  <si>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</si>
  <si>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</si>
  <si>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</si>
  <si>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</si>
  <si>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</si>
  <si>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</si>
  <si>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</si>
  <si>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</si>
  <si>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</si>
  <si>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</si>
  <si>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</si>
  <si>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</si>
  <si>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</si>
  <si>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</si>
  <si>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</si>
  <si>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</si>
  <si>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</si>
  <si>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</si>
  <si>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</si>
  <si>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</si>
  <si>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</si>
  <si>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</si>
  <si>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</si>
  <si>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</si>
  <si>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</si>
  <si>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</si>
  <si>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</si>
  <si>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</si>
  <si>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</si>
  <si>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</si>
  <si>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</si>
  <si>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</si>
  <si>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</si>
  <si>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</si>
  <si>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</si>
  <si>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</si>
  <si>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</si>
  <si>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</si>
  <si>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</si>
  <si>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</si>
  <si>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</si>
  <si>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</si>
  <si>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</si>
  <si>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</si>
  <si>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</si>
  <si>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</si>
  <si>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</si>
  <si>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</si>
  <si>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</si>
  <si>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440001</t>
  </si>
  <si>
    <t>46</t>
  </si>
  <si>
    <t>02</t>
  </si>
  <si>
    <t>0</t>
  </si>
  <si>
    <t>000</t>
  </si>
  <si>
    <t>大分県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</si>
  <si>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</si>
  <si>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</si>
  <si>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</si>
  <si>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</si>
  <si>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</si>
  <si>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</si>
  <si>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</si>
  <si>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</si>
  <si>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</si>
  <si>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</si>
  <si>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以上のことから、大分県工業用水道事業は、安定した給水収益に支えられ良好な経営を維持していること、短期・長期の財務の安定性が保たれていることなどから、経営成績、財務状態ともに概ね健全であると考えられる。
　今後は、平成30年度から10年間の経営戦略やその実施計画である4年間のアクションプランに則り、安定供給に向けた老朽化・耐震化対策の推進、持続可能な安定した経営基盤の確立、地域社会への貢献等を推進していく。</t>
  </si>
  <si>
    <r>
      <t xml:space="preserve"> 本県の工業用水道事業は、大津留浄水場と判田浄水場を有しており、46事業所に対し、契約水量</t>
    </r>
    <r>
      <rPr>
        <sz val="11"/>
        <rFont val="ＭＳ ゴシック"/>
        <family val="3"/>
        <charset val="128"/>
      </rPr>
      <t>563,380㎥</t>
    </r>
    <r>
      <rPr>
        <sz val="11"/>
        <color theme="1"/>
        <rFont val="ＭＳ ゴシック"/>
        <family val="3"/>
        <charset val="128"/>
      </rPr>
      <t>/日の工業用水を供給している。
　施設の老朽化対策等で修繕費や委託費等の営業費用が増加していることに伴い経常収支比率及び料金回収率は減少傾向となっているものの、依然として100％以上を確保しており、安定した経営が出来ている。
　流動比率も、100％を超えており毎年十分な支払能力を有しているとともに、企業債についても計画的に償還を行っている。
　豊富な原水と安定した事業経営により全国的にも非常に安価な料金で供給出来ていることから、高い施設利用率と契約率となっており、適正規模で収益性の高い経営が出来ている。</t>
    </r>
    <rPh sb="112" eb="113">
      <t>オヨ</t>
    </rPh>
    <rPh sb="114" eb="116">
      <t>リョウキン</t>
    </rPh>
    <rPh sb="116" eb="119">
      <t>カイシュウリツ</t>
    </rPh>
    <rPh sb="120" eb="122">
      <t>ゲンショウ</t>
    </rPh>
    <rPh sb="134" eb="136">
      <t>イゼン</t>
    </rPh>
    <rPh sb="143" eb="145">
      <t>イジョウ</t>
    </rPh>
    <rPh sb="146" eb="148">
      <t>カクホ</t>
    </rPh>
    <phoneticPr fontId="5"/>
  </si>
  <si>
    <r>
      <t>　管路経年化率は、</t>
    </r>
    <r>
      <rPr>
        <sz val="11"/>
        <rFont val="ＭＳ ゴシック"/>
        <family val="3"/>
        <charset val="128"/>
      </rPr>
      <t>一部の管路が法定耐用年数を超過したこと等により、前年度比17.06ポイント増の42.57％となっている。</t>
    </r>
    <r>
      <rPr>
        <sz val="11"/>
        <color rgb="FFFF0000"/>
        <rFont val="ＭＳ ゴシック"/>
        <family val="3"/>
        <charset val="128"/>
      </rPr>
      <t xml:space="preserve">
</t>
    </r>
    <r>
      <rPr>
        <sz val="11"/>
        <color theme="1"/>
        <rFont val="ＭＳ ゴシック"/>
        <family val="3"/>
        <charset val="128"/>
      </rPr>
      <t xml:space="preserve">
管路更新率は、前年度から増減なしの0.36%に留まっているが、計画的に損傷調査等を実施しており、必要に応じて更新や補修を行うことで適切に対応していく。
　</t>
    </r>
    <rPh sb="1" eb="3">
      <t>カンロ</t>
    </rPh>
    <rPh sb="3" eb="5">
      <t>ケイネン</t>
    </rPh>
    <rPh sb="5" eb="6">
      <t>カ</t>
    </rPh>
    <rPh sb="6" eb="7">
      <t>リツ</t>
    </rPh>
    <rPh sb="9" eb="11">
      <t>イチブ</t>
    </rPh>
    <rPh sb="63" eb="65">
      <t>カンロ</t>
    </rPh>
    <rPh sb="65" eb="67">
      <t>コウシン</t>
    </rPh>
    <rPh sb="67" eb="68">
      <t>リツ</t>
    </rPh>
    <rPh sb="70" eb="73">
      <t>ゼンネンド</t>
    </rPh>
    <rPh sb="75" eb="77">
      <t>ゾウゲン</t>
    </rPh>
    <rPh sb="86" eb="87">
      <t>トド</t>
    </rPh>
    <rPh sb="102" eb="103">
      <t>トウ</t>
    </rPh>
    <rPh sb="128" eb="130">
      <t>テキセツ</t>
    </rPh>
    <rPh sb="131" eb="133">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</si>
</sst>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0" xfId="0" applyFont="1" applyFill="1" applyAlignment="1">
      <alignment horizontal="left" vertical="center"/>
    </xf>
    <xf numFmtId="0" fontId="15" fillId="0" borderId="9" xfId="0" applyFont="1" applyFill="1" applyBorder="1" applyAlignment="1">
      <alignment horizontal="left" vertical="center"/>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Fill="1" applyBorder="1">
      <alignment vertical="center"/>
    </xf>
    <xf numFmtId="0" fontId="15" fillId="0" borderId="0" xfId="0" applyFont="1" applyFill="1">
      <alignment vertical="center"/>
    </xf>
    <xf numFmtId="0" fontId="15" fillId="0" borderId="9" xfId="0" applyFont="1" applyFill="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56.95</c:v>
                </c:pt>
                <c:pt idx="1">
                  <c:v>58.73</c:v>
                </c:pt>
                <c:pt idx="2">
                  <c:v>60.16</c:v>
                </c:pt>
                <c:pt idx="3">
                  <c:v>61.4</c:v>
                </c:pt>
                <c:pt idx="4">
                  <c:v>62.87</c:v>
                </c:pt>
              </c:numCache>
            </c:numRef>
          </c:val>
          <c:extLst>
            <c:ext xmlns:c16="http://schemas.microsoft.com/office/drawing/2014/chart" uri="{C3380CC4-5D6E-409C-BE32-E72D297353CC}">
              <c16:uniqueId val="{00000000-30C1-42DD-8955-687C8DFCCB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30C1-42DD-8955-687C8DFCCB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7-4F3E-B434-6686725063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72F7-4F3E-B434-6686725063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127.14</c:v>
                </c:pt>
                <c:pt idx="1">
                  <c:v>124.56</c:v>
                </c:pt>
                <c:pt idx="2">
                  <c:v>120.24</c:v>
                </c:pt>
                <c:pt idx="3">
                  <c:v>125.85</c:v>
                </c:pt>
                <c:pt idx="4">
                  <c:v>114.67</c:v>
                </c:pt>
              </c:numCache>
            </c:numRef>
          </c:val>
          <c:extLst>
            <c:ext xmlns:c16="http://schemas.microsoft.com/office/drawing/2014/chart" uri="{C3380CC4-5D6E-409C-BE32-E72D297353CC}">
              <c16:uniqueId val="{00000000-40C3-45ED-A729-1DCF1841EA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40C3-45ED-A729-1DCF1841EA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26.08</c:v>
                </c:pt>
                <c:pt idx="1">
                  <c:v>25.86</c:v>
                </c:pt>
                <c:pt idx="2">
                  <c:v>25.86</c:v>
                </c:pt>
                <c:pt idx="3">
                  <c:v>25.51</c:v>
                </c:pt>
                <c:pt idx="4">
                  <c:v>42.57</c:v>
                </c:pt>
              </c:numCache>
            </c:numRef>
          </c:val>
          <c:extLst>
            <c:ext xmlns:c16="http://schemas.microsoft.com/office/drawing/2014/chart" uri="{C3380CC4-5D6E-409C-BE32-E72D297353CC}">
              <c16:uniqueId val="{00000000-3007-4434-8B1E-19FB5ABD89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3007-4434-8B1E-19FB5ABD89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0.36</c:v>
                </c:pt>
                <c:pt idx="4">
                  <c:v>0.36</c:v>
                </c:pt>
              </c:numCache>
            </c:numRef>
          </c:val>
          <c:extLst>
            <c:ext xmlns:c16="http://schemas.microsoft.com/office/drawing/2014/chart" uri="{C3380CC4-5D6E-409C-BE32-E72D297353CC}">
              <c16:uniqueId val="{00000000-13AD-4808-A42C-A8D2DD556F3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13AD-4808-A42C-A8D2DD556F3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746.82</c:v>
                </c:pt>
                <c:pt idx="1">
                  <c:v>719.38</c:v>
                </c:pt>
                <c:pt idx="2">
                  <c:v>857.8</c:v>
                </c:pt>
                <c:pt idx="3">
                  <c:v>1122.6300000000001</c:v>
                </c:pt>
                <c:pt idx="4">
                  <c:v>965.5</c:v>
                </c:pt>
              </c:numCache>
            </c:numRef>
          </c:val>
          <c:extLst>
            <c:ext xmlns:c16="http://schemas.microsoft.com/office/drawing/2014/chart" uri="{C3380CC4-5D6E-409C-BE32-E72D297353CC}">
              <c16:uniqueId val="{00000000-7F1E-49FD-B5C5-FA6BC0F29E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7F1E-49FD-B5C5-FA6BC0F29E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62.64</c:v>
                </c:pt>
                <c:pt idx="1">
                  <c:v>47.97</c:v>
                </c:pt>
                <c:pt idx="2">
                  <c:v>36.47</c:v>
                </c:pt>
                <c:pt idx="3">
                  <c:v>25.97</c:v>
                </c:pt>
                <c:pt idx="4">
                  <c:v>18.309999999999999</c:v>
                </c:pt>
              </c:numCache>
            </c:numRef>
          </c:val>
          <c:extLst>
            <c:ext xmlns:c16="http://schemas.microsoft.com/office/drawing/2014/chart" uri="{C3380CC4-5D6E-409C-BE32-E72D297353CC}">
              <c16:uniqueId val="{00000000-30AC-41F5-BBE3-7F638929FD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30AC-41F5-BBE3-7F638929FD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124.82</c:v>
                </c:pt>
                <c:pt idx="1">
                  <c:v>121.52</c:v>
                </c:pt>
                <c:pt idx="2">
                  <c:v>117.47</c:v>
                </c:pt>
                <c:pt idx="3">
                  <c:v>124.58</c:v>
                </c:pt>
                <c:pt idx="4">
                  <c:v>111.56</c:v>
                </c:pt>
              </c:numCache>
            </c:numRef>
          </c:val>
          <c:extLst>
            <c:ext xmlns:c16="http://schemas.microsoft.com/office/drawing/2014/chart" uri="{C3380CC4-5D6E-409C-BE32-E72D297353CC}">
              <c16:uniqueId val="{00000000-F800-4381-8438-E1F8C54372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F800-4381-8438-E1F8C54372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7.92</c:v>
                </c:pt>
                <c:pt idx="1">
                  <c:v>8.1199999999999992</c:v>
                </c:pt>
                <c:pt idx="2">
                  <c:v>8.19</c:v>
                </c:pt>
                <c:pt idx="3">
                  <c:v>7.86</c:v>
                </c:pt>
                <c:pt idx="4">
                  <c:v>8.93</c:v>
                </c:pt>
              </c:numCache>
            </c:numRef>
          </c:val>
          <c:extLst>
            <c:ext xmlns:c16="http://schemas.microsoft.com/office/drawing/2014/chart" uri="{C3380CC4-5D6E-409C-BE32-E72D297353CC}">
              <c16:uniqueId val="{00000000-B340-4E1A-B852-03C57B05B3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B340-4E1A-B852-03C57B05B3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80.88</c:v>
                </c:pt>
                <c:pt idx="1">
                  <c:v>78.760000000000005</c:v>
                </c:pt>
                <c:pt idx="2">
                  <c:v>76.81</c:v>
                </c:pt>
                <c:pt idx="3">
                  <c:v>79.73</c:v>
                </c:pt>
                <c:pt idx="4">
                  <c:v>81.290000000000006</c:v>
                </c:pt>
              </c:numCache>
            </c:numRef>
          </c:val>
          <c:extLst>
            <c:ext xmlns:c16="http://schemas.microsoft.com/office/drawing/2014/chart" uri="{C3380CC4-5D6E-409C-BE32-E72D297353CC}">
              <c16:uniqueId val="{00000000-6AFA-4030-AC37-B65A8618CEA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6AFA-4030-AC37-B65A8618CEA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98.42</c:v>
                </c:pt>
                <c:pt idx="1">
                  <c:v>97.86</c:v>
                </c:pt>
                <c:pt idx="2">
                  <c:v>97.69</c:v>
                </c:pt>
                <c:pt idx="3">
                  <c:v>98.29</c:v>
                </c:pt>
                <c:pt idx="4">
                  <c:v>99.08</c:v>
                </c:pt>
              </c:numCache>
            </c:numRef>
          </c:val>
          <c:extLst>
            <c:ext xmlns:c16="http://schemas.microsoft.com/office/drawing/2014/chart" uri="{C3380CC4-5D6E-409C-BE32-E72D297353CC}">
              <c16:uniqueId val="{00000000-A8DC-4A45-AFAB-620A48D8F3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A8DC-4A45-AFAB-620A48D8F3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B2" sqref="B2:TA4"/>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大分県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564000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458459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90.5</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46</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558826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105</v>
      </c>
      <c r="SN16" s="64"/>
      <c r="SO16" s="64"/>
      <c r="SP16" s="64"/>
      <c r="SQ16" s="64"/>
      <c r="SR16" s="64"/>
      <c r="SS16" s="64"/>
      <c r="ST16" s="64"/>
      <c r="SU16" s="64"/>
      <c r="SV16" s="64"/>
      <c r="SW16" s="64"/>
      <c r="SX16" s="64"/>
      <c r="SY16" s="64"/>
      <c r="SZ16" s="64"/>
      <c r="TA16" s="65"/>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127.14</v>
      </c>
      <c r="Y32" s="90"/>
      <c r="Z32" s="90"/>
      <c r="AA32" s="90"/>
      <c r="AB32" s="90"/>
      <c r="AC32" s="90"/>
      <c r="AD32" s="90"/>
      <c r="AE32" s="90"/>
      <c r="AF32" s="90"/>
      <c r="AG32" s="90"/>
      <c r="AH32" s="90"/>
      <c r="AI32" s="90"/>
      <c r="AJ32" s="90"/>
      <c r="AK32" s="90"/>
      <c r="AL32" s="90"/>
      <c r="AM32" s="90"/>
      <c r="AN32" s="90"/>
      <c r="AO32" s="90"/>
      <c r="AP32" s="90"/>
      <c r="AQ32" s="91"/>
      <c r="AR32" s="89">
        <f>データ!U6</f>
        <v>124.56</v>
      </c>
      <c r="AS32" s="90"/>
      <c r="AT32" s="90"/>
      <c r="AU32" s="90"/>
      <c r="AV32" s="90"/>
      <c r="AW32" s="90"/>
      <c r="AX32" s="90"/>
      <c r="AY32" s="90"/>
      <c r="AZ32" s="90"/>
      <c r="BA32" s="90"/>
      <c r="BB32" s="90"/>
      <c r="BC32" s="90"/>
      <c r="BD32" s="90"/>
      <c r="BE32" s="90"/>
      <c r="BF32" s="90"/>
      <c r="BG32" s="90"/>
      <c r="BH32" s="90"/>
      <c r="BI32" s="90"/>
      <c r="BJ32" s="90"/>
      <c r="BK32" s="91"/>
      <c r="BL32" s="89">
        <f>データ!V6</f>
        <v>120.24</v>
      </c>
      <c r="BM32" s="90"/>
      <c r="BN32" s="90"/>
      <c r="BO32" s="90"/>
      <c r="BP32" s="90"/>
      <c r="BQ32" s="90"/>
      <c r="BR32" s="90"/>
      <c r="BS32" s="90"/>
      <c r="BT32" s="90"/>
      <c r="BU32" s="90"/>
      <c r="BV32" s="90"/>
      <c r="BW32" s="90"/>
      <c r="BX32" s="90"/>
      <c r="BY32" s="90"/>
      <c r="BZ32" s="90"/>
      <c r="CA32" s="90"/>
      <c r="CB32" s="90"/>
      <c r="CC32" s="90"/>
      <c r="CD32" s="90"/>
      <c r="CE32" s="91"/>
      <c r="CF32" s="89">
        <f>データ!W6</f>
        <v>125.85</v>
      </c>
      <c r="CG32" s="90"/>
      <c r="CH32" s="90"/>
      <c r="CI32" s="90"/>
      <c r="CJ32" s="90"/>
      <c r="CK32" s="90"/>
      <c r="CL32" s="90"/>
      <c r="CM32" s="90"/>
      <c r="CN32" s="90"/>
      <c r="CO32" s="90"/>
      <c r="CP32" s="90"/>
      <c r="CQ32" s="90"/>
      <c r="CR32" s="90"/>
      <c r="CS32" s="90"/>
      <c r="CT32" s="90"/>
      <c r="CU32" s="90"/>
      <c r="CV32" s="90"/>
      <c r="CW32" s="90"/>
      <c r="CX32" s="90"/>
      <c r="CY32" s="91"/>
      <c r="CZ32" s="89">
        <f>データ!X6</f>
        <v>114.67</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746.82</v>
      </c>
      <c r="JM32" s="90"/>
      <c r="JN32" s="90"/>
      <c r="JO32" s="90"/>
      <c r="JP32" s="90"/>
      <c r="JQ32" s="90"/>
      <c r="JR32" s="90"/>
      <c r="JS32" s="90"/>
      <c r="JT32" s="90"/>
      <c r="JU32" s="90"/>
      <c r="JV32" s="90"/>
      <c r="JW32" s="90"/>
      <c r="JX32" s="90"/>
      <c r="JY32" s="90"/>
      <c r="JZ32" s="90"/>
      <c r="KA32" s="90"/>
      <c r="KB32" s="90"/>
      <c r="KC32" s="90"/>
      <c r="KD32" s="90"/>
      <c r="KE32" s="91"/>
      <c r="KF32" s="89">
        <f>データ!AQ6</f>
        <v>719.38</v>
      </c>
      <c r="KG32" s="90"/>
      <c r="KH32" s="90"/>
      <c r="KI32" s="90"/>
      <c r="KJ32" s="90"/>
      <c r="KK32" s="90"/>
      <c r="KL32" s="90"/>
      <c r="KM32" s="90"/>
      <c r="KN32" s="90"/>
      <c r="KO32" s="90"/>
      <c r="KP32" s="90"/>
      <c r="KQ32" s="90"/>
      <c r="KR32" s="90"/>
      <c r="KS32" s="90"/>
      <c r="KT32" s="90"/>
      <c r="KU32" s="90"/>
      <c r="KV32" s="90"/>
      <c r="KW32" s="90"/>
      <c r="KX32" s="90"/>
      <c r="KY32" s="91"/>
      <c r="KZ32" s="89">
        <f>データ!AR6</f>
        <v>857.8</v>
      </c>
      <c r="LA32" s="90"/>
      <c r="LB32" s="90"/>
      <c r="LC32" s="90"/>
      <c r="LD32" s="90"/>
      <c r="LE32" s="90"/>
      <c r="LF32" s="90"/>
      <c r="LG32" s="90"/>
      <c r="LH32" s="90"/>
      <c r="LI32" s="90"/>
      <c r="LJ32" s="90"/>
      <c r="LK32" s="90"/>
      <c r="LL32" s="90"/>
      <c r="LM32" s="90"/>
      <c r="LN32" s="90"/>
      <c r="LO32" s="90"/>
      <c r="LP32" s="90"/>
      <c r="LQ32" s="90"/>
      <c r="LR32" s="90"/>
      <c r="LS32" s="91"/>
      <c r="LT32" s="89">
        <f>データ!AS6</f>
        <v>1122.6300000000001</v>
      </c>
      <c r="LU32" s="90"/>
      <c r="LV32" s="90"/>
      <c r="LW32" s="90"/>
      <c r="LX32" s="90"/>
      <c r="LY32" s="90"/>
      <c r="LZ32" s="90"/>
      <c r="MA32" s="90"/>
      <c r="MB32" s="90"/>
      <c r="MC32" s="90"/>
      <c r="MD32" s="90"/>
      <c r="ME32" s="90"/>
      <c r="MF32" s="90"/>
      <c r="MG32" s="90"/>
      <c r="MH32" s="90"/>
      <c r="MI32" s="90"/>
      <c r="MJ32" s="90"/>
      <c r="MK32" s="90"/>
      <c r="ML32" s="90"/>
      <c r="MM32" s="91"/>
      <c r="MN32" s="89">
        <f>データ!AT6</f>
        <v>965.5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62.64</v>
      </c>
      <c r="OG32" s="90"/>
      <c r="OH32" s="90"/>
      <c r="OI32" s="90"/>
      <c r="OJ32" s="90"/>
      <c r="OK32" s="90"/>
      <c r="OL32" s="90"/>
      <c r="OM32" s="90"/>
      <c r="ON32" s="90"/>
      <c r="OO32" s="90"/>
      <c r="OP32" s="90"/>
      <c r="OQ32" s="90"/>
      <c r="OR32" s="90"/>
      <c r="OS32" s="90"/>
      <c r="OT32" s="90"/>
      <c r="OU32" s="90"/>
      <c r="OV32" s="90"/>
      <c r="OW32" s="90"/>
      <c r="OX32" s="90"/>
      <c r="OY32" s="91"/>
      <c r="OZ32" s="89">
        <f>データ!BB6</f>
        <v>47.97</v>
      </c>
      <c r="PA32" s="90"/>
      <c r="PB32" s="90"/>
      <c r="PC32" s="90"/>
      <c r="PD32" s="90"/>
      <c r="PE32" s="90"/>
      <c r="PF32" s="90"/>
      <c r="PG32" s="90"/>
      <c r="PH32" s="90"/>
      <c r="PI32" s="90"/>
      <c r="PJ32" s="90"/>
      <c r="PK32" s="90"/>
      <c r="PL32" s="90"/>
      <c r="PM32" s="90"/>
      <c r="PN32" s="90"/>
      <c r="PO32" s="90"/>
      <c r="PP32" s="90"/>
      <c r="PQ32" s="90"/>
      <c r="PR32" s="90"/>
      <c r="PS32" s="91"/>
      <c r="PT32" s="89">
        <f>データ!BC6</f>
        <v>36.47</v>
      </c>
      <c r="PU32" s="90"/>
      <c r="PV32" s="90"/>
      <c r="PW32" s="90"/>
      <c r="PX32" s="90"/>
      <c r="PY32" s="90"/>
      <c r="PZ32" s="90"/>
      <c r="QA32" s="90"/>
      <c r="QB32" s="90"/>
      <c r="QC32" s="90"/>
      <c r="QD32" s="90"/>
      <c r="QE32" s="90"/>
      <c r="QF32" s="90"/>
      <c r="QG32" s="90"/>
      <c r="QH32" s="90"/>
      <c r="QI32" s="90"/>
      <c r="QJ32" s="90"/>
      <c r="QK32" s="90"/>
      <c r="QL32" s="90"/>
      <c r="QM32" s="91"/>
      <c r="QN32" s="89">
        <f>データ!BD6</f>
        <v>25.97</v>
      </c>
      <c r="QO32" s="90"/>
      <c r="QP32" s="90"/>
      <c r="QQ32" s="90"/>
      <c r="QR32" s="90"/>
      <c r="QS32" s="90"/>
      <c r="QT32" s="90"/>
      <c r="QU32" s="90"/>
      <c r="QV32" s="90"/>
      <c r="QW32" s="90"/>
      <c r="QX32" s="90"/>
      <c r="QY32" s="90"/>
      <c r="QZ32" s="90"/>
      <c r="RA32" s="90"/>
      <c r="RB32" s="90"/>
      <c r="RC32" s="90"/>
      <c r="RD32" s="90"/>
      <c r="RE32" s="90"/>
      <c r="RF32" s="90"/>
      <c r="RG32" s="91"/>
      <c r="RH32" s="89">
        <f>データ!BE6</f>
        <v>18.309999999999999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113.04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1.88</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427.23</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216.05</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106</v>
      </c>
      <c r="SN48" s="64"/>
      <c r="SO48" s="64"/>
      <c r="SP48" s="64"/>
      <c r="SQ48" s="64"/>
      <c r="SR48" s="64"/>
      <c r="SS48" s="64"/>
      <c r="ST48" s="64"/>
      <c r="SU48" s="64"/>
      <c r="SV48" s="64"/>
      <c r="SW48" s="64"/>
      <c r="SX48" s="64"/>
      <c r="SY48" s="64"/>
      <c r="SZ48" s="64"/>
      <c r="TA48" s="65"/>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124.82</v>
      </c>
      <c r="Y55" s="90"/>
      <c r="Z55" s="90"/>
      <c r="AA55" s="90"/>
      <c r="AB55" s="90"/>
      <c r="AC55" s="90"/>
      <c r="AD55" s="90"/>
      <c r="AE55" s="90"/>
      <c r="AF55" s="90"/>
      <c r="AG55" s="90"/>
      <c r="AH55" s="90"/>
      <c r="AI55" s="90"/>
      <c r="AJ55" s="90"/>
      <c r="AK55" s="90"/>
      <c r="AL55" s="90"/>
      <c r="AM55" s="90"/>
      <c r="AN55" s="90"/>
      <c r="AO55" s="90"/>
      <c r="AP55" s="90"/>
      <c r="AQ55" s="91"/>
      <c r="AR55" s="89">
        <f>データ!BM6</f>
        <v>121.52</v>
      </c>
      <c r="AS55" s="90"/>
      <c r="AT55" s="90"/>
      <c r="AU55" s="90"/>
      <c r="AV55" s="90"/>
      <c r="AW55" s="90"/>
      <c r="AX55" s="90"/>
      <c r="AY55" s="90"/>
      <c r="AZ55" s="90"/>
      <c r="BA55" s="90"/>
      <c r="BB55" s="90"/>
      <c r="BC55" s="90"/>
      <c r="BD55" s="90"/>
      <c r="BE55" s="90"/>
      <c r="BF55" s="90"/>
      <c r="BG55" s="90"/>
      <c r="BH55" s="90"/>
      <c r="BI55" s="90"/>
      <c r="BJ55" s="90"/>
      <c r="BK55" s="91"/>
      <c r="BL55" s="89">
        <f>データ!BN6</f>
        <v>117.47</v>
      </c>
      <c r="BM55" s="90"/>
      <c r="BN55" s="90"/>
      <c r="BO55" s="90"/>
      <c r="BP55" s="90"/>
      <c r="BQ55" s="90"/>
      <c r="BR55" s="90"/>
      <c r="BS55" s="90"/>
      <c r="BT55" s="90"/>
      <c r="BU55" s="90"/>
      <c r="BV55" s="90"/>
      <c r="BW55" s="90"/>
      <c r="BX55" s="90"/>
      <c r="BY55" s="90"/>
      <c r="BZ55" s="90"/>
      <c r="CA55" s="90"/>
      <c r="CB55" s="90"/>
      <c r="CC55" s="90"/>
      <c r="CD55" s="90"/>
      <c r="CE55" s="91"/>
      <c r="CF55" s="89">
        <f>データ!BO6</f>
        <v>124.58</v>
      </c>
      <c r="CG55" s="90"/>
      <c r="CH55" s="90"/>
      <c r="CI55" s="90"/>
      <c r="CJ55" s="90"/>
      <c r="CK55" s="90"/>
      <c r="CL55" s="90"/>
      <c r="CM55" s="90"/>
      <c r="CN55" s="90"/>
      <c r="CO55" s="90"/>
      <c r="CP55" s="90"/>
      <c r="CQ55" s="90"/>
      <c r="CR55" s="90"/>
      <c r="CS55" s="90"/>
      <c r="CT55" s="90"/>
      <c r="CU55" s="90"/>
      <c r="CV55" s="90"/>
      <c r="CW55" s="90"/>
      <c r="CX55" s="90"/>
      <c r="CY55" s="91"/>
      <c r="CZ55" s="89">
        <f>データ!BP6</f>
        <v>111.56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7.92</v>
      </c>
      <c r="ES55" s="90"/>
      <c r="ET55" s="90"/>
      <c r="EU55" s="90"/>
      <c r="EV55" s="90"/>
      <c r="EW55" s="90"/>
      <c r="EX55" s="90"/>
      <c r="EY55" s="90"/>
      <c r="EZ55" s="90"/>
      <c r="FA55" s="90"/>
      <c r="FB55" s="90"/>
      <c r="FC55" s="90"/>
      <c r="FD55" s="90"/>
      <c r="FE55" s="90"/>
      <c r="FF55" s="90"/>
      <c r="FG55" s="90"/>
      <c r="FH55" s="90"/>
      <c r="FI55" s="90"/>
      <c r="FJ55" s="90"/>
      <c r="FK55" s="91"/>
      <c r="FL55" s="89">
        <f>データ!BX6</f>
        <v>8.1199999999999992</v>
      </c>
      <c r="FM55" s="90"/>
      <c r="FN55" s="90"/>
      <c r="FO55" s="90"/>
      <c r="FP55" s="90"/>
      <c r="FQ55" s="90"/>
      <c r="FR55" s="90"/>
      <c r="FS55" s="90"/>
      <c r="FT55" s="90"/>
      <c r="FU55" s="90"/>
      <c r="FV55" s="90"/>
      <c r="FW55" s="90"/>
      <c r="FX55" s="90"/>
      <c r="FY55" s="90"/>
      <c r="FZ55" s="90"/>
      <c r="GA55" s="90"/>
      <c r="GB55" s="90"/>
      <c r="GC55" s="90"/>
      <c r="GD55" s="90"/>
      <c r="GE55" s="91"/>
      <c r="GF55" s="89">
        <f>データ!BY6</f>
        <v>8.19</v>
      </c>
      <c r="GG55" s="90"/>
      <c r="GH55" s="90"/>
      <c r="GI55" s="90"/>
      <c r="GJ55" s="90"/>
      <c r="GK55" s="90"/>
      <c r="GL55" s="90"/>
      <c r="GM55" s="90"/>
      <c r="GN55" s="90"/>
      <c r="GO55" s="90"/>
      <c r="GP55" s="90"/>
      <c r="GQ55" s="90"/>
      <c r="GR55" s="90"/>
      <c r="GS55" s="90"/>
      <c r="GT55" s="90"/>
      <c r="GU55" s="90"/>
      <c r="GV55" s="90"/>
      <c r="GW55" s="90"/>
      <c r="GX55" s="90"/>
      <c r="GY55" s="91"/>
      <c r="GZ55" s="89">
        <f>データ!BZ6</f>
        <v>7.86</v>
      </c>
      <c r="HA55" s="90"/>
      <c r="HB55" s="90"/>
      <c r="HC55" s="90"/>
      <c r="HD55" s="90"/>
      <c r="HE55" s="90"/>
      <c r="HF55" s="90"/>
      <c r="HG55" s="90"/>
      <c r="HH55" s="90"/>
      <c r="HI55" s="90"/>
      <c r="HJ55" s="90"/>
      <c r="HK55" s="90"/>
      <c r="HL55" s="90"/>
      <c r="HM55" s="90"/>
      <c r="HN55" s="90"/>
      <c r="HO55" s="90"/>
      <c r="HP55" s="90"/>
      <c r="HQ55" s="90"/>
      <c r="HR55" s="90"/>
      <c r="HS55" s="91"/>
      <c r="HT55" s="89">
        <f>データ!CA6</f>
        <v>8.93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80.88</v>
      </c>
      <c r="JM55" s="90"/>
      <c r="JN55" s="90"/>
      <c r="JO55" s="90"/>
      <c r="JP55" s="90"/>
      <c r="JQ55" s="90"/>
      <c r="JR55" s="90"/>
      <c r="JS55" s="90"/>
      <c r="JT55" s="90"/>
      <c r="JU55" s="90"/>
      <c r="JV55" s="90"/>
      <c r="JW55" s="90"/>
      <c r="JX55" s="90"/>
      <c r="JY55" s="90"/>
      <c r="JZ55" s="90"/>
      <c r="KA55" s="90"/>
      <c r="KB55" s="90"/>
      <c r="KC55" s="90"/>
      <c r="KD55" s="90"/>
      <c r="KE55" s="91"/>
      <c r="KF55" s="89">
        <f>データ!CI6</f>
        <v>78.760000000000005</v>
      </c>
      <c r="KG55" s="90"/>
      <c r="KH55" s="90"/>
      <c r="KI55" s="90"/>
      <c r="KJ55" s="90"/>
      <c r="KK55" s="90"/>
      <c r="KL55" s="90"/>
      <c r="KM55" s="90"/>
      <c r="KN55" s="90"/>
      <c r="KO55" s="90"/>
      <c r="KP55" s="90"/>
      <c r="KQ55" s="90"/>
      <c r="KR55" s="90"/>
      <c r="KS55" s="90"/>
      <c r="KT55" s="90"/>
      <c r="KU55" s="90"/>
      <c r="KV55" s="90"/>
      <c r="KW55" s="90"/>
      <c r="KX55" s="90"/>
      <c r="KY55" s="91"/>
      <c r="KZ55" s="89">
        <f>データ!CJ6</f>
        <v>76.81</v>
      </c>
      <c r="LA55" s="90"/>
      <c r="LB55" s="90"/>
      <c r="LC55" s="90"/>
      <c r="LD55" s="90"/>
      <c r="LE55" s="90"/>
      <c r="LF55" s="90"/>
      <c r="LG55" s="90"/>
      <c r="LH55" s="90"/>
      <c r="LI55" s="90"/>
      <c r="LJ55" s="90"/>
      <c r="LK55" s="90"/>
      <c r="LL55" s="90"/>
      <c r="LM55" s="90"/>
      <c r="LN55" s="90"/>
      <c r="LO55" s="90"/>
      <c r="LP55" s="90"/>
      <c r="LQ55" s="90"/>
      <c r="LR55" s="90"/>
      <c r="LS55" s="91"/>
      <c r="LT55" s="89">
        <f>データ!CK6</f>
        <v>79.73</v>
      </c>
      <c r="LU55" s="90"/>
      <c r="LV55" s="90"/>
      <c r="LW55" s="90"/>
      <c r="LX55" s="90"/>
      <c r="LY55" s="90"/>
      <c r="LZ55" s="90"/>
      <c r="MA55" s="90"/>
      <c r="MB55" s="90"/>
      <c r="MC55" s="90"/>
      <c r="MD55" s="90"/>
      <c r="ME55" s="90"/>
      <c r="MF55" s="90"/>
      <c r="MG55" s="90"/>
      <c r="MH55" s="90"/>
      <c r="MI55" s="90"/>
      <c r="MJ55" s="90"/>
      <c r="MK55" s="90"/>
      <c r="ML55" s="90"/>
      <c r="MM55" s="91"/>
      <c r="MN55" s="89">
        <f>データ!CL6</f>
        <v>81.290000000000006</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98.42</v>
      </c>
      <c r="OG55" s="90"/>
      <c r="OH55" s="90"/>
      <c r="OI55" s="90"/>
      <c r="OJ55" s="90"/>
      <c r="OK55" s="90"/>
      <c r="OL55" s="90"/>
      <c r="OM55" s="90"/>
      <c r="ON55" s="90"/>
      <c r="OO55" s="90"/>
      <c r="OP55" s="90"/>
      <c r="OQ55" s="90"/>
      <c r="OR55" s="90"/>
      <c r="OS55" s="90"/>
      <c r="OT55" s="90"/>
      <c r="OU55" s="90"/>
      <c r="OV55" s="90"/>
      <c r="OW55" s="90"/>
      <c r="OX55" s="90"/>
      <c r="OY55" s="91"/>
      <c r="OZ55" s="89">
        <f>データ!CT6</f>
        <v>97.86</v>
      </c>
      <c r="PA55" s="90"/>
      <c r="PB55" s="90"/>
      <c r="PC55" s="90"/>
      <c r="PD55" s="90"/>
      <c r="PE55" s="90"/>
      <c r="PF55" s="90"/>
      <c r="PG55" s="90"/>
      <c r="PH55" s="90"/>
      <c r="PI55" s="90"/>
      <c r="PJ55" s="90"/>
      <c r="PK55" s="90"/>
      <c r="PL55" s="90"/>
      <c r="PM55" s="90"/>
      <c r="PN55" s="90"/>
      <c r="PO55" s="90"/>
      <c r="PP55" s="90"/>
      <c r="PQ55" s="90"/>
      <c r="PR55" s="90"/>
      <c r="PS55" s="91"/>
      <c r="PT55" s="89">
        <f>データ!CU6</f>
        <v>97.69</v>
      </c>
      <c r="PU55" s="90"/>
      <c r="PV55" s="90"/>
      <c r="PW55" s="90"/>
      <c r="PX55" s="90"/>
      <c r="PY55" s="90"/>
      <c r="PZ55" s="90"/>
      <c r="QA55" s="90"/>
      <c r="QB55" s="90"/>
      <c r="QC55" s="90"/>
      <c r="QD55" s="90"/>
      <c r="QE55" s="90"/>
      <c r="QF55" s="90"/>
      <c r="QG55" s="90"/>
      <c r="QH55" s="90"/>
      <c r="QI55" s="90"/>
      <c r="QJ55" s="90"/>
      <c r="QK55" s="90"/>
      <c r="QL55" s="90"/>
      <c r="QM55" s="91"/>
      <c r="QN55" s="89">
        <f>データ!CV6</f>
        <v>98.29</v>
      </c>
      <c r="QO55" s="90"/>
      <c r="QP55" s="90"/>
      <c r="QQ55" s="90"/>
      <c r="QR55" s="90"/>
      <c r="QS55" s="90"/>
      <c r="QT55" s="90"/>
      <c r="QU55" s="90"/>
      <c r="QV55" s="90"/>
      <c r="QW55" s="90"/>
      <c r="QX55" s="90"/>
      <c r="QY55" s="90"/>
      <c r="QZ55" s="90"/>
      <c r="RA55" s="90"/>
      <c r="RB55" s="90"/>
      <c r="RC55" s="90"/>
      <c r="RD55" s="90"/>
      <c r="RE55" s="90"/>
      <c r="RF55" s="90"/>
      <c r="RG55" s="91"/>
      <c r="RH55" s="89">
        <f>データ!CW6</f>
        <v>99.08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109.91</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18.62</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55.65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78.66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104</v>
      </c>
      <c r="SN68" s="64"/>
      <c r="SO68" s="64"/>
      <c r="SP68" s="64"/>
      <c r="SQ68" s="64"/>
      <c r="SR68" s="64"/>
      <c r="SS68" s="64"/>
      <c r="ST68" s="64"/>
      <c r="SU68" s="64"/>
      <c r="SV68" s="64"/>
      <c r="SW68" s="64"/>
      <c r="SX68" s="64"/>
      <c r="SY68" s="64"/>
      <c r="SZ68" s="64"/>
      <c r="TA68" s="65"/>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H30</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R01</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R02</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R03</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R04</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H30</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R01</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R02</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R03</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R04</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H30</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R01</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R02</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R03</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R04</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56.95</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58.73</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60.16</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61.4</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62.87</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26.08</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25.86</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25.86</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25.51</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42.57</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0.36</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0.36</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59.48</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60.09</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60.35</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61.07</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61.99</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48.09</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50.93</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52.07</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50.36</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51.48</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0.13</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0.22</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0.5</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0.24</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37</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【75.85】</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【61.17】</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【49.58】</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【0.21】</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DNFsV+QVX14UneB9r8u+M/VT+aYBgwR0hbgUP3eQ5flBFnvup2eg897H19AUwD3TfK7GKmri789f/DmRc2fafA==" saltValue="CPw2I6ee5FF6lEP608Nz6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c r="A6" s="28" t="s">
        <v>86</v>
      </c>
      <c r="B6" s="33"/>
      <c r="C6" s="33"/>
      <c r="D6" s="33"/>
      <c r="E6" s="33"/>
      <c r="F6" s="33"/>
      <c r="G6" s="33"/>
      <c r="H6" s="33"/>
      <c r="I6" s="33"/>
      <c r="J6" s="33"/>
      <c r="K6" s="33"/>
      <c r="L6" s="33"/>
      <c r="M6" s="33"/>
      <c r="N6" s="33"/>
      <c r="O6" s="33"/>
      <c r="P6" s="33"/>
      <c r="Q6" s="34"/>
      <c r="R6" s="33"/>
      <c r="S6" s="33"/>
      <c r="T6" s="35">
        <f t="shared" ref="T6:CE6" si="3">T7</f>
        <v>127.14</v>
      </c>
      <c r="U6" s="35">
        <f>U7</f>
        <v>124.56</v>
      </c>
      <c r="V6" s="35">
        <f>V7</f>
        <v>120.24</v>
      </c>
      <c r="W6" s="35">
        <f>W7</f>
        <v>125.85</v>
      </c>
      <c r="X6" s="35">
        <f t="shared" si="3"/>
        <v>114.67</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746.82</v>
      </c>
      <c r="AQ6" s="35">
        <f>AQ7</f>
        <v>719.38</v>
      </c>
      <c r="AR6" s="35">
        <f>AR7</f>
        <v>857.8</v>
      </c>
      <c r="AS6" s="35">
        <f>AS7</f>
        <v>1122.6300000000001</v>
      </c>
      <c r="AT6" s="35">
        <f t="shared" si="3"/>
        <v>965.5</v>
      </c>
      <c r="AU6" s="35">
        <f t="shared" si="3"/>
        <v>394.58</v>
      </c>
      <c r="AV6" s="35">
        <f t="shared" si="3"/>
        <v>368.36</v>
      </c>
      <c r="AW6" s="35">
        <f t="shared" si="3"/>
        <v>380.84</v>
      </c>
      <c r="AX6" s="35">
        <f t="shared" si="3"/>
        <v>424.64</v>
      </c>
      <c r="AY6" s="35">
        <f t="shared" si="3"/>
        <v>427.23</v>
      </c>
      <c r="AZ6" s="33" t="str">
        <f>IF(AZ7="-","【-】","【"&amp;SUBSTITUTE(TEXT(AZ7,"#,##0.00"),"-","△")&amp;"】")</f>
        <v>【473.00】</v>
      </c>
      <c r="BA6" s="35">
        <f t="shared" si="3"/>
        <v>62.64</v>
      </c>
      <c r="BB6" s="35">
        <f>BB7</f>
        <v>47.97</v>
      </c>
      <c r="BC6" s="35">
        <f>BC7</f>
        <v>36.47</v>
      </c>
      <c r="BD6" s="35">
        <f>BD7</f>
        <v>25.97</v>
      </c>
      <c r="BE6" s="35">
        <f t="shared" si="3"/>
        <v>18.309999999999999</v>
      </c>
      <c r="BF6" s="35">
        <f t="shared" si="3"/>
        <v>235.79</v>
      </c>
      <c r="BG6" s="35">
        <f t="shared" si="3"/>
        <v>227.51</v>
      </c>
      <c r="BH6" s="35">
        <f t="shared" si="3"/>
        <v>225.72</v>
      </c>
      <c r="BI6" s="35">
        <f t="shared" si="3"/>
        <v>217.8</v>
      </c>
      <c r="BJ6" s="35">
        <f t="shared" si="3"/>
        <v>216.05</v>
      </c>
      <c r="BK6" s="33" t="str">
        <f>IF(BK7="-","【-】","【"&amp;SUBSTITUTE(TEXT(BK7,"#,##0.00"),"-","△")&amp;"】")</f>
        <v>【233.74】</v>
      </c>
      <c r="BL6" s="35">
        <f t="shared" si="3"/>
        <v>124.82</v>
      </c>
      <c r="BM6" s="35">
        <f>BM7</f>
        <v>121.52</v>
      </c>
      <c r="BN6" s="35">
        <f>BN7</f>
        <v>117.47</v>
      </c>
      <c r="BO6" s="35">
        <f>BO7</f>
        <v>124.58</v>
      </c>
      <c r="BP6" s="35">
        <f t="shared" si="3"/>
        <v>111.56</v>
      </c>
      <c r="BQ6" s="35">
        <f t="shared" si="3"/>
        <v>117.72</v>
      </c>
      <c r="BR6" s="35">
        <f t="shared" si="3"/>
        <v>117.69</v>
      </c>
      <c r="BS6" s="35">
        <f t="shared" si="3"/>
        <v>116.75</v>
      </c>
      <c r="BT6" s="35">
        <f t="shared" si="3"/>
        <v>115.48</v>
      </c>
      <c r="BU6" s="35">
        <f t="shared" si="3"/>
        <v>109.91</v>
      </c>
      <c r="BV6" s="33" t="str">
        <f>IF(BV7="-","【-】","【"&amp;SUBSTITUTE(TEXT(BV7,"#,##0.00"),"-","△")&amp;"】")</f>
        <v>【106.87】</v>
      </c>
      <c r="BW6" s="35">
        <f t="shared" si="3"/>
        <v>7.92</v>
      </c>
      <c r="BX6" s="35">
        <f>BX7</f>
        <v>8.1199999999999992</v>
      </c>
      <c r="BY6" s="35">
        <f>BY7</f>
        <v>8.19</v>
      </c>
      <c r="BZ6" s="35">
        <f>BZ7</f>
        <v>7.86</v>
      </c>
      <c r="CA6" s="35">
        <f t="shared" si="3"/>
        <v>8.93</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80.88</v>
      </c>
      <c r="CI6" s="35">
        <f>CI7</f>
        <v>78.760000000000005</v>
      </c>
      <c r="CJ6" s="35">
        <f>CJ7</f>
        <v>76.81</v>
      </c>
      <c r="CK6" s="35">
        <f>CK7</f>
        <v>79.73</v>
      </c>
      <c r="CL6" s="35">
        <f t="shared" si="5"/>
        <v>81.290000000000006</v>
      </c>
      <c r="CM6" s="35">
        <f t="shared" si="5"/>
        <v>58.56</v>
      </c>
      <c r="CN6" s="35">
        <f t="shared" si="5"/>
        <v>57.96</v>
      </c>
      <c r="CO6" s="35">
        <f t="shared" si="5"/>
        <v>56</v>
      </c>
      <c r="CP6" s="35">
        <f t="shared" si="5"/>
        <v>56.81</v>
      </c>
      <c r="CQ6" s="35">
        <f t="shared" si="5"/>
        <v>55.65</v>
      </c>
      <c r="CR6" s="33" t="str">
        <f>IF(CR7="-","【-】","【"&amp;SUBSTITUTE(TEXT(CR7,"#,##0.00"),"-","△")&amp;"】")</f>
        <v>【53.19】</v>
      </c>
      <c r="CS6" s="35">
        <f t="shared" ref="CS6:DB6" si="6">CS7</f>
        <v>98.42</v>
      </c>
      <c r="CT6" s="35">
        <f>CT7</f>
        <v>97.86</v>
      </c>
      <c r="CU6" s="35">
        <f>CU7</f>
        <v>97.69</v>
      </c>
      <c r="CV6" s="35">
        <f>CV7</f>
        <v>98.29</v>
      </c>
      <c r="CW6" s="35">
        <f t="shared" si="6"/>
        <v>99.08</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56.95</v>
      </c>
      <c r="DE6" s="35">
        <f>DE7</f>
        <v>58.73</v>
      </c>
      <c r="DF6" s="35">
        <f>DF7</f>
        <v>60.16</v>
      </c>
      <c r="DG6" s="35">
        <f>DG7</f>
        <v>61.4</v>
      </c>
      <c r="DH6" s="35">
        <f t="shared" si="7"/>
        <v>62.87</v>
      </c>
      <c r="DI6" s="35">
        <f t="shared" si="7"/>
        <v>59.48</v>
      </c>
      <c r="DJ6" s="35">
        <f t="shared" si="7"/>
        <v>60.09</v>
      </c>
      <c r="DK6" s="35">
        <f t="shared" si="7"/>
        <v>60.35</v>
      </c>
      <c r="DL6" s="35">
        <f t="shared" si="7"/>
        <v>61.07</v>
      </c>
      <c r="DM6" s="35">
        <f t="shared" si="7"/>
        <v>61.99</v>
      </c>
      <c r="DN6" s="33" t="str">
        <f>IF(DN7="-","【-】","【"&amp;SUBSTITUTE(TEXT(DN7,"#,##0.00"),"-","△")&amp;"】")</f>
        <v>【61.17】</v>
      </c>
      <c r="DO6" s="35">
        <f t="shared" ref="DO6:DX6" si="8">DO7</f>
        <v>26.08</v>
      </c>
      <c r="DP6" s="35">
        <f>DP7</f>
        <v>25.86</v>
      </c>
      <c r="DQ6" s="35">
        <f>DQ7</f>
        <v>25.86</v>
      </c>
      <c r="DR6" s="35">
        <f>DR7</f>
        <v>25.51</v>
      </c>
      <c r="DS6" s="35">
        <f t="shared" si="8"/>
        <v>42.57</v>
      </c>
      <c r="DT6" s="35">
        <f t="shared" si="8"/>
        <v>48.09</v>
      </c>
      <c r="DU6" s="35">
        <f t="shared" si="8"/>
        <v>50.93</v>
      </c>
      <c r="DV6" s="35">
        <f t="shared" si="8"/>
        <v>52.07</v>
      </c>
      <c r="DW6" s="35">
        <f t="shared" si="8"/>
        <v>50.36</v>
      </c>
      <c r="DX6" s="35">
        <f t="shared" si="8"/>
        <v>51.48</v>
      </c>
      <c r="DY6" s="33" t="str">
        <f>IF(DY7="-","【-】","【"&amp;SUBSTITUTE(TEXT(DY7,"#,##0.00"),"-","△")&amp;"】")</f>
        <v>【49.58】</v>
      </c>
      <c r="DZ6" s="35">
        <f t="shared" ref="DZ6:EI6" si="9">DZ7</f>
        <v>0</v>
      </c>
      <c r="EA6" s="35">
        <f>EA7</f>
        <v>0</v>
      </c>
      <c r="EB6" s="35">
        <f>EB7</f>
        <v>0</v>
      </c>
      <c r="EC6" s="35">
        <f>EC7</f>
        <v>0.36</v>
      </c>
      <c r="ED6" s="35">
        <f t="shared" si="9"/>
        <v>0.36</v>
      </c>
      <c r="EE6" s="35">
        <f t="shared" si="9"/>
        <v>0.13</v>
      </c>
      <c r="EF6" s="35">
        <f t="shared" si="9"/>
        <v>0.22</v>
      </c>
      <c r="EG6" s="35">
        <f t="shared" si="9"/>
        <v>0.5</v>
      </c>
      <c r="EH6" s="35">
        <f t="shared" si="9"/>
        <v>0.2</v>
      </c>
      <c r="EI6" s="35">
        <f t="shared" si="9"/>
        <v>0.24</v>
      </c>
      <c r="EJ6" s="33" t="str">
        <f>IF(EJ7="-","【-】","【"&amp;SUBSTITUTE(TEXT(EJ7,"#,##0.00"),"-","△")&amp;"】")</f>
        <v>【0.21】</v>
      </c>
    </row>
    <row r="7" spans="1:140" s="36" customFormat="1">
      <c r="A7"/>
      <c r="B7" s="37" t="s">
        <v>87</v>
      </c>
      <c r="C7" s="37" t="s">
        <v>88</v>
      </c>
      <c r="D7" s="37" t="s">
        <v>89</v>
      </c>
      <c r="E7" s="37" t="s">
        <v>90</v>
      </c>
      <c r="F7" s="37" t="s">
        <v>91</v>
      </c>
      <c r="G7" s="37" t="s">
        <v>92</v>
      </c>
      <c r="H7" s="37" t="s">
        <v>93</v>
      </c>
      <c r="I7" s="37" t="s">
        <v>94</v>
      </c>
      <c r="J7" s="37" t="s">
        <v>95</v>
      </c>
      <c r="K7" s="38">
        <v>564000</v>
      </c>
      <c r="L7" s="37" t="s">
        <v>96</v>
      </c>
      <c r="M7" s="38">
        <v>1</v>
      </c>
      <c r="N7" s="38">
        <v>458459</v>
      </c>
      <c r="O7" s="39" t="s">
        <v>97</v>
      </c>
      <c r="P7" s="39">
        <v>90.5</v>
      </c>
      <c r="Q7" s="38">
        <v>46</v>
      </c>
      <c r="R7" s="38">
        <v>558826</v>
      </c>
      <c r="S7" s="37" t="s">
        <v>98</v>
      </c>
      <c r="T7" s="40">
        <v>127.14</v>
      </c>
      <c r="U7" s="40">
        <v>124.56</v>
      </c>
      <c r="V7" s="40">
        <v>120.24</v>
      </c>
      <c r="W7" s="40">
        <v>125.85</v>
      </c>
      <c r="X7" s="40">
        <v>114.67</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746.82</v>
      </c>
      <c r="AQ7" s="40">
        <v>719.38</v>
      </c>
      <c r="AR7" s="40">
        <v>857.8</v>
      </c>
      <c r="AS7" s="40">
        <v>1122.6300000000001</v>
      </c>
      <c r="AT7" s="40">
        <v>965.5</v>
      </c>
      <c r="AU7" s="40">
        <v>394.58</v>
      </c>
      <c r="AV7" s="40">
        <v>368.36</v>
      </c>
      <c r="AW7" s="40">
        <v>380.84</v>
      </c>
      <c r="AX7" s="40">
        <v>424.64</v>
      </c>
      <c r="AY7" s="40">
        <v>427.23</v>
      </c>
      <c r="AZ7" s="40">
        <v>473</v>
      </c>
      <c r="BA7" s="40">
        <v>62.64</v>
      </c>
      <c r="BB7" s="40">
        <v>47.97</v>
      </c>
      <c r="BC7" s="40">
        <v>36.47</v>
      </c>
      <c r="BD7" s="40">
        <v>25.97</v>
      </c>
      <c r="BE7" s="40">
        <v>18.309999999999999</v>
      </c>
      <c r="BF7" s="40">
        <v>235.79</v>
      </c>
      <c r="BG7" s="40">
        <v>227.51</v>
      </c>
      <c r="BH7" s="40">
        <v>225.72</v>
      </c>
      <c r="BI7" s="40">
        <v>217.8</v>
      </c>
      <c r="BJ7" s="40">
        <v>216.05</v>
      </c>
      <c r="BK7" s="40">
        <v>233.74</v>
      </c>
      <c r="BL7" s="40">
        <v>124.82</v>
      </c>
      <c r="BM7" s="40">
        <v>121.52</v>
      </c>
      <c r="BN7" s="40">
        <v>117.47</v>
      </c>
      <c r="BO7" s="40">
        <v>124.58</v>
      </c>
      <c r="BP7" s="40">
        <v>111.56</v>
      </c>
      <c r="BQ7" s="40">
        <v>117.72</v>
      </c>
      <c r="BR7" s="40">
        <v>117.69</v>
      </c>
      <c r="BS7" s="40">
        <v>116.75</v>
      </c>
      <c r="BT7" s="40">
        <v>115.48</v>
      </c>
      <c r="BU7" s="40">
        <v>109.91</v>
      </c>
      <c r="BV7" s="40">
        <v>106.87</v>
      </c>
      <c r="BW7" s="40">
        <v>7.92</v>
      </c>
      <c r="BX7" s="40">
        <v>8.1199999999999992</v>
      </c>
      <c r="BY7" s="40">
        <v>8.19</v>
      </c>
      <c r="BZ7" s="40">
        <v>7.86</v>
      </c>
      <c r="CA7" s="40">
        <v>8.93</v>
      </c>
      <c r="CB7" s="40">
        <v>17.03</v>
      </c>
      <c r="CC7" s="40">
        <v>17.07</v>
      </c>
      <c r="CD7" s="40">
        <v>17.22</v>
      </c>
      <c r="CE7" s="40">
        <v>17.440000000000001</v>
      </c>
      <c r="CF7" s="40">
        <v>18.62</v>
      </c>
      <c r="CG7" s="40">
        <v>20.260000000000002</v>
      </c>
      <c r="CH7" s="40">
        <v>80.88</v>
      </c>
      <c r="CI7" s="40">
        <v>78.760000000000005</v>
      </c>
      <c r="CJ7" s="40">
        <v>76.81</v>
      </c>
      <c r="CK7" s="40">
        <v>79.73</v>
      </c>
      <c r="CL7" s="40">
        <v>81.290000000000006</v>
      </c>
      <c r="CM7" s="40">
        <v>58.56</v>
      </c>
      <c r="CN7" s="40">
        <v>57.96</v>
      </c>
      <c r="CO7" s="40">
        <v>56</v>
      </c>
      <c r="CP7" s="40">
        <v>56.81</v>
      </c>
      <c r="CQ7" s="40">
        <v>55.65</v>
      </c>
      <c r="CR7" s="40">
        <v>53.19</v>
      </c>
      <c r="CS7" s="40">
        <v>98.42</v>
      </c>
      <c r="CT7" s="40">
        <v>97.86</v>
      </c>
      <c r="CU7" s="40">
        <v>97.69</v>
      </c>
      <c r="CV7" s="40">
        <v>98.29</v>
      </c>
      <c r="CW7" s="40">
        <v>99.08</v>
      </c>
      <c r="CX7" s="40">
        <v>80.5</v>
      </c>
      <c r="CY7" s="40">
        <v>80.540000000000006</v>
      </c>
      <c r="CZ7" s="40">
        <v>80.08</v>
      </c>
      <c r="DA7" s="40">
        <v>79.69</v>
      </c>
      <c r="DB7" s="40">
        <v>78.66</v>
      </c>
      <c r="DC7" s="40">
        <v>75.849999999999994</v>
      </c>
      <c r="DD7" s="40">
        <v>56.95</v>
      </c>
      <c r="DE7" s="40">
        <v>58.73</v>
      </c>
      <c r="DF7" s="40">
        <v>60.16</v>
      </c>
      <c r="DG7" s="40">
        <v>61.4</v>
      </c>
      <c r="DH7" s="40">
        <v>62.87</v>
      </c>
      <c r="DI7" s="40">
        <v>59.48</v>
      </c>
      <c r="DJ7" s="40">
        <v>60.09</v>
      </c>
      <c r="DK7" s="40">
        <v>60.35</v>
      </c>
      <c r="DL7" s="40">
        <v>61.07</v>
      </c>
      <c r="DM7" s="40">
        <v>61.99</v>
      </c>
      <c r="DN7" s="40">
        <v>61.17</v>
      </c>
      <c r="DO7" s="40">
        <v>26.08</v>
      </c>
      <c r="DP7" s="40">
        <v>25.86</v>
      </c>
      <c r="DQ7" s="40">
        <v>25.86</v>
      </c>
      <c r="DR7" s="40">
        <v>25.51</v>
      </c>
      <c r="DS7" s="40">
        <v>42.57</v>
      </c>
      <c r="DT7" s="40">
        <v>48.09</v>
      </c>
      <c r="DU7" s="40">
        <v>50.93</v>
      </c>
      <c r="DV7" s="40">
        <v>52.07</v>
      </c>
      <c r="DW7" s="40">
        <v>50.36</v>
      </c>
      <c r="DX7" s="40">
        <v>51.48</v>
      </c>
      <c r="DY7" s="40">
        <v>49.58</v>
      </c>
      <c r="DZ7" s="40">
        <v>0</v>
      </c>
      <c r="EA7" s="40">
        <v>0</v>
      </c>
      <c r="EB7" s="40">
        <v>0</v>
      </c>
      <c r="EC7" s="40">
        <v>0.36</v>
      </c>
      <c r="ED7" s="40">
        <v>0.36</v>
      </c>
      <c r="EE7" s="40">
        <v>0.13</v>
      </c>
      <c r="EF7" s="40">
        <v>0.22</v>
      </c>
      <c r="EG7" s="40">
        <v>0.5</v>
      </c>
      <c r="EH7" s="40">
        <v>0.2</v>
      </c>
      <c r="EI7" s="40">
        <v>0.24</v>
      </c>
      <c r="EJ7" s="40">
        <v>0.21</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c r="T11" s="47" t="s">
        <v>23</v>
      </c>
      <c r="U11" s="48">
        <f>IF(T6="-",NA(),T6)</f>
        <v>127.14</v>
      </c>
      <c r="V11" s="48">
        <f>IF(U6="-",NA(),U6)</f>
        <v>124.56</v>
      </c>
      <c r="W11" s="48">
        <f>IF(V6="-",NA(),V6)</f>
        <v>120.24</v>
      </c>
      <c r="X11" s="48">
        <f>IF(W6="-",NA(),W6)</f>
        <v>125.85</v>
      </c>
      <c r="Y11" s="48">
        <f>IF(X6="-",NA(),X6)</f>
        <v>114.67</v>
      </c>
      <c r="AE11" s="47" t="s">
        <v>23</v>
      </c>
      <c r="AF11" s="48">
        <f>IF(AE6="-",NA(),AE6)</f>
        <v>0</v>
      </c>
      <c r="AG11" s="48">
        <f>IF(AF6="-",NA(),AF6)</f>
        <v>0</v>
      </c>
      <c r="AH11" s="48">
        <f>IF(AG6="-",NA(),AG6)</f>
        <v>0</v>
      </c>
      <c r="AI11" s="48">
        <f>IF(AH6="-",NA(),AH6)</f>
        <v>0</v>
      </c>
      <c r="AJ11" s="48">
        <f>IF(AI6="-",NA(),AI6)</f>
        <v>0</v>
      </c>
      <c r="AP11" s="47" t="s">
        <v>23</v>
      </c>
      <c r="AQ11" s="48">
        <f>IF(AP6="-",NA(),AP6)</f>
        <v>746.82</v>
      </c>
      <c r="AR11" s="48">
        <f>IF(AQ6="-",NA(),AQ6)</f>
        <v>719.38</v>
      </c>
      <c r="AS11" s="48">
        <f>IF(AR6="-",NA(),AR6)</f>
        <v>857.8</v>
      </c>
      <c r="AT11" s="48">
        <f>IF(AS6="-",NA(),AS6)</f>
        <v>1122.6300000000001</v>
      </c>
      <c r="AU11" s="48">
        <f>IF(AT6="-",NA(),AT6)</f>
        <v>965.5</v>
      </c>
      <c r="BA11" s="47" t="s">
        <v>23</v>
      </c>
      <c r="BB11" s="48">
        <f>IF(BA6="-",NA(),BA6)</f>
        <v>62.64</v>
      </c>
      <c r="BC11" s="48">
        <f>IF(BB6="-",NA(),BB6)</f>
        <v>47.97</v>
      </c>
      <c r="BD11" s="48">
        <f>IF(BC6="-",NA(),BC6)</f>
        <v>36.47</v>
      </c>
      <c r="BE11" s="48">
        <f>IF(BD6="-",NA(),BD6)</f>
        <v>25.97</v>
      </c>
      <c r="BF11" s="48">
        <f>IF(BE6="-",NA(),BE6)</f>
        <v>18.309999999999999</v>
      </c>
      <c r="BL11" s="47" t="s">
        <v>23</v>
      </c>
      <c r="BM11" s="48">
        <f>IF(BL6="-",NA(),BL6)</f>
        <v>124.82</v>
      </c>
      <c r="BN11" s="48">
        <f>IF(BM6="-",NA(),BM6)</f>
        <v>121.52</v>
      </c>
      <c r="BO11" s="48">
        <f>IF(BN6="-",NA(),BN6)</f>
        <v>117.47</v>
      </c>
      <c r="BP11" s="48">
        <f>IF(BO6="-",NA(),BO6)</f>
        <v>124.58</v>
      </c>
      <c r="BQ11" s="48">
        <f>IF(BP6="-",NA(),BP6)</f>
        <v>111.56</v>
      </c>
      <c r="BW11" s="47" t="s">
        <v>23</v>
      </c>
      <c r="BX11" s="48">
        <f>IF(BW6="-",NA(),BW6)</f>
        <v>7.92</v>
      </c>
      <c r="BY11" s="48">
        <f>IF(BX6="-",NA(),BX6)</f>
        <v>8.1199999999999992</v>
      </c>
      <c r="BZ11" s="48">
        <f>IF(BY6="-",NA(),BY6)</f>
        <v>8.19</v>
      </c>
      <c r="CA11" s="48">
        <f>IF(BZ6="-",NA(),BZ6)</f>
        <v>7.86</v>
      </c>
      <c r="CB11" s="48">
        <f>IF(CA6="-",NA(),CA6)</f>
        <v>8.93</v>
      </c>
      <c r="CH11" s="47" t="s">
        <v>23</v>
      </c>
      <c r="CI11" s="48">
        <f>IF(CH6="-",NA(),CH6)</f>
        <v>80.88</v>
      </c>
      <c r="CJ11" s="48">
        <f>IF(CI6="-",NA(),CI6)</f>
        <v>78.760000000000005</v>
      </c>
      <c r="CK11" s="48">
        <f>IF(CJ6="-",NA(),CJ6)</f>
        <v>76.81</v>
      </c>
      <c r="CL11" s="48">
        <f>IF(CK6="-",NA(),CK6)</f>
        <v>79.73</v>
      </c>
      <c r="CM11" s="48">
        <f>IF(CL6="-",NA(),CL6)</f>
        <v>81.290000000000006</v>
      </c>
      <c r="CS11" s="47" t="s">
        <v>23</v>
      </c>
      <c r="CT11" s="48">
        <f>IF(CS6="-",NA(),CS6)</f>
        <v>98.42</v>
      </c>
      <c r="CU11" s="48">
        <f>IF(CT6="-",NA(),CT6)</f>
        <v>97.86</v>
      </c>
      <c r="CV11" s="48">
        <f>IF(CU6="-",NA(),CU6)</f>
        <v>97.69</v>
      </c>
      <c r="CW11" s="48">
        <f>IF(CV6="-",NA(),CV6)</f>
        <v>98.29</v>
      </c>
      <c r="CX11" s="48">
        <f>IF(CW6="-",NA(),CW6)</f>
        <v>99.08</v>
      </c>
      <c r="DD11" s="47" t="s">
        <v>23</v>
      </c>
      <c r="DE11" s="48">
        <f>IF(DD6="-",NA(),DD6)</f>
        <v>56.95</v>
      </c>
      <c r="DF11" s="48">
        <f>IF(DE6="-",NA(),DE6)</f>
        <v>58.73</v>
      </c>
      <c r="DG11" s="48">
        <f>IF(DF6="-",NA(),DF6)</f>
        <v>60.16</v>
      </c>
      <c r="DH11" s="48">
        <f>IF(DG6="-",NA(),DG6)</f>
        <v>61.4</v>
      </c>
      <c r="DI11" s="48">
        <f>IF(DH6="-",NA(),DH6)</f>
        <v>62.87</v>
      </c>
      <c r="DO11" s="47" t="s">
        <v>23</v>
      </c>
      <c r="DP11" s="48">
        <f>IF(DO6="-",NA(),DO6)</f>
        <v>26.08</v>
      </c>
      <c r="DQ11" s="48">
        <f>IF(DP6="-",NA(),DP6)</f>
        <v>25.86</v>
      </c>
      <c r="DR11" s="48">
        <f>IF(DQ6="-",NA(),DQ6)</f>
        <v>25.86</v>
      </c>
      <c r="DS11" s="48">
        <f>IF(DR6="-",NA(),DR6)</f>
        <v>25.51</v>
      </c>
      <c r="DT11" s="48">
        <f>IF(DS6="-",NA(),DS6)</f>
        <v>42.57</v>
      </c>
      <c r="DZ11" s="47" t="s">
        <v>23</v>
      </c>
      <c r="EA11" s="48">
        <f>IF(DZ6="-",NA(),DZ6)</f>
        <v>0</v>
      </c>
      <c r="EB11" s="48">
        <f>IF(EA6="-",NA(),EA6)</f>
        <v>0</v>
      </c>
      <c r="EC11" s="48">
        <f>IF(EB6="-",NA(),EB6)</f>
        <v>0</v>
      </c>
      <c r="ED11" s="48">
        <f>IF(EC6="-",NA(),EC6)</f>
        <v>0.36</v>
      </c>
      <c r="EE11" s="48">
        <f>IF(ED6="-",NA(),ED6)</f>
        <v>0.36</v>
      </c>
    </row>
    <row r="12" spans="1:140">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横山</cp:lastModifiedBy>
  <cp:lastPrinted>2024-01-29T07:57:52Z</cp:lastPrinted>
  <dcterms:created xsi:type="dcterms:W3CDTF">2023-12-05T01:33:02Z</dcterms:created>
  <dcterms:modified xsi:type="dcterms:W3CDTF">2024-02-02T05:47:22Z</dcterms:modified>
  <cp:category/>
</cp:coreProperties>
</file>