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E00$\財政課共有\412公営企業\R05公営企業\03_照会回答\060202〆公営企業に係る経営比較分析表（令和４年度決算）の分析等について\02　各事業回答\企業庁\"/>
    </mc:Choice>
  </mc:AlternateContent>
  <xr:revisionPtr revIDLastSave="0" documentId="8_{D01FCA96-7447-4225-B491-39F88D1ECD43}" xr6:coauthVersionLast="47" xr6:coauthVersionMax="47" xr10:uidLastSave="{00000000-0000-0000-0000-000000000000}"/>
  <workbookProtection workbookAlgorithmName="SHA-512" workbookHashValue="oXPSwcAWzXUV3cjWXMqrSt6RrW7F2wGRYbz+2gKHry3te8P+zKc4tO/DKgemKrmppW3zdJQb+LcGEsBc9aoBUg==" workbookSaltValue="g0GmOVtt4fa2A2n8Opgi/g==" workbookSpinCount="100000" lockStructure="1"/>
  <bookViews>
    <workbookView xWindow="-110" yWindow="-110" windowWidth="22780" windowHeight="146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GJ90" i="4" s="1"/>
  <c r="DB6" i="5"/>
  <c r="RH56" i="4" s="1"/>
  <c r="DA6" i="5"/>
  <c r="CW12" i="5" s="1"/>
  <c r="CZ6" i="5"/>
  <c r="CV12" i="5" s="1"/>
  <c r="CY6" i="5"/>
  <c r="CU12" i="5" s="1"/>
  <c r="CX6" i="5"/>
  <c r="OF56" i="4"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MN55" i="4" s="1"/>
  <c r="CK6" i="5"/>
  <c r="CL11" i="5" s="1"/>
  <c r="CJ6" i="5"/>
  <c r="CK11" i="5" s="1"/>
  <c r="CI6" i="5"/>
  <c r="CJ11" i="5" s="1"/>
  <c r="CH6" i="5"/>
  <c r="JL55" i="4" s="1"/>
  <c r="CG6" i="5"/>
  <c r="EH90" i="4" s="1"/>
  <c r="CF6" i="5"/>
  <c r="CB12" i="5" s="1"/>
  <c r="CE6" i="5"/>
  <c r="CA12" i="5" s="1"/>
  <c r="CD6" i="5"/>
  <c r="GF56" i="4" s="1"/>
  <c r="CC6" i="5"/>
  <c r="BY12" i="5" s="1"/>
  <c r="CB6" i="5"/>
  <c r="BX12" i="5" s="1"/>
  <c r="CA6" i="5"/>
  <c r="CB11" i="5" s="1"/>
  <c r="BZ6" i="5"/>
  <c r="CA11" i="5" s="1"/>
  <c r="BY6" i="5"/>
  <c r="BZ11" i="5" s="1"/>
  <c r="BX6" i="5"/>
  <c r="BY11" i="5" s="1"/>
  <c r="BW6" i="5"/>
  <c r="BX11" i="5" s="1"/>
  <c r="BV6" i="5"/>
  <c r="BU6" i="5"/>
  <c r="BQ12" i="5" s="1"/>
  <c r="BT6" i="5"/>
  <c r="CF56" i="4" s="1"/>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E11" i="5" s="1"/>
  <c r="BC6" i="5"/>
  <c r="BD11" i="5" s="1"/>
  <c r="BB6" i="5"/>
  <c r="BC11" i="5"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AI11" i="5" s="1"/>
  <c r="AG6" i="5"/>
  <c r="AH11" i="5" s="1"/>
  <c r="AF6" i="5"/>
  <c r="AG11" i="5" s="1"/>
  <c r="AE6" i="5"/>
  <c r="AF11" i="5" s="1"/>
  <c r="AD6" i="5"/>
  <c r="AC6" i="5"/>
  <c r="Y12" i="5" s="1"/>
  <c r="AB6" i="5"/>
  <c r="CF33" i="4"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DG90" i="4"/>
  <c r="CF90" i="4"/>
  <c r="BE90" i="4"/>
  <c r="C90" i="4"/>
  <c r="RA81" i="4"/>
  <c r="OY81" i="4"/>
  <c r="MW81" i="4"/>
  <c r="KO81" i="4"/>
  <c r="JN81" i="4"/>
  <c r="IM81" i="4"/>
  <c r="HL81" i="4"/>
  <c r="EC81" i="4"/>
  <c r="DB81" i="4"/>
  <c r="CA81" i="4"/>
  <c r="RA80" i="4"/>
  <c r="PZ80" i="4"/>
  <c r="OY80" i="4"/>
  <c r="NX80" i="4"/>
  <c r="MW80" i="4"/>
  <c r="KO80" i="4"/>
  <c r="HL80" i="4"/>
  <c r="GK80" i="4"/>
  <c r="EC80" i="4"/>
  <c r="DB80" i="4"/>
  <c r="AZ80" i="4"/>
  <c r="Y80" i="4"/>
  <c r="RA79" i="4"/>
  <c r="PZ79" i="4"/>
  <c r="OY79" i="4"/>
  <c r="MW79" i="4"/>
  <c r="KO79" i="4"/>
  <c r="JN79" i="4"/>
  <c r="GK79" i="4"/>
  <c r="EC79" i="4"/>
  <c r="DB79" i="4"/>
  <c r="Y79" i="4"/>
  <c r="PT56" i="4"/>
  <c r="OZ56" i="4"/>
  <c r="MN56" i="4"/>
  <c r="LT56" i="4"/>
  <c r="KZ56" i="4"/>
  <c r="KF56" i="4"/>
  <c r="JL56" i="4"/>
  <c r="GZ56" i="4"/>
  <c r="BL56" i="4"/>
  <c r="AR56" i="4"/>
  <c r="X56" i="4"/>
  <c r="RH55" i="4"/>
  <c r="QN55" i="4"/>
  <c r="PT55" i="4"/>
  <c r="OZ55" i="4"/>
  <c r="LT55" i="4"/>
  <c r="KZ55" i="4"/>
  <c r="KF55" i="4"/>
  <c r="HT55" i="4"/>
  <c r="GF55" i="4"/>
  <c r="FL55" i="4"/>
  <c r="ER55" i="4"/>
  <c r="CZ55" i="4"/>
  <c r="CF55" i="4"/>
  <c r="X55" i="4"/>
  <c r="RH54" i="4"/>
  <c r="QN54" i="4"/>
  <c r="PT54" i="4"/>
  <c r="OF54" i="4"/>
  <c r="MN54" i="4"/>
  <c r="LT54" i="4"/>
  <c r="KZ54" i="4"/>
  <c r="JL54" i="4"/>
  <c r="HT54" i="4"/>
  <c r="GZ54" i="4"/>
  <c r="ER54" i="4"/>
  <c r="CZ54" i="4"/>
  <c r="CF54" i="4"/>
  <c r="X54" i="4"/>
  <c r="QN33" i="4"/>
  <c r="PT33" i="4"/>
  <c r="OZ33" i="4"/>
  <c r="MN33" i="4"/>
  <c r="KZ33" i="4"/>
  <c r="JL33" i="4"/>
  <c r="GZ33" i="4"/>
  <c r="ER33" i="4"/>
  <c r="CZ33" i="4"/>
  <c r="BL33" i="4"/>
  <c r="AR33" i="4"/>
  <c r="PT32" i="4"/>
  <c r="OZ32" i="4"/>
  <c r="OF32" i="4"/>
  <c r="LT32" i="4"/>
  <c r="KF32" i="4"/>
  <c r="HT32" i="4"/>
  <c r="GZ32" i="4"/>
  <c r="GF32" i="4"/>
  <c r="FL32" i="4"/>
  <c r="ER32" i="4"/>
  <c r="CZ32" i="4"/>
  <c r="CF32" i="4"/>
  <c r="AR32" i="4"/>
  <c r="X32" i="4"/>
  <c r="RH31" i="4"/>
  <c r="QN31" i="4"/>
  <c r="PT31" i="4"/>
  <c r="OF31" i="4"/>
  <c r="MN31" i="4"/>
  <c r="LT31" i="4"/>
  <c r="KZ31" i="4"/>
  <c r="JL31" i="4"/>
  <c r="HT31" i="4"/>
  <c r="GZ31" i="4"/>
  <c r="GF31" i="4"/>
  <c r="ER31" i="4"/>
  <c r="CZ31" i="4"/>
  <c r="CF31" i="4"/>
  <c r="X31" i="4"/>
  <c r="LZ10" i="4"/>
  <c r="IT10" i="4"/>
  <c r="FN10" i="4"/>
  <c r="CH10" i="4"/>
  <c r="B10" i="4"/>
  <c r="PF8" i="4"/>
  <c r="LZ8" i="4"/>
  <c r="IT8" i="4"/>
  <c r="FN8" i="4"/>
  <c r="CH8" i="4"/>
  <c r="B8" i="4"/>
  <c r="B5" i="4"/>
  <c r="AR31" i="4" l="1"/>
  <c r="NX79" i="4"/>
  <c r="ER56" i="4"/>
  <c r="CL10" i="5"/>
  <c r="X33" i="4"/>
  <c r="IM80" i="4"/>
  <c r="FL31" i="4"/>
  <c r="KZ32" i="4"/>
  <c r="KF33" i="4"/>
  <c r="AR54" i="4"/>
  <c r="KF54" i="4"/>
  <c r="GZ55" i="4"/>
  <c r="FL56" i="4"/>
  <c r="HL79" i="4"/>
  <c r="NX81" i="4"/>
  <c r="V10" i="5"/>
  <c r="DF10" i="5"/>
  <c r="AF10" i="5"/>
  <c r="DP10" i="5"/>
  <c r="X12" i="5"/>
  <c r="OZ31" i="4"/>
  <c r="LT33" i="4"/>
  <c r="AR55" i="4"/>
  <c r="HT56" i="4"/>
  <c r="QN56" i="4"/>
  <c r="CA80" i="4"/>
  <c r="GK81" i="4"/>
  <c r="AJ10" i="5"/>
  <c r="DT10" i="5"/>
  <c r="AT10" i="5"/>
  <c r="ED10" i="5"/>
  <c r="BP12" i="5"/>
  <c r="BN10" i="5"/>
  <c r="FL54" i="4"/>
  <c r="KF31" i="4"/>
  <c r="QN32" i="4"/>
  <c r="OZ54" i="4"/>
  <c r="OF55" i="4"/>
  <c r="BX10" i="5"/>
  <c r="AZ79" i="4"/>
  <c r="RH32" i="4"/>
  <c r="HT33" i="4"/>
  <c r="CZ56" i="4"/>
  <c r="Y81" i="4"/>
  <c r="CB10" i="5"/>
  <c r="BD10" i="5"/>
  <c r="CV10" i="5"/>
  <c r="W11" i="5"/>
  <c r="AQ11" i="5"/>
  <c r="AU11" i="5"/>
  <c r="BO11" i="5"/>
  <c r="CI11" i="5"/>
  <c r="CM11" i="5"/>
  <c r="AH12" i="5"/>
  <c r="BB12" i="5"/>
  <c r="BF12" i="5"/>
  <c r="BZ12" i="5"/>
  <c r="CT12" i="5"/>
  <c r="CX12" i="5"/>
  <c r="BL31" i="4"/>
  <c r="FL33" i="4"/>
  <c r="BL54" i="4"/>
  <c r="CA79" i="4"/>
  <c r="W10" i="5"/>
  <c r="AG10" i="5"/>
  <c r="AQ10" i="5"/>
  <c r="AU10" i="5"/>
  <c r="BE10" i="5"/>
  <c r="BO10" i="5"/>
  <c r="BY10" i="5"/>
  <c r="CI10" i="5"/>
  <c r="CM10" i="5"/>
  <c r="CW10" i="5"/>
  <c r="DG10" i="5"/>
  <c r="DQ10" i="5"/>
  <c r="EA10" i="5"/>
  <c r="EE10" i="5"/>
  <c r="GF54" i="4"/>
  <c r="IM79" i="4"/>
  <c r="JN80" i="4"/>
  <c r="AZ81" i="4"/>
  <c r="PZ81" i="4"/>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<sst xmlns="http://schemas.openxmlformats.org/spreadsheetml/2006/main" count="262" uniqueCount="106">
  <si>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</si>
  <si>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</si>
  <si>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</si>
  <si>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</si>
  <si>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</si>
  <si>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</si>
  <si>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</si>
  <si>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</si>
  <si>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</si>
  <si>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</si>
  <si>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</si>
  <si>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</si>
  <si>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</si>
  <si>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</si>
  <si>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</si>
  <si>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</si>
  <si>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</si>
  <si>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</si>
  <si>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</si>
  <si>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</si>
  <si>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</si>
  <si>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</si>
  <si>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</si>
  <si>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</si>
  <si>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</si>
  <si>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</si>
  <si>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</si>
  <si>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</si>
  <si>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</si>
  <si>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</si>
  <si>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</si>
  <si>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</si>
  <si>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</si>
  <si>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</si>
  <si>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</si>
  <si>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</si>
  <si>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</si>
  <si>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</si>
  <si>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</si>
  <si>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</si>
  <si>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</si>
  <si>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</si>
  <si>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</si>
  <si>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</si>
  <si>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</si>
  <si>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</si>
  <si>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</si>
  <si>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</si>
  <si>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</si>
  <si>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</si>
  <si>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</si>
  <si>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</si>
  <si>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</si>
  <si>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</si>
  <si>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</si>
  <si>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</si>
  <si>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</si>
  <si>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</si>
  <si>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</si>
  <si>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</si>
  <si>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</si>
  <si>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</si>
  <si>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</si>
  <si>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</si>
  <si>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</si>
  <si>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</si>
  <si>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</si>
  <si>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</si>
  <si>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</si>
  <si>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</si>
  <si>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</si>
  <si>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</si>
  <si>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</si>
  <si>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</si>
  <si>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</si>
  <si>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</si>
  <si>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</si>
  <si>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</si>
  <si>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</si>
  <si>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</si>
  <si>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</si>
  <si>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</si>
  <si>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</si>
  <si>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</si>
  <si>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</si>
  <si>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</si>
  <si>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</si>
  <si>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250007</t>
  </si>
  <si>
    <t>46</t>
  </si>
  <si>
    <t>02</t>
  </si>
  <si>
    <t>0</t>
  </si>
  <si>
    <t>000</t>
  </si>
  <si>
    <t>滋賀県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</si>
  <si>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</si>
  <si>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</si>
  <si>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</si>
  <si>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</si>
  <si>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</si>
  <si>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</si>
  <si>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</si>
  <si>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</si>
  <si>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</si>
  <si>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</si>
  <si>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各指標とも、類似団体の平均と同水準もしくは平均を上回っており、概ね健全で効率的な経営を維持しています。
　水１ｍ3あたりの経費である⑥「給水原価」は、動力費等費用の増加や水量の減少により、前年度より増加しています。このため、①「経常収支比率」や⑤「料金回収率」が前年度よりは減少しているものの、引き続き100％を上回り、健全な経営を維持しています。
　⑦「施設利用率」や⑧「契約率」は横ばいで推移しており、今後、新規受水への取り組みや施設規模の適正化等により、一層効率的な経営を進めていく必要があります。
　④「企業債残高対給水収益比率」は、内部留保を活用し、新たな借り入れを抑制していることから、毎年度減少しています。今後は、新規受水への取り組みや、管路更新、施設の更新等に多額の費用が見込まれることから、投資と財源のバランスをとっていく必要があります。
　短期的な支払能力を示す③「流動比率」は前年度より増加、類似団体の平均を大きく上回っています。 </t>
    <phoneticPr fontId="5"/>
  </si>
  <si>
    <t xml:space="preserve"> 施設や設備の更新を計画的に進めているものの、給水開始から50年以上が経過しており①「有形固定資産減価償却率」は増加傾向にあります。引き続き、アセットマネジメント計画に基づく、管路の更新や施設・設備の更新に取り組んでいます。
　②法定耐用年数を超えた管路延長の割合を示す「管路経年化率」については、61.03％と、類似団体の平均を上回っていますが、老朽度調査に基づき地盤条件別に更新基準年数を設定することで、計画的な管路の更新に取り組んでいます。
　③「管路更新率」については、令和４年度は管路更新工事を実施したものの、年度内に完了しなかったことから管路更新率は0％となりました。本県所管の水道管については、経過年数等による老朽度、送水量やバックアップの有無、耐震性といった複数の視点からの評価によるアセットマネジメント計画に基づく管路更新計画により、更新工事に着手しています。管路更新には、多額の費用と時間が必要となるので、ダウンサイジングなど費用の削減にも取り組み、更新工事の推進に努めています。</t>
    <phoneticPr fontId="5"/>
  </si>
  <si>
    <t>　本県の工業用水道事業は、各指標が示すとおり、概ね健全で効率的な経営が保たれています。しかしながら、近年の水道事業を取り巻く環境は大きく変化しつつあり、節水技術の普及による水需要の減少、自然災害の激甚化、昨今のエネルギー価格をはじめとする物価の高騰、さらには老朽化の進む管路や施設の更新工事の増加など、様々な課題に対応していく必要があります。
　このため、40年間にわたる施設整備計画を定めた「滋賀県企業庁アセットマネジメント計画（平成28年度～令和37年度）」と「滋賀県企業庁経営戦略」（令和３年度～令和12年度）に基づき、３つの基本目標「安全」「強靭」「持続」の達成に向け、安全な水の安定供給と健全経営の維持に向け取り組んでまい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</si>
</sst>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6" fillId="0" borderId="8"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68.489999999999995</c:v>
                </c:pt>
                <c:pt idx="1">
                  <c:v>70.72</c:v>
                </c:pt>
                <c:pt idx="2">
                  <c:v>72.27</c:v>
                </c:pt>
                <c:pt idx="3">
                  <c:v>72.48</c:v>
                </c:pt>
                <c:pt idx="4">
                  <c:v>74.19</c:v>
                </c:pt>
              </c:numCache>
            </c:numRef>
          </c:val>
          <c:extLst>
            <c:ext xmlns:c16="http://schemas.microsoft.com/office/drawing/2014/chart" uri="{C3380CC4-5D6E-409C-BE32-E72D297353CC}">
              <c16:uniqueId val="{00000000-3B1B-4B76-81AF-670CD36FB4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57.57</c:v>
                </c:pt>
                <c:pt idx="2">
                  <c:v>57.63</c:v>
                </c:pt>
                <c:pt idx="3">
                  <c:v>58.13</c:v>
                </c:pt>
                <c:pt idx="4">
                  <c:v>59.87</c:v>
                </c:pt>
              </c:numCache>
            </c:numRef>
          </c:val>
          <c:smooth val="0"/>
          <c:extLst>
            <c:ext xmlns:c16="http://schemas.microsoft.com/office/drawing/2014/chart" uri="{C3380CC4-5D6E-409C-BE32-E72D297353CC}">
              <c16:uniqueId val="{00000001-3B1B-4B76-81AF-670CD36FB46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52.57</c:v>
                </c:pt>
                <c:pt idx="1">
                  <c:v>57.4</c:v>
                </c:pt>
                <c:pt idx="2">
                  <c:v>57.4</c:v>
                </c:pt>
                <c:pt idx="3">
                  <c:v>60.71</c:v>
                </c:pt>
                <c:pt idx="4">
                  <c:v>61.03</c:v>
                </c:pt>
              </c:numCache>
            </c:numRef>
          </c:val>
          <c:extLst>
            <c:ext xmlns:c16="http://schemas.microsoft.com/office/drawing/2014/chart" uri="{C3380CC4-5D6E-409C-BE32-E72D297353CC}">
              <c16:uniqueId val="{00000000-8DD2-4076-B9B9-BF778C826F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52.33</c:v>
                </c:pt>
                <c:pt idx="2">
                  <c:v>52.35</c:v>
                </c:pt>
                <c:pt idx="3">
                  <c:v>53.69</c:v>
                </c:pt>
                <c:pt idx="4">
                  <c:v>56.59</c:v>
                </c:pt>
              </c:numCache>
            </c:numRef>
          </c:val>
          <c:smooth val="0"/>
          <c:extLst>
            <c:ext xmlns:c16="http://schemas.microsoft.com/office/drawing/2014/chart" uri="{C3380CC4-5D6E-409C-BE32-E72D297353CC}">
              <c16:uniqueId val="{00000001-8DD2-4076-B9B9-BF778C826F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0.02</c:v>
                </c:pt>
                <c:pt idx="1">
                  <c:v>0.74</c:v>
                </c:pt>
                <c:pt idx="2">
                  <c:v>0.56999999999999995</c:v>
                </c:pt>
                <c:pt idx="3">
                  <c:v>0.95</c:v>
                </c:pt>
                <c:pt idx="4">
                  <c:v>0</c:v>
                </c:pt>
              </c:numCache>
            </c:numRef>
          </c:val>
          <c:extLst>
            <c:ext xmlns:c16="http://schemas.microsoft.com/office/drawing/2014/chart" uri="{C3380CC4-5D6E-409C-BE32-E72D297353CC}">
              <c16:uniqueId val="{00000000-C41E-4623-83C2-F30BD84D80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0.77</c:v>
                </c:pt>
                <c:pt idx="2">
                  <c:v>0.24</c:v>
                </c:pt>
                <c:pt idx="3">
                  <c:v>0.22</c:v>
                </c:pt>
                <c:pt idx="4">
                  <c:v>0.24</c:v>
                </c:pt>
              </c:numCache>
            </c:numRef>
          </c:val>
          <c:smooth val="0"/>
          <c:extLst>
            <c:ext xmlns:c16="http://schemas.microsoft.com/office/drawing/2014/chart" uri="{C3380CC4-5D6E-409C-BE32-E72D297353CC}">
              <c16:uniqueId val="{00000001-C41E-4623-83C2-F30BD84D80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1879.84</c:v>
                </c:pt>
                <c:pt idx="1">
                  <c:v>2696.03</c:v>
                </c:pt>
                <c:pt idx="2">
                  <c:v>2951.06</c:v>
                </c:pt>
                <c:pt idx="3">
                  <c:v>1417.18</c:v>
                </c:pt>
                <c:pt idx="4">
                  <c:v>1722.71</c:v>
                </c:pt>
              </c:numCache>
            </c:numRef>
          </c:val>
          <c:extLst>
            <c:ext xmlns:c16="http://schemas.microsoft.com/office/drawing/2014/chart" uri="{C3380CC4-5D6E-409C-BE32-E72D297353CC}">
              <c16:uniqueId val="{00000000-85AE-4DE3-9683-CF489AD9D0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578.19000000000005</c:v>
                </c:pt>
                <c:pt idx="2">
                  <c:v>638.35</c:v>
                </c:pt>
                <c:pt idx="3">
                  <c:v>521.36</c:v>
                </c:pt>
                <c:pt idx="4">
                  <c:v>549.66999999999996</c:v>
                </c:pt>
              </c:numCache>
            </c:numRef>
          </c:val>
          <c:smooth val="0"/>
          <c:extLst>
            <c:ext xmlns:c16="http://schemas.microsoft.com/office/drawing/2014/chart" uri="{C3380CC4-5D6E-409C-BE32-E72D297353CC}">
              <c16:uniqueId val="{00000001-85AE-4DE3-9683-CF489AD9D05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20.54</c:v>
                </c:pt>
                <c:pt idx="1">
                  <c:v>18.53</c:v>
                </c:pt>
                <c:pt idx="2">
                  <c:v>16.350000000000001</c:v>
                </c:pt>
                <c:pt idx="3">
                  <c:v>13.92</c:v>
                </c:pt>
                <c:pt idx="4">
                  <c:v>11.93</c:v>
                </c:pt>
              </c:numCache>
            </c:numRef>
          </c:val>
          <c:extLst>
            <c:ext xmlns:c16="http://schemas.microsoft.com/office/drawing/2014/chart" uri="{C3380CC4-5D6E-409C-BE32-E72D297353CC}">
              <c16:uniqueId val="{00000000-CCA8-46EA-8F24-0A9F8AF83B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204.31</c:v>
                </c:pt>
                <c:pt idx="2">
                  <c:v>214.2</c:v>
                </c:pt>
                <c:pt idx="3">
                  <c:v>242.32</c:v>
                </c:pt>
                <c:pt idx="4">
                  <c:v>256.39999999999998</c:v>
                </c:pt>
              </c:numCache>
            </c:numRef>
          </c:val>
          <c:smooth val="0"/>
          <c:extLst>
            <c:ext xmlns:c16="http://schemas.microsoft.com/office/drawing/2014/chart" uri="{C3380CC4-5D6E-409C-BE32-E72D297353CC}">
              <c16:uniqueId val="{00000001-CCA8-46EA-8F24-0A9F8AF83B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109.49</c:v>
                </c:pt>
                <c:pt idx="1">
                  <c:v>112.81</c:v>
                </c:pt>
                <c:pt idx="2">
                  <c:v>112.23</c:v>
                </c:pt>
                <c:pt idx="3">
                  <c:v>115.69</c:v>
                </c:pt>
                <c:pt idx="4">
                  <c:v>107.74</c:v>
                </c:pt>
              </c:numCache>
            </c:numRef>
          </c:val>
          <c:extLst>
            <c:ext xmlns:c16="http://schemas.microsoft.com/office/drawing/2014/chart" uri="{C3380CC4-5D6E-409C-BE32-E72D297353CC}">
              <c16:uniqueId val="{00000000-0192-4BA0-8BE5-0788E48CC7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106.98</c:v>
                </c:pt>
                <c:pt idx="2">
                  <c:v>103.06</c:v>
                </c:pt>
                <c:pt idx="3">
                  <c:v>100.74</c:v>
                </c:pt>
                <c:pt idx="4">
                  <c:v>95.67</c:v>
                </c:pt>
              </c:numCache>
            </c:numRef>
          </c:val>
          <c:smooth val="0"/>
          <c:extLst>
            <c:ext xmlns:c16="http://schemas.microsoft.com/office/drawing/2014/chart" uri="{C3380CC4-5D6E-409C-BE32-E72D297353CC}">
              <c16:uniqueId val="{00000001-0192-4BA0-8BE5-0788E48CC7E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29.85</c:v>
                </c:pt>
                <c:pt idx="1">
                  <c:v>28.72</c:v>
                </c:pt>
                <c:pt idx="2">
                  <c:v>28.85</c:v>
                </c:pt>
                <c:pt idx="3">
                  <c:v>28.34</c:v>
                </c:pt>
                <c:pt idx="4">
                  <c:v>29.93</c:v>
                </c:pt>
              </c:numCache>
            </c:numRef>
          </c:val>
          <c:extLst>
            <c:ext xmlns:c16="http://schemas.microsoft.com/office/drawing/2014/chart" uri="{C3380CC4-5D6E-409C-BE32-E72D297353CC}">
              <c16:uniqueId val="{00000000-641B-44DA-8CC2-B7EA74D6783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26.08</c:v>
                </c:pt>
                <c:pt idx="2">
                  <c:v>26.92</c:v>
                </c:pt>
                <c:pt idx="3">
                  <c:v>27.33</c:v>
                </c:pt>
                <c:pt idx="4">
                  <c:v>27.25</c:v>
                </c:pt>
              </c:numCache>
            </c:numRef>
          </c:val>
          <c:smooth val="0"/>
          <c:extLst>
            <c:ext xmlns:c16="http://schemas.microsoft.com/office/drawing/2014/chart" uri="{C3380CC4-5D6E-409C-BE32-E72D297353CC}">
              <c16:uniqueId val="{00000001-641B-44DA-8CC2-B7EA74D6783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44.6</c:v>
                </c:pt>
                <c:pt idx="1">
                  <c:v>42.07</c:v>
                </c:pt>
                <c:pt idx="2">
                  <c:v>42.14</c:v>
                </c:pt>
                <c:pt idx="3">
                  <c:v>43.33</c:v>
                </c:pt>
                <c:pt idx="4">
                  <c:v>42.07</c:v>
                </c:pt>
              </c:numCache>
            </c:numRef>
          </c:val>
          <c:extLst>
            <c:ext xmlns:c16="http://schemas.microsoft.com/office/drawing/2014/chart" uri="{C3380CC4-5D6E-409C-BE32-E72D297353CC}">
              <c16:uniqueId val="{00000000-141F-482B-9DBD-5FF63A9DCA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41.59</c:v>
                </c:pt>
                <c:pt idx="2">
                  <c:v>40.29</c:v>
                </c:pt>
                <c:pt idx="3">
                  <c:v>40.409999999999997</c:v>
                </c:pt>
                <c:pt idx="4">
                  <c:v>41.58</c:v>
                </c:pt>
              </c:numCache>
            </c:numRef>
          </c:val>
          <c:smooth val="0"/>
          <c:extLst>
            <c:ext xmlns:c16="http://schemas.microsoft.com/office/drawing/2014/chart" uri="{C3380CC4-5D6E-409C-BE32-E72D297353CC}">
              <c16:uniqueId val="{00000001-141F-482B-9DBD-5FF63A9DCA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63.58</c:v>
                </c:pt>
                <c:pt idx="1">
                  <c:v>63.62</c:v>
                </c:pt>
                <c:pt idx="2">
                  <c:v>64.08</c:v>
                </c:pt>
                <c:pt idx="3">
                  <c:v>64.290000000000006</c:v>
                </c:pt>
                <c:pt idx="4">
                  <c:v>64.42</c:v>
                </c:pt>
              </c:numCache>
            </c:numRef>
          </c:val>
          <c:extLst>
            <c:ext xmlns:c16="http://schemas.microsoft.com/office/drawing/2014/chart" uri="{C3380CC4-5D6E-409C-BE32-E72D297353CC}">
              <c16:uniqueId val="{00000000-F6D5-4ECB-8274-ABDEB62104E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62.75</c:v>
                </c:pt>
                <c:pt idx="2">
                  <c:v>61.99</c:v>
                </c:pt>
                <c:pt idx="3">
                  <c:v>62.26</c:v>
                </c:pt>
                <c:pt idx="4">
                  <c:v>63.81</c:v>
                </c:pt>
              </c:numCache>
            </c:numRef>
          </c:val>
          <c:smooth val="0"/>
          <c:extLst>
            <c:ext xmlns:c16="http://schemas.microsoft.com/office/drawing/2014/chart" uri="{C3380CC4-5D6E-409C-BE32-E72D297353CC}">
              <c16:uniqueId val="{00000001-F6D5-4ECB-8274-ABDEB62104E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6D-4C3B-A9EF-FEE1636806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51.91</c:v>
                </c:pt>
                <c:pt idx="2">
                  <c:v>53.86</c:v>
                </c:pt>
                <c:pt idx="3">
                  <c:v>75.17</c:v>
                </c:pt>
                <c:pt idx="4">
                  <c:v>164.95</c:v>
                </c:pt>
              </c:numCache>
            </c:numRef>
          </c:val>
          <c:smooth val="0"/>
          <c:extLst>
            <c:ext xmlns:c16="http://schemas.microsoft.com/office/drawing/2014/chart" uri="{C3380CC4-5D6E-409C-BE32-E72D297353CC}">
              <c16:uniqueId val="{00000001-556D-4C3B-A9EF-FEE16368062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124.02</c:v>
                </c:pt>
                <c:pt idx="1">
                  <c:v>119.96</c:v>
                </c:pt>
                <c:pt idx="2">
                  <c:v>111.97</c:v>
                </c:pt>
                <c:pt idx="3">
                  <c:v>115.43</c:v>
                </c:pt>
                <c:pt idx="4">
                  <c:v>107.55</c:v>
                </c:pt>
              </c:numCache>
            </c:numRef>
          </c:val>
          <c:extLst>
            <c:ext xmlns:c16="http://schemas.microsoft.com/office/drawing/2014/chart" uri="{C3380CC4-5D6E-409C-BE32-E72D297353CC}">
              <c16:uniqueId val="{00000000-5993-4128-BEF2-8DC40538CB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117.47</c:v>
                </c:pt>
                <c:pt idx="2">
                  <c:v>115.38</c:v>
                </c:pt>
                <c:pt idx="3">
                  <c:v>113.53</c:v>
                </c:pt>
                <c:pt idx="4">
                  <c:v>111.03</c:v>
                </c:pt>
              </c:numCache>
            </c:numRef>
          </c:val>
          <c:smooth val="0"/>
          <c:extLst>
            <c:ext xmlns:c16="http://schemas.microsoft.com/office/drawing/2014/chart" uri="{C3380CC4-5D6E-409C-BE32-E72D297353CC}">
              <c16:uniqueId val="{00000001-5993-4128-BEF2-8DC40538CB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MD1" zoomScaleNormal="100" workbookViewId="0">
      <selection activeCell="TB79" sqref="TB79"/>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滋賀県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122900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2</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51699</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94.8</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58</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79171</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103</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124.02</v>
      </c>
      <c r="Y32" s="121"/>
      <c r="Z32" s="121"/>
      <c r="AA32" s="121"/>
      <c r="AB32" s="121"/>
      <c r="AC32" s="121"/>
      <c r="AD32" s="121"/>
      <c r="AE32" s="121"/>
      <c r="AF32" s="121"/>
      <c r="AG32" s="121"/>
      <c r="AH32" s="121"/>
      <c r="AI32" s="121"/>
      <c r="AJ32" s="121"/>
      <c r="AK32" s="121"/>
      <c r="AL32" s="121"/>
      <c r="AM32" s="121"/>
      <c r="AN32" s="121"/>
      <c r="AO32" s="121"/>
      <c r="AP32" s="121"/>
      <c r="AQ32" s="122"/>
      <c r="AR32" s="120">
        <f>データ!U6</f>
        <v>119.96</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111.97</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115.43</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107.55</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1879.84</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2696.03</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2951.06</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1417.18</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1722.71</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20.54</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18.53</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16.350000000000001</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13.92</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11.93</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116.96</v>
      </c>
      <c r="Y33" s="121"/>
      <c r="Z33" s="121"/>
      <c r="AA33" s="121"/>
      <c r="AB33" s="121"/>
      <c r="AC33" s="121"/>
      <c r="AD33" s="121"/>
      <c r="AE33" s="121"/>
      <c r="AF33" s="121"/>
      <c r="AG33" s="121"/>
      <c r="AH33" s="121"/>
      <c r="AI33" s="121"/>
      <c r="AJ33" s="121"/>
      <c r="AK33" s="121"/>
      <c r="AL33" s="121"/>
      <c r="AM33" s="121"/>
      <c r="AN33" s="121"/>
      <c r="AO33" s="121"/>
      <c r="AP33" s="121"/>
      <c r="AQ33" s="122"/>
      <c r="AR33" s="120">
        <f>データ!Z6</f>
        <v>117.47</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115.38</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113.53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111.03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50.25</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51.91</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53.86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75.17</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164.95</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655.75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578.19000000000005</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638.35</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521.36</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549.66999999999996</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193.85</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204.31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214.2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242.32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256.39999999999998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109.49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112.81</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112.23</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115.69</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107.74</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29.85</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28.72</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28.85</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28.34</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29.93</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44.6</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42.07</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42.14</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43.33</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42.07</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63.58</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63.62</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64.08</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64.290000000000006</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64.42</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105.06</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106.98</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103.06</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100.74</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95.67</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26.84</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26.08</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26.92</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27.33</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27.25</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40.89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41.59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40.29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40.409999999999997</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41.58</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61.76</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62.75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61.99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62.26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63.81</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68.489999999999995</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70.72</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72.27</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72.48</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74.19</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52.57</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57.4</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57.4</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60.71</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61.03</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0.02</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0.74</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0.56999999999999995</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0.95</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57.11</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57.57</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57.63</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58.13</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59.87</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51.87</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52.33</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52.35</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53.69</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56.59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0.28000000000000003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0.77</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0.24</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0.22</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0.24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3" t="str">
        <f>データ!AD6</f>
        <v>【112.60】</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【29.72】</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【473.00】</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【233.74】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【106.87】</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【20.26】</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64HxlBQ0APUfxPwjH8zuQZ0juw4X6hpqE7Qb1q6ugcxFyjfzKMdAu6BcktBeqCGOJsBFief/R6LQbdy7EtdmAg==" saltValue="ZiQiX2UgsWs+RT/3MqADaQ=="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2">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2">
      <c r="A6" s="28" t="s">
        <v>85</v>
      </c>
      <c r="B6" s="33"/>
      <c r="C6" s="33"/>
      <c r="D6" s="33"/>
      <c r="E6" s="33"/>
      <c r="F6" s="33"/>
      <c r="G6" s="33"/>
      <c r="H6" s="33"/>
      <c r="I6" s="33"/>
      <c r="J6" s="33"/>
      <c r="K6" s="33"/>
      <c r="L6" s="33"/>
      <c r="M6" s="33"/>
      <c r="N6" s="33"/>
      <c r="O6" s="33"/>
      <c r="P6" s="33"/>
      <c r="Q6" s="34"/>
      <c r="R6" s="33"/>
      <c r="S6" s="33"/>
      <c r="T6" s="35">
        <f t="shared" ref="T6:CE6" si="3">T7</f>
        <v>124.02</v>
      </c>
      <c r="U6" s="35">
        <f>U7</f>
        <v>119.96</v>
      </c>
      <c r="V6" s="35">
        <f>V7</f>
        <v>111.97</v>
      </c>
      <c r="W6" s="35">
        <f>W7</f>
        <v>115.43</v>
      </c>
      <c r="X6" s="35">
        <f t="shared" si="3"/>
        <v>107.55</v>
      </c>
      <c r="Y6" s="35">
        <f t="shared" si="3"/>
        <v>116.96</v>
      </c>
      <c r="Z6" s="35">
        <f t="shared" si="3"/>
        <v>117.47</v>
      </c>
      <c r="AA6" s="35">
        <f t="shared" si="3"/>
        <v>115.38</v>
      </c>
      <c r="AB6" s="35">
        <f t="shared" si="3"/>
        <v>113.53</v>
      </c>
      <c r="AC6" s="35">
        <f t="shared" si="3"/>
        <v>111.03</v>
      </c>
      <c r="AD6" s="33" t="str">
        <f>IF(AD7="-","【-】","【"&amp;SUBSTITUTE(TEXT(AD7,"#,##0.00"),"-","△")&amp;"】")</f>
        <v>【112.60】</v>
      </c>
      <c r="AE6" s="35">
        <f t="shared" si="3"/>
        <v>0</v>
      </c>
      <c r="AF6" s="35">
        <f>AF7</f>
        <v>0</v>
      </c>
      <c r="AG6" s="35">
        <f>AG7</f>
        <v>0</v>
      </c>
      <c r="AH6" s="35">
        <f>AH7</f>
        <v>0</v>
      </c>
      <c r="AI6" s="35">
        <f t="shared" si="3"/>
        <v>0</v>
      </c>
      <c r="AJ6" s="35">
        <f t="shared" si="3"/>
        <v>50.25</v>
      </c>
      <c r="AK6" s="35">
        <f t="shared" si="3"/>
        <v>51.91</v>
      </c>
      <c r="AL6" s="35">
        <f t="shared" si="3"/>
        <v>53.86</v>
      </c>
      <c r="AM6" s="35">
        <f t="shared" si="3"/>
        <v>75.17</v>
      </c>
      <c r="AN6" s="35">
        <f t="shared" si="3"/>
        <v>164.95</v>
      </c>
      <c r="AO6" s="33" t="str">
        <f>IF(AO7="-","【-】","【"&amp;SUBSTITUTE(TEXT(AO7,"#,##0.00"),"-","△")&amp;"】")</f>
        <v>【29.72】</v>
      </c>
      <c r="AP6" s="35">
        <f t="shared" si="3"/>
        <v>1879.84</v>
      </c>
      <c r="AQ6" s="35">
        <f>AQ7</f>
        <v>2696.03</v>
      </c>
      <c r="AR6" s="35">
        <f>AR7</f>
        <v>2951.06</v>
      </c>
      <c r="AS6" s="35">
        <f>AS7</f>
        <v>1417.18</v>
      </c>
      <c r="AT6" s="35">
        <f t="shared" si="3"/>
        <v>1722.71</v>
      </c>
      <c r="AU6" s="35">
        <f t="shared" si="3"/>
        <v>655.75</v>
      </c>
      <c r="AV6" s="35">
        <f t="shared" si="3"/>
        <v>578.19000000000005</v>
      </c>
      <c r="AW6" s="35">
        <f t="shared" si="3"/>
        <v>638.35</v>
      </c>
      <c r="AX6" s="35">
        <f t="shared" si="3"/>
        <v>521.36</v>
      </c>
      <c r="AY6" s="35">
        <f t="shared" si="3"/>
        <v>549.66999999999996</v>
      </c>
      <c r="AZ6" s="33" t="str">
        <f>IF(AZ7="-","【-】","【"&amp;SUBSTITUTE(TEXT(AZ7,"#,##0.00"),"-","△")&amp;"】")</f>
        <v>【473.00】</v>
      </c>
      <c r="BA6" s="35">
        <f t="shared" si="3"/>
        <v>20.54</v>
      </c>
      <c r="BB6" s="35">
        <f>BB7</f>
        <v>18.53</v>
      </c>
      <c r="BC6" s="35">
        <f>BC7</f>
        <v>16.350000000000001</v>
      </c>
      <c r="BD6" s="35">
        <f>BD7</f>
        <v>13.92</v>
      </c>
      <c r="BE6" s="35">
        <f t="shared" si="3"/>
        <v>11.93</v>
      </c>
      <c r="BF6" s="35">
        <f t="shared" si="3"/>
        <v>193.85</v>
      </c>
      <c r="BG6" s="35">
        <f t="shared" si="3"/>
        <v>204.31</v>
      </c>
      <c r="BH6" s="35">
        <f t="shared" si="3"/>
        <v>214.2</v>
      </c>
      <c r="BI6" s="35">
        <f t="shared" si="3"/>
        <v>242.32</v>
      </c>
      <c r="BJ6" s="35">
        <f t="shared" si="3"/>
        <v>256.39999999999998</v>
      </c>
      <c r="BK6" s="33" t="str">
        <f>IF(BK7="-","【-】","【"&amp;SUBSTITUTE(TEXT(BK7,"#,##0.00"),"-","△")&amp;"】")</f>
        <v>【233.74】</v>
      </c>
      <c r="BL6" s="35">
        <f t="shared" si="3"/>
        <v>109.49</v>
      </c>
      <c r="BM6" s="35">
        <f>BM7</f>
        <v>112.81</v>
      </c>
      <c r="BN6" s="35">
        <f>BN7</f>
        <v>112.23</v>
      </c>
      <c r="BO6" s="35">
        <f>BO7</f>
        <v>115.69</v>
      </c>
      <c r="BP6" s="35">
        <f t="shared" si="3"/>
        <v>107.74</v>
      </c>
      <c r="BQ6" s="35">
        <f t="shared" si="3"/>
        <v>105.06</v>
      </c>
      <c r="BR6" s="35">
        <f t="shared" si="3"/>
        <v>106.98</v>
      </c>
      <c r="BS6" s="35">
        <f t="shared" si="3"/>
        <v>103.06</v>
      </c>
      <c r="BT6" s="35">
        <f t="shared" si="3"/>
        <v>100.74</v>
      </c>
      <c r="BU6" s="35">
        <f t="shared" si="3"/>
        <v>95.67</v>
      </c>
      <c r="BV6" s="33" t="str">
        <f>IF(BV7="-","【-】","【"&amp;SUBSTITUTE(TEXT(BV7,"#,##0.00"),"-","△")&amp;"】")</f>
        <v>【106.87】</v>
      </c>
      <c r="BW6" s="35">
        <f t="shared" si="3"/>
        <v>29.85</v>
      </c>
      <c r="BX6" s="35">
        <f>BX7</f>
        <v>28.72</v>
      </c>
      <c r="BY6" s="35">
        <f>BY7</f>
        <v>28.85</v>
      </c>
      <c r="BZ6" s="35">
        <f>BZ7</f>
        <v>28.34</v>
      </c>
      <c r="CA6" s="35">
        <f t="shared" si="3"/>
        <v>29.93</v>
      </c>
      <c r="CB6" s="35">
        <f t="shared" si="3"/>
        <v>26.84</v>
      </c>
      <c r="CC6" s="35">
        <f t="shared" si="3"/>
        <v>26.08</v>
      </c>
      <c r="CD6" s="35">
        <f t="shared" si="3"/>
        <v>26.92</v>
      </c>
      <c r="CE6" s="35">
        <f t="shared" si="3"/>
        <v>27.33</v>
      </c>
      <c r="CF6" s="35">
        <f t="shared" ref="CF6" si="4">CF7</f>
        <v>27.25</v>
      </c>
      <c r="CG6" s="33" t="str">
        <f>IF(CG7="-","【-】","【"&amp;SUBSTITUTE(TEXT(CG7,"#,##0.00"),"-","△")&amp;"】")</f>
        <v>【20.26】</v>
      </c>
      <c r="CH6" s="35">
        <f t="shared" ref="CH6:CQ6" si="5">CH7</f>
        <v>44.6</v>
      </c>
      <c r="CI6" s="35">
        <f>CI7</f>
        <v>42.07</v>
      </c>
      <c r="CJ6" s="35">
        <f>CJ7</f>
        <v>42.14</v>
      </c>
      <c r="CK6" s="35">
        <f>CK7</f>
        <v>43.33</v>
      </c>
      <c r="CL6" s="35">
        <f t="shared" si="5"/>
        <v>42.07</v>
      </c>
      <c r="CM6" s="35">
        <f t="shared" si="5"/>
        <v>40.89</v>
      </c>
      <c r="CN6" s="35">
        <f t="shared" si="5"/>
        <v>41.59</v>
      </c>
      <c r="CO6" s="35">
        <f t="shared" si="5"/>
        <v>40.29</v>
      </c>
      <c r="CP6" s="35">
        <f t="shared" si="5"/>
        <v>40.409999999999997</v>
      </c>
      <c r="CQ6" s="35">
        <f t="shared" si="5"/>
        <v>41.58</v>
      </c>
      <c r="CR6" s="33" t="str">
        <f>IF(CR7="-","【-】","【"&amp;SUBSTITUTE(TEXT(CR7,"#,##0.00"),"-","△")&amp;"】")</f>
        <v>【53.19】</v>
      </c>
      <c r="CS6" s="35">
        <f t="shared" ref="CS6:DB6" si="6">CS7</f>
        <v>63.58</v>
      </c>
      <c r="CT6" s="35">
        <f>CT7</f>
        <v>63.62</v>
      </c>
      <c r="CU6" s="35">
        <f>CU7</f>
        <v>64.08</v>
      </c>
      <c r="CV6" s="35">
        <f>CV7</f>
        <v>64.290000000000006</v>
      </c>
      <c r="CW6" s="35">
        <f t="shared" si="6"/>
        <v>64.42</v>
      </c>
      <c r="CX6" s="35">
        <f t="shared" si="6"/>
        <v>61.76</v>
      </c>
      <c r="CY6" s="35">
        <f t="shared" si="6"/>
        <v>62.75</v>
      </c>
      <c r="CZ6" s="35">
        <f t="shared" si="6"/>
        <v>61.99</v>
      </c>
      <c r="DA6" s="35">
        <f t="shared" si="6"/>
        <v>62.26</v>
      </c>
      <c r="DB6" s="35">
        <f t="shared" si="6"/>
        <v>63.81</v>
      </c>
      <c r="DC6" s="33" t="str">
        <f>IF(DC7="-","【-】","【"&amp;SUBSTITUTE(TEXT(DC7,"#,##0.00"),"-","△")&amp;"】")</f>
        <v>【75.85】</v>
      </c>
      <c r="DD6" s="35">
        <f t="shared" ref="DD6:DM6" si="7">DD7</f>
        <v>68.489999999999995</v>
      </c>
      <c r="DE6" s="35">
        <f>DE7</f>
        <v>70.72</v>
      </c>
      <c r="DF6" s="35">
        <f>DF7</f>
        <v>72.27</v>
      </c>
      <c r="DG6" s="35">
        <f>DG7</f>
        <v>72.48</v>
      </c>
      <c r="DH6" s="35">
        <f t="shared" si="7"/>
        <v>74.19</v>
      </c>
      <c r="DI6" s="35">
        <f t="shared" si="7"/>
        <v>57.11</v>
      </c>
      <c r="DJ6" s="35">
        <f t="shared" si="7"/>
        <v>57.57</v>
      </c>
      <c r="DK6" s="35">
        <f t="shared" si="7"/>
        <v>57.63</v>
      </c>
      <c r="DL6" s="35">
        <f t="shared" si="7"/>
        <v>58.13</v>
      </c>
      <c r="DM6" s="35">
        <f t="shared" si="7"/>
        <v>59.87</v>
      </c>
      <c r="DN6" s="33" t="str">
        <f>IF(DN7="-","【-】","【"&amp;SUBSTITUTE(TEXT(DN7,"#,##0.00"),"-","△")&amp;"】")</f>
        <v>【61.17】</v>
      </c>
      <c r="DO6" s="35">
        <f t="shared" ref="DO6:DX6" si="8">DO7</f>
        <v>52.57</v>
      </c>
      <c r="DP6" s="35">
        <f>DP7</f>
        <v>57.4</v>
      </c>
      <c r="DQ6" s="35">
        <f>DQ7</f>
        <v>57.4</v>
      </c>
      <c r="DR6" s="35">
        <f>DR7</f>
        <v>60.71</v>
      </c>
      <c r="DS6" s="35">
        <f t="shared" si="8"/>
        <v>61.03</v>
      </c>
      <c r="DT6" s="35">
        <f t="shared" si="8"/>
        <v>51.87</v>
      </c>
      <c r="DU6" s="35">
        <f t="shared" si="8"/>
        <v>52.33</v>
      </c>
      <c r="DV6" s="35">
        <f t="shared" si="8"/>
        <v>52.35</v>
      </c>
      <c r="DW6" s="35">
        <f t="shared" si="8"/>
        <v>53.69</v>
      </c>
      <c r="DX6" s="35">
        <f t="shared" si="8"/>
        <v>56.59</v>
      </c>
      <c r="DY6" s="33" t="str">
        <f>IF(DY7="-","【-】","【"&amp;SUBSTITUTE(TEXT(DY7,"#,##0.00"),"-","△")&amp;"】")</f>
        <v>【49.58】</v>
      </c>
      <c r="DZ6" s="35">
        <f t="shared" ref="DZ6:EI6" si="9">DZ7</f>
        <v>0.02</v>
      </c>
      <c r="EA6" s="35">
        <f>EA7</f>
        <v>0.74</v>
      </c>
      <c r="EB6" s="35">
        <f>EB7</f>
        <v>0.56999999999999995</v>
      </c>
      <c r="EC6" s="35">
        <f>EC7</f>
        <v>0.95</v>
      </c>
      <c r="ED6" s="35">
        <f t="shared" si="9"/>
        <v>0</v>
      </c>
      <c r="EE6" s="35">
        <f t="shared" si="9"/>
        <v>0.28000000000000003</v>
      </c>
      <c r="EF6" s="35">
        <f t="shared" si="9"/>
        <v>0.77</v>
      </c>
      <c r="EG6" s="35">
        <f t="shared" si="9"/>
        <v>0.24</v>
      </c>
      <c r="EH6" s="35">
        <f t="shared" si="9"/>
        <v>0.22</v>
      </c>
      <c r="EI6" s="35">
        <f t="shared" si="9"/>
        <v>0.24</v>
      </c>
      <c r="EJ6" s="33" t="str">
        <f>IF(EJ7="-","【-】","【"&amp;SUBSTITUTE(TEXT(EJ7,"#,##0.00"),"-","△")&amp;"】")</f>
        <v>【0.21】</v>
      </c>
    </row>
    <row r="7" spans="1:140" s="36" customFormat="1" x14ac:dyDescent="0.2">
      <c r="A7"/>
      <c r="B7" s="37" t="s">
        <v>86</v>
      </c>
      <c r="C7" s="37" t="s">
        <v>87</v>
      </c>
      <c r="D7" s="37" t="s">
        <v>88</v>
      </c>
      <c r="E7" s="37" t="s">
        <v>89</v>
      </c>
      <c r="F7" s="37" t="s">
        <v>90</v>
      </c>
      <c r="G7" s="37" t="s">
        <v>91</v>
      </c>
      <c r="H7" s="37" t="s">
        <v>92</v>
      </c>
      <c r="I7" s="37" t="s">
        <v>93</v>
      </c>
      <c r="J7" s="37" t="s">
        <v>94</v>
      </c>
      <c r="K7" s="38">
        <v>122900</v>
      </c>
      <c r="L7" s="37" t="s">
        <v>95</v>
      </c>
      <c r="M7" s="38">
        <v>2</v>
      </c>
      <c r="N7" s="38">
        <v>51699</v>
      </c>
      <c r="O7" s="39" t="s">
        <v>96</v>
      </c>
      <c r="P7" s="39">
        <v>94.8</v>
      </c>
      <c r="Q7" s="38">
        <v>58</v>
      </c>
      <c r="R7" s="38">
        <v>79171</v>
      </c>
      <c r="S7" s="37" t="s">
        <v>97</v>
      </c>
      <c r="T7" s="40">
        <v>124.02</v>
      </c>
      <c r="U7" s="40">
        <v>119.96</v>
      </c>
      <c r="V7" s="40">
        <v>111.97</v>
      </c>
      <c r="W7" s="40">
        <v>115.43</v>
      </c>
      <c r="X7" s="40">
        <v>107.55</v>
      </c>
      <c r="Y7" s="40">
        <v>116.96</v>
      </c>
      <c r="Z7" s="40">
        <v>117.47</v>
      </c>
      <c r="AA7" s="40">
        <v>115.38</v>
      </c>
      <c r="AB7" s="40">
        <v>113.53</v>
      </c>
      <c r="AC7" s="41">
        <v>111.03</v>
      </c>
      <c r="AD7" s="40">
        <v>112.6</v>
      </c>
      <c r="AE7" s="40">
        <v>0</v>
      </c>
      <c r="AF7" s="40">
        <v>0</v>
      </c>
      <c r="AG7" s="40">
        <v>0</v>
      </c>
      <c r="AH7" s="40">
        <v>0</v>
      </c>
      <c r="AI7" s="40">
        <v>0</v>
      </c>
      <c r="AJ7" s="40">
        <v>50.25</v>
      </c>
      <c r="AK7" s="40">
        <v>51.91</v>
      </c>
      <c r="AL7" s="40">
        <v>53.86</v>
      </c>
      <c r="AM7" s="40">
        <v>75.17</v>
      </c>
      <c r="AN7" s="40">
        <v>164.95</v>
      </c>
      <c r="AO7" s="40">
        <v>29.72</v>
      </c>
      <c r="AP7" s="40">
        <v>1879.84</v>
      </c>
      <c r="AQ7" s="40">
        <v>2696.03</v>
      </c>
      <c r="AR7" s="40">
        <v>2951.06</v>
      </c>
      <c r="AS7" s="40">
        <v>1417.18</v>
      </c>
      <c r="AT7" s="40">
        <v>1722.71</v>
      </c>
      <c r="AU7" s="40">
        <v>655.75</v>
      </c>
      <c r="AV7" s="40">
        <v>578.19000000000005</v>
      </c>
      <c r="AW7" s="40">
        <v>638.35</v>
      </c>
      <c r="AX7" s="40">
        <v>521.36</v>
      </c>
      <c r="AY7" s="40">
        <v>549.66999999999996</v>
      </c>
      <c r="AZ7" s="40">
        <v>473</v>
      </c>
      <c r="BA7" s="40">
        <v>20.54</v>
      </c>
      <c r="BB7" s="40">
        <v>18.53</v>
      </c>
      <c r="BC7" s="40">
        <v>16.350000000000001</v>
      </c>
      <c r="BD7" s="40">
        <v>13.92</v>
      </c>
      <c r="BE7" s="40">
        <v>11.93</v>
      </c>
      <c r="BF7" s="40">
        <v>193.85</v>
      </c>
      <c r="BG7" s="40">
        <v>204.31</v>
      </c>
      <c r="BH7" s="40">
        <v>214.2</v>
      </c>
      <c r="BI7" s="40">
        <v>242.32</v>
      </c>
      <c r="BJ7" s="40">
        <v>256.39999999999998</v>
      </c>
      <c r="BK7" s="40">
        <v>233.74</v>
      </c>
      <c r="BL7" s="40">
        <v>109.49</v>
      </c>
      <c r="BM7" s="40">
        <v>112.81</v>
      </c>
      <c r="BN7" s="40">
        <v>112.23</v>
      </c>
      <c r="BO7" s="40">
        <v>115.69</v>
      </c>
      <c r="BP7" s="40">
        <v>107.74</v>
      </c>
      <c r="BQ7" s="40">
        <v>105.06</v>
      </c>
      <c r="BR7" s="40">
        <v>106.98</v>
      </c>
      <c r="BS7" s="40">
        <v>103.06</v>
      </c>
      <c r="BT7" s="40">
        <v>100.74</v>
      </c>
      <c r="BU7" s="40">
        <v>95.67</v>
      </c>
      <c r="BV7" s="40">
        <v>106.87</v>
      </c>
      <c r="BW7" s="40">
        <v>29.85</v>
      </c>
      <c r="BX7" s="40">
        <v>28.72</v>
      </c>
      <c r="BY7" s="40">
        <v>28.85</v>
      </c>
      <c r="BZ7" s="40">
        <v>28.34</v>
      </c>
      <c r="CA7" s="40">
        <v>29.93</v>
      </c>
      <c r="CB7" s="40">
        <v>26.84</v>
      </c>
      <c r="CC7" s="40">
        <v>26.08</v>
      </c>
      <c r="CD7" s="40">
        <v>26.92</v>
      </c>
      <c r="CE7" s="40">
        <v>27.33</v>
      </c>
      <c r="CF7" s="40">
        <v>27.25</v>
      </c>
      <c r="CG7" s="40">
        <v>20.260000000000002</v>
      </c>
      <c r="CH7" s="40">
        <v>44.6</v>
      </c>
      <c r="CI7" s="40">
        <v>42.07</v>
      </c>
      <c r="CJ7" s="40">
        <v>42.14</v>
      </c>
      <c r="CK7" s="40">
        <v>43.33</v>
      </c>
      <c r="CL7" s="40">
        <v>42.07</v>
      </c>
      <c r="CM7" s="40">
        <v>40.89</v>
      </c>
      <c r="CN7" s="40">
        <v>41.59</v>
      </c>
      <c r="CO7" s="40">
        <v>40.29</v>
      </c>
      <c r="CP7" s="40">
        <v>40.409999999999997</v>
      </c>
      <c r="CQ7" s="40">
        <v>41.58</v>
      </c>
      <c r="CR7" s="40">
        <v>53.19</v>
      </c>
      <c r="CS7" s="40">
        <v>63.58</v>
      </c>
      <c r="CT7" s="40">
        <v>63.62</v>
      </c>
      <c r="CU7" s="40">
        <v>64.08</v>
      </c>
      <c r="CV7" s="40">
        <v>64.290000000000006</v>
      </c>
      <c r="CW7" s="40">
        <v>64.42</v>
      </c>
      <c r="CX7" s="40">
        <v>61.76</v>
      </c>
      <c r="CY7" s="40">
        <v>62.75</v>
      </c>
      <c r="CZ7" s="40">
        <v>61.99</v>
      </c>
      <c r="DA7" s="40">
        <v>62.26</v>
      </c>
      <c r="DB7" s="40">
        <v>63.81</v>
      </c>
      <c r="DC7" s="40">
        <v>75.849999999999994</v>
      </c>
      <c r="DD7" s="40">
        <v>68.489999999999995</v>
      </c>
      <c r="DE7" s="40">
        <v>70.72</v>
      </c>
      <c r="DF7" s="40">
        <v>72.27</v>
      </c>
      <c r="DG7" s="40">
        <v>72.48</v>
      </c>
      <c r="DH7" s="40">
        <v>74.19</v>
      </c>
      <c r="DI7" s="40">
        <v>57.11</v>
      </c>
      <c r="DJ7" s="40">
        <v>57.57</v>
      </c>
      <c r="DK7" s="40">
        <v>57.63</v>
      </c>
      <c r="DL7" s="40">
        <v>58.13</v>
      </c>
      <c r="DM7" s="40">
        <v>59.87</v>
      </c>
      <c r="DN7" s="40">
        <v>61.17</v>
      </c>
      <c r="DO7" s="40">
        <v>52.57</v>
      </c>
      <c r="DP7" s="40">
        <v>57.4</v>
      </c>
      <c r="DQ7" s="40">
        <v>57.4</v>
      </c>
      <c r="DR7" s="40">
        <v>60.71</v>
      </c>
      <c r="DS7" s="40">
        <v>61.03</v>
      </c>
      <c r="DT7" s="40">
        <v>51.87</v>
      </c>
      <c r="DU7" s="40">
        <v>52.33</v>
      </c>
      <c r="DV7" s="40">
        <v>52.35</v>
      </c>
      <c r="DW7" s="40">
        <v>53.69</v>
      </c>
      <c r="DX7" s="40">
        <v>56.59</v>
      </c>
      <c r="DY7" s="40">
        <v>49.58</v>
      </c>
      <c r="DZ7" s="40">
        <v>0.02</v>
      </c>
      <c r="EA7" s="40">
        <v>0.74</v>
      </c>
      <c r="EB7" s="40">
        <v>0.56999999999999995</v>
      </c>
      <c r="EC7" s="40">
        <v>0.95</v>
      </c>
      <c r="ED7" s="40">
        <v>0</v>
      </c>
      <c r="EE7" s="40">
        <v>0.28000000000000003</v>
      </c>
      <c r="EF7" s="40">
        <v>0.77</v>
      </c>
      <c r="EG7" s="40">
        <v>0.24</v>
      </c>
      <c r="EH7" s="40">
        <v>0.22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124.02</v>
      </c>
      <c r="V11" s="48">
        <f>IF(U6="-",NA(),U6)</f>
        <v>119.96</v>
      </c>
      <c r="W11" s="48">
        <f>IF(V6="-",NA(),V6)</f>
        <v>111.97</v>
      </c>
      <c r="X11" s="48">
        <f>IF(W6="-",NA(),W6)</f>
        <v>115.43</v>
      </c>
      <c r="Y11" s="48">
        <f>IF(X6="-",NA(),X6)</f>
        <v>107.55</v>
      </c>
      <c r="AE11" s="47" t="s">
        <v>23</v>
      </c>
      <c r="AF11" s="48">
        <f>IF(AE6="-",NA(),AE6)</f>
        <v>0</v>
      </c>
      <c r="AG11" s="48">
        <f>IF(AF6="-",NA(),AF6)</f>
        <v>0</v>
      </c>
      <c r="AH11" s="48">
        <f>IF(AG6="-",NA(),AG6)</f>
        <v>0</v>
      </c>
      <c r="AI11" s="48">
        <f>IF(AH6="-",NA(),AH6)</f>
        <v>0</v>
      </c>
      <c r="AJ11" s="48">
        <f>IF(AI6="-",NA(),AI6)</f>
        <v>0</v>
      </c>
      <c r="AP11" s="47" t="s">
        <v>23</v>
      </c>
      <c r="AQ11" s="48">
        <f>IF(AP6="-",NA(),AP6)</f>
        <v>1879.84</v>
      </c>
      <c r="AR11" s="48">
        <f>IF(AQ6="-",NA(),AQ6)</f>
        <v>2696.03</v>
      </c>
      <c r="AS11" s="48">
        <f>IF(AR6="-",NA(),AR6)</f>
        <v>2951.06</v>
      </c>
      <c r="AT11" s="48">
        <f>IF(AS6="-",NA(),AS6)</f>
        <v>1417.18</v>
      </c>
      <c r="AU11" s="48">
        <f>IF(AT6="-",NA(),AT6)</f>
        <v>1722.71</v>
      </c>
      <c r="BA11" s="47" t="s">
        <v>23</v>
      </c>
      <c r="BB11" s="48">
        <f>IF(BA6="-",NA(),BA6)</f>
        <v>20.54</v>
      </c>
      <c r="BC11" s="48">
        <f>IF(BB6="-",NA(),BB6)</f>
        <v>18.53</v>
      </c>
      <c r="BD11" s="48">
        <f>IF(BC6="-",NA(),BC6)</f>
        <v>16.350000000000001</v>
      </c>
      <c r="BE11" s="48">
        <f>IF(BD6="-",NA(),BD6)</f>
        <v>13.92</v>
      </c>
      <c r="BF11" s="48">
        <f>IF(BE6="-",NA(),BE6)</f>
        <v>11.93</v>
      </c>
      <c r="BL11" s="47" t="s">
        <v>23</v>
      </c>
      <c r="BM11" s="48">
        <f>IF(BL6="-",NA(),BL6)</f>
        <v>109.49</v>
      </c>
      <c r="BN11" s="48">
        <f>IF(BM6="-",NA(),BM6)</f>
        <v>112.81</v>
      </c>
      <c r="BO11" s="48">
        <f>IF(BN6="-",NA(),BN6)</f>
        <v>112.23</v>
      </c>
      <c r="BP11" s="48">
        <f>IF(BO6="-",NA(),BO6)</f>
        <v>115.69</v>
      </c>
      <c r="BQ11" s="48">
        <f>IF(BP6="-",NA(),BP6)</f>
        <v>107.74</v>
      </c>
      <c r="BW11" s="47" t="s">
        <v>23</v>
      </c>
      <c r="BX11" s="48">
        <f>IF(BW6="-",NA(),BW6)</f>
        <v>29.85</v>
      </c>
      <c r="BY11" s="48">
        <f>IF(BX6="-",NA(),BX6)</f>
        <v>28.72</v>
      </c>
      <c r="BZ11" s="48">
        <f>IF(BY6="-",NA(),BY6)</f>
        <v>28.85</v>
      </c>
      <c r="CA11" s="48">
        <f>IF(BZ6="-",NA(),BZ6)</f>
        <v>28.34</v>
      </c>
      <c r="CB11" s="48">
        <f>IF(CA6="-",NA(),CA6)</f>
        <v>29.93</v>
      </c>
      <c r="CH11" s="47" t="s">
        <v>23</v>
      </c>
      <c r="CI11" s="48">
        <f>IF(CH6="-",NA(),CH6)</f>
        <v>44.6</v>
      </c>
      <c r="CJ11" s="48">
        <f>IF(CI6="-",NA(),CI6)</f>
        <v>42.07</v>
      </c>
      <c r="CK11" s="48">
        <f>IF(CJ6="-",NA(),CJ6)</f>
        <v>42.14</v>
      </c>
      <c r="CL11" s="48">
        <f>IF(CK6="-",NA(),CK6)</f>
        <v>43.33</v>
      </c>
      <c r="CM11" s="48">
        <f>IF(CL6="-",NA(),CL6)</f>
        <v>42.07</v>
      </c>
      <c r="CS11" s="47" t="s">
        <v>23</v>
      </c>
      <c r="CT11" s="48">
        <f>IF(CS6="-",NA(),CS6)</f>
        <v>63.58</v>
      </c>
      <c r="CU11" s="48">
        <f>IF(CT6="-",NA(),CT6)</f>
        <v>63.62</v>
      </c>
      <c r="CV11" s="48">
        <f>IF(CU6="-",NA(),CU6)</f>
        <v>64.08</v>
      </c>
      <c r="CW11" s="48">
        <f>IF(CV6="-",NA(),CV6)</f>
        <v>64.290000000000006</v>
      </c>
      <c r="CX11" s="48">
        <f>IF(CW6="-",NA(),CW6)</f>
        <v>64.42</v>
      </c>
      <c r="DD11" s="47" t="s">
        <v>23</v>
      </c>
      <c r="DE11" s="48">
        <f>IF(DD6="-",NA(),DD6)</f>
        <v>68.489999999999995</v>
      </c>
      <c r="DF11" s="48">
        <f>IF(DE6="-",NA(),DE6)</f>
        <v>70.72</v>
      </c>
      <c r="DG11" s="48">
        <f>IF(DF6="-",NA(),DF6)</f>
        <v>72.27</v>
      </c>
      <c r="DH11" s="48">
        <f>IF(DG6="-",NA(),DG6)</f>
        <v>72.48</v>
      </c>
      <c r="DI11" s="48">
        <f>IF(DH6="-",NA(),DH6)</f>
        <v>74.19</v>
      </c>
      <c r="DO11" s="47" t="s">
        <v>23</v>
      </c>
      <c r="DP11" s="48">
        <f>IF(DO6="-",NA(),DO6)</f>
        <v>52.57</v>
      </c>
      <c r="DQ11" s="48">
        <f>IF(DP6="-",NA(),DP6)</f>
        <v>57.4</v>
      </c>
      <c r="DR11" s="48">
        <f>IF(DQ6="-",NA(),DQ6)</f>
        <v>57.4</v>
      </c>
      <c r="DS11" s="48">
        <f>IF(DR6="-",NA(),DR6)</f>
        <v>60.71</v>
      </c>
      <c r="DT11" s="48">
        <f>IF(DS6="-",NA(),DS6)</f>
        <v>61.03</v>
      </c>
      <c r="DZ11" s="47" t="s">
        <v>23</v>
      </c>
      <c r="EA11" s="48">
        <f>IF(DZ6="-",NA(),DZ6)</f>
        <v>0.02</v>
      </c>
      <c r="EB11" s="48">
        <f>IF(EA6="-",NA(),EA6)</f>
        <v>0.74</v>
      </c>
      <c r="EC11" s="48">
        <f>IF(EB6="-",NA(),EB6)</f>
        <v>0.56999999999999995</v>
      </c>
      <c r="ED11" s="48">
        <f>IF(EC6="-",NA(),EC6)</f>
        <v>0.95</v>
      </c>
      <c r="EE11" s="48">
        <f>IF(ED6="-",NA(),ED6)</f>
        <v>0</v>
      </c>
    </row>
    <row r="12" spans="1:140" x14ac:dyDescent="0.2">
      <c r="T12" s="47" t="s">
        <v>24</v>
      </c>
      <c r="U12" s="48">
        <f>IF(Y6="-",NA(),Y6)</f>
        <v>116.96</v>
      </c>
      <c r="V12" s="48">
        <f>IF(Z6="-",NA(),Z6)</f>
        <v>117.47</v>
      </c>
      <c r="W12" s="48">
        <f>IF(AA6="-",NA(),AA6)</f>
        <v>115.38</v>
      </c>
      <c r="X12" s="48">
        <f>IF(AB6="-",NA(),AB6)</f>
        <v>113.53</v>
      </c>
      <c r="Y12" s="48">
        <f>IF(AC6="-",NA(),AC6)</f>
        <v>111.03</v>
      </c>
      <c r="AE12" s="47" t="s">
        <v>24</v>
      </c>
      <c r="AF12" s="48">
        <f>IF(AJ6="-",NA(),AJ6)</f>
        <v>50.25</v>
      </c>
      <c r="AG12" s="48">
        <f t="shared" ref="AG12:AJ12" si="10">IF(AK6="-",NA(),AK6)</f>
        <v>51.91</v>
      </c>
      <c r="AH12" s="48">
        <f t="shared" si="10"/>
        <v>53.86</v>
      </c>
      <c r="AI12" s="48">
        <f t="shared" si="10"/>
        <v>75.17</v>
      </c>
      <c r="AJ12" s="48">
        <f t="shared" si="10"/>
        <v>164.95</v>
      </c>
      <c r="AP12" s="47" t="s">
        <v>24</v>
      </c>
      <c r="AQ12" s="48">
        <f>IF(AU6="-",NA(),AU6)</f>
        <v>655.75</v>
      </c>
      <c r="AR12" s="48">
        <f t="shared" ref="AR12:AU12" si="11">IF(AV6="-",NA(),AV6)</f>
        <v>578.19000000000005</v>
      </c>
      <c r="AS12" s="48">
        <f t="shared" si="11"/>
        <v>638.35</v>
      </c>
      <c r="AT12" s="48">
        <f t="shared" si="11"/>
        <v>521.36</v>
      </c>
      <c r="AU12" s="48">
        <f t="shared" si="11"/>
        <v>549.66999999999996</v>
      </c>
      <c r="BA12" s="47" t="s">
        <v>24</v>
      </c>
      <c r="BB12" s="48">
        <f>IF(BF6="-",NA(),BF6)</f>
        <v>193.85</v>
      </c>
      <c r="BC12" s="48">
        <f t="shared" ref="BC12:BF12" si="12">IF(BG6="-",NA(),BG6)</f>
        <v>204.31</v>
      </c>
      <c r="BD12" s="48">
        <f t="shared" si="12"/>
        <v>214.2</v>
      </c>
      <c r="BE12" s="48">
        <f t="shared" si="12"/>
        <v>242.32</v>
      </c>
      <c r="BF12" s="48">
        <f t="shared" si="12"/>
        <v>256.39999999999998</v>
      </c>
      <c r="BL12" s="47" t="s">
        <v>24</v>
      </c>
      <c r="BM12" s="48">
        <f>IF(BQ6="-",NA(),BQ6)</f>
        <v>105.06</v>
      </c>
      <c r="BN12" s="48">
        <f t="shared" ref="BN12:BQ12" si="13">IF(BR6="-",NA(),BR6)</f>
        <v>106.98</v>
      </c>
      <c r="BO12" s="48">
        <f t="shared" si="13"/>
        <v>103.06</v>
      </c>
      <c r="BP12" s="48">
        <f t="shared" si="13"/>
        <v>100.74</v>
      </c>
      <c r="BQ12" s="48">
        <f t="shared" si="13"/>
        <v>95.67</v>
      </c>
      <c r="BW12" s="47" t="s">
        <v>24</v>
      </c>
      <c r="BX12" s="48">
        <f>IF(CB6="-",NA(),CB6)</f>
        <v>26.84</v>
      </c>
      <c r="BY12" s="48">
        <f t="shared" ref="BY12:CB12" si="14">IF(CC6="-",NA(),CC6)</f>
        <v>26.08</v>
      </c>
      <c r="BZ12" s="48">
        <f t="shared" si="14"/>
        <v>26.92</v>
      </c>
      <c r="CA12" s="48">
        <f t="shared" si="14"/>
        <v>27.33</v>
      </c>
      <c r="CB12" s="48">
        <f t="shared" si="14"/>
        <v>27.25</v>
      </c>
      <c r="CH12" s="47" t="s">
        <v>24</v>
      </c>
      <c r="CI12" s="48">
        <f>IF(CM6="-",NA(),CM6)</f>
        <v>40.89</v>
      </c>
      <c r="CJ12" s="48">
        <f t="shared" ref="CJ12:CM12" si="15">IF(CN6="-",NA(),CN6)</f>
        <v>41.59</v>
      </c>
      <c r="CK12" s="48">
        <f t="shared" si="15"/>
        <v>40.29</v>
      </c>
      <c r="CL12" s="48">
        <f t="shared" si="15"/>
        <v>40.409999999999997</v>
      </c>
      <c r="CM12" s="48">
        <f t="shared" si="15"/>
        <v>41.58</v>
      </c>
      <c r="CS12" s="47" t="s">
        <v>24</v>
      </c>
      <c r="CT12" s="48">
        <f>IF(CX6="-",NA(),CX6)</f>
        <v>61.76</v>
      </c>
      <c r="CU12" s="48">
        <f t="shared" ref="CU12:CX12" si="16">IF(CY6="-",NA(),CY6)</f>
        <v>62.75</v>
      </c>
      <c r="CV12" s="48">
        <f t="shared" si="16"/>
        <v>61.99</v>
      </c>
      <c r="CW12" s="48">
        <f t="shared" si="16"/>
        <v>62.26</v>
      </c>
      <c r="CX12" s="48">
        <f t="shared" si="16"/>
        <v>63.81</v>
      </c>
      <c r="DD12" s="47" t="s">
        <v>24</v>
      </c>
      <c r="DE12" s="48">
        <f>IF(DI6="-",NA(),DI6)</f>
        <v>57.11</v>
      </c>
      <c r="DF12" s="48">
        <f t="shared" ref="DF12:DI12" si="17">IF(DJ6="-",NA(),DJ6)</f>
        <v>57.57</v>
      </c>
      <c r="DG12" s="48">
        <f t="shared" si="17"/>
        <v>57.63</v>
      </c>
      <c r="DH12" s="48">
        <f t="shared" si="17"/>
        <v>58.13</v>
      </c>
      <c r="DI12" s="48">
        <f t="shared" si="17"/>
        <v>59.87</v>
      </c>
      <c r="DO12" s="47" t="s">
        <v>24</v>
      </c>
      <c r="DP12" s="48">
        <f>IF(DT6="-",NA(),DT6)</f>
        <v>51.87</v>
      </c>
      <c r="DQ12" s="48">
        <f t="shared" ref="DQ12:DT12" si="18">IF(DU6="-",NA(),DU6)</f>
        <v>52.33</v>
      </c>
      <c r="DR12" s="48">
        <f t="shared" si="18"/>
        <v>52.35</v>
      </c>
      <c r="DS12" s="48">
        <f t="shared" si="18"/>
        <v>53.69</v>
      </c>
      <c r="DT12" s="48">
        <f t="shared" si="18"/>
        <v>56.59</v>
      </c>
      <c r="DZ12" s="47" t="s">
        <v>24</v>
      </c>
      <c r="EA12" s="48">
        <f>IF(EE6="-",NA(),EE6)</f>
        <v>0.28000000000000003</v>
      </c>
      <c r="EB12" s="48">
        <f t="shared" ref="EB12:EE12" si="19">IF(EF6="-",NA(),EF6)</f>
        <v>0.77</v>
      </c>
      <c r="EC12" s="48">
        <f t="shared" si="19"/>
        <v>0.24</v>
      </c>
      <c r="ED12" s="48">
        <f t="shared" si="19"/>
        <v>0.22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奥村　悠平</cp:lastModifiedBy>
  <cp:lastPrinted>2024-01-25T00:08:25Z</cp:lastPrinted>
  <dcterms:created xsi:type="dcterms:W3CDTF">2023-12-05T01:31:55Z</dcterms:created>
  <dcterms:modified xsi:type="dcterms:W3CDTF">2024-02-01T00:34:31Z</dcterms:modified>
  <cp:category/>
</cp:coreProperties>
</file>