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nas01\file0009\財政課\07決算関係\1130 地方財政状況調査（決算統計）\01地方公営企業決算状況調査\各種照会・回答（公営企業関係）\R05\240116受___【総務省22〆】公営企業に係る経営比較分析表（令和４年度決算）の分析等について（依頼）\02国回答\"/>
    </mc:Choice>
  </mc:AlternateContent>
  <xr:revisionPtr revIDLastSave="0" documentId="8_{6FDCD54F-DE9F-4926-BFFE-0C7F57CDDB1F}" xr6:coauthVersionLast="47" xr6:coauthVersionMax="47" xr10:uidLastSave="{00000000-0000-0000-0000-000000000000}"/>
  <workbookProtection workbookAlgorithmName="SHA-512" workbookHashValue="POSWCMGzBGqIquvYtYu6b6yb9v/ivllWp7uibgyu5Ipr7qs5W4gb4ZVYo/7jzkhoZQIHExN2YFEXmYiNveDgag==" workbookSaltValue="gmT3+uwT2okdjRive2RnL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DD32" i="4"/>
  <c r="P32" i="4"/>
  <c r="P78" i="4"/>
  <c r="P54" i="4"/>
  <c r="KG78" i="4"/>
  <c r="KF54" i="4"/>
  <c r="KF32" i="4"/>
  <c r="LZ78" i="4"/>
  <c r="LY54" i="4"/>
  <c r="LY32" i="4"/>
  <c r="EW32" i="4"/>
  <c r="IM78" i="4"/>
  <c r="IK54" i="4"/>
  <c r="IK32" i="4"/>
  <c r="EZ78" i="4"/>
  <c r="EW54" i="4"/>
  <c r="BI78" i="4"/>
  <c r="BI54" i="4"/>
  <c r="BI32" i="4"/>
  <c r="AT78" i="4"/>
  <c r="AT54" i="4"/>
  <c r="AT32" i="4"/>
  <c r="LJ32" i="4"/>
  <c r="LK78" i="4"/>
  <c r="LJ54" i="4"/>
  <c r="HX78" i="4"/>
  <c r="HV54" i="4"/>
  <c r="HV32" i="4"/>
  <c r="EK78" i="4"/>
  <c r="EH54" i="4"/>
  <c r="EH32" i="4"/>
  <c r="DV78" i="4"/>
  <c r="DS54" i="4"/>
  <c r="DS32" i="4"/>
  <c r="AE32" i="4"/>
  <c r="KU32" i="4"/>
  <c r="AE78" i="4"/>
  <c r="AE54" i="4"/>
  <c r="KV78" i="4"/>
  <c r="KU54"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<sst xmlns="http://schemas.openxmlformats.org/spreadsheetml/2006/main" count="343" uniqueCount="188">
  <si>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</si>
  <si>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</si>
  <si>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</si>
  <si>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</si>
  <si>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</si>
  <si>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</si>
  <si>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</si>
  <si>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</si>
  <si>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</si>
  <si>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</si>
  <si>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</si>
  <si>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</si>
  <si>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</si>
  <si>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</si>
  <si>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</si>
  <si>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</si>
  <si>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</si>
  <si>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</si>
  <si>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</si>
  <si>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</si>
  <si>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</si>
  <si>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</si>
  <si>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</si>
  <si>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</si>
  <si>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</si>
  <si>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</si>
  <si>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</si>
  <si>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</si>
  <si>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</si>
  <si>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</si>
  <si>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</si>
  <si>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</si>
  <si>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</si>
  <si>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</si>
  <si>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</si>
  <si>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</si>
  <si>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</si>
  <si>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</si>
  <si>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</si>
  <si>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</si>
  <si>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</si>
  <si>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</si>
  <si>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</si>
  <si>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</si>
  <si>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</si>
  <si>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</si>
  <si>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</si>
  <si>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</si>
  <si>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</si>
  <si>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</si>
  <si>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</si>
  <si>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</si>
  <si>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</si>
  <si>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</si>
  <si>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</si>
  <si>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</si>
  <si>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</si>
  <si>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</si>
  <si>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</si>
  <si>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</si>
  <si>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</si>
  <si>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</si>
  <si>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</si>
  <si>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</si>
  <si>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</si>
  <si>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</si>
  <si>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</si>
  <si>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</si>
  <si>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</si>
  <si>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</si>
  <si>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</si>
  <si>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</si>
  <si>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</si>
  <si>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</si>
  <si>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</si>
  <si>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</si>
  <si>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</si>
  <si>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</si>
  <si>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</si>
  <si>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</si>
  <si>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</si>
  <si>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</si>
  <si>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</si>
  <si>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</si>
  <si>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</si>
  <si>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</si>
  <si>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</si>
  <si>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</si>
  <si>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</si>
  <si>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</si>
  <si>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</si>
  <si>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</si>
  <si>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</si>
  <si>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</si>
  <si>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</si>
  <si>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</si>
  <si>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</si>
  <si>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</si>
  <si>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</si>
  <si>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</si>
  <si>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</si>
  <si>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</si>
  <si>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</si>
  <si>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</si>
  <si>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</si>
  <si>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</si>
  <si>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</si>
  <si>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</si>
  <si>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</si>
  <si>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</si>
  <si>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</si>
  <si>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</si>
  <si>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</si>
  <si>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</si>
  <si>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</si>
  <si>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</si>
  <si>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</si>
  <si>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</si>
  <si>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</si>
  <si>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</si>
  <si>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</si>
  <si>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</si>
  <si>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</si>
  <si>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</si>
  <si>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</si>
  <si>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</si>
  <si>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</si>
  <si>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</si>
  <si>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</si>
  <si>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</si>
  <si>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</si>
  <si>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</si>
  <si>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</si>
  <si>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</si>
  <si>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</si>
  <si>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</si>
  <si>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</si>
  <si>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</si>
  <si>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</si>
  <si>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</si>
  <si>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</si>
  <si>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</si>
  <si>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</si>
  <si>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</si>
  <si>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</si>
  <si>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</si>
  <si>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</si>
  <si>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</si>
  <si>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</si>
  <si>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</si>
  <si>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</si>
  <si>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</si>
  <si>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</si>
  <si>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</si>
  <si>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</si>
  <si>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</si>
  <si>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</si>
  <si>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</si>
  <si>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</si>
  <si>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</si>
  <si>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</si>
  <si>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</si>
  <si>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</si>
  <si>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</si>
  <si>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</si>
  <si>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</si>
  <si>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地方独立行政法人堺市立病院機構</t>
  </si>
  <si>
    <t>堺市立総合医療センター</t>
  </si>
  <si>
    <t>地方独立行政法人</t>
  </si>
  <si>
    <t>病院事業</t>
  </si>
  <si>
    <t>一般病院</t>
  </si>
  <si>
    <t>400床以上～500床未満</t>
  </si>
  <si>
    <t>非設置</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</si>
  <si>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</si>
  <si>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</si>
  <si>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</si>
  <si>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</si>
  <si>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</si>
  <si>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</si>
  <si>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</si>
  <si>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</si>
  <si>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</si>
  <si>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</si>
  <si>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</si>
  <si>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sz val="11"/>
        <rFont val="ＭＳ ゴシック"/>
        <family val="3"/>
        <charset val="128"/>
      </rPr>
      <t>①有形固定資産減価償却率：</t>
    </r>
    <r>
      <rPr>
        <sz val="11"/>
        <color theme="1"/>
        <rFont val="ＭＳ ゴシック"/>
        <family val="3"/>
        <charset val="128"/>
      </rPr>
      <t xml:space="preserve">平成27年度に新築移転しており建物・構築物等は全国的な平均値を示している。
</t>
    </r>
    <r>
      <rPr>
        <b/>
        <sz val="11"/>
        <color theme="1"/>
        <rFont val="ＭＳ ゴシック"/>
        <family val="3"/>
        <charset val="128"/>
      </rPr>
      <t>②器械備品減価償却率：</t>
    </r>
    <r>
      <rPr>
        <sz val="11"/>
        <color theme="1"/>
        <rFont val="ＭＳ ゴシック"/>
        <family val="3"/>
        <charset val="128"/>
      </rPr>
      <t xml:space="preserve">平成27年度移転時に購入した医療機器の更新時期となっているため、全国的な平均値を上回っている。高額な更新資金が必要なため計画に沿って進めている。
</t>
    </r>
    <r>
      <rPr>
        <b/>
        <sz val="11"/>
        <color theme="1"/>
        <rFont val="ＭＳ ゴシック"/>
        <family val="3"/>
        <charset val="128"/>
      </rPr>
      <t>③1床あたり有形固定資産：</t>
    </r>
    <r>
      <rPr>
        <sz val="11"/>
        <color theme="1"/>
        <rFont val="ＭＳ ゴシック"/>
        <family val="3"/>
        <charset val="128"/>
      </rPr>
      <t>大きな変動はない。</t>
    </r>
    <rPh sb="36" eb="38">
      <t>ゼンコク</t>
    </rPh>
    <rPh sb="62" eb="64">
      <t>ヘイセイ</t>
    </rPh>
    <rPh sb="66" eb="68">
      <t>ネンド</t>
    </rPh>
    <rPh sb="68" eb="71">
      <t>イテンジ</t>
    </rPh>
    <rPh sb="72" eb="74">
      <t>コウニュウ</t>
    </rPh>
    <rPh sb="76" eb="80">
      <t>イリョウキキ</t>
    </rPh>
    <rPh sb="81" eb="83">
      <t>コウシン</t>
    </rPh>
    <rPh sb="83" eb="85">
      <t>ジキ</t>
    </rPh>
    <rPh sb="109" eb="111">
      <t>コウガク</t>
    </rPh>
    <rPh sb="112" eb="114">
      <t>コウシン</t>
    </rPh>
    <rPh sb="114" eb="116">
      <t>シキン</t>
    </rPh>
    <rPh sb="117" eb="119">
      <t>ヒツヨウ</t>
    </rPh>
    <rPh sb="125" eb="126">
      <t>ソ</t>
    </rPh>
    <phoneticPr fontId="5"/>
  </si>
  <si>
    <t>・市内唯一の救命救急センターとして、二次救急及び三次救急医療を提供。
・地域医療機関との連携と役割分担に基づき、小児医療及び周産期医療を提供。
・感染症指定医療機関として、地域の感染症医療における中核的な役割を担っている。
・災害拠点病院として地域防災計画に基づく対応を的確に行い、医療救護活動を実施。
・二次医療圏内における小児救急搬送件数について、約半数の受入れを行っている。</t>
    <rPh sb="31" eb="33">
      <t>テイキョウ</t>
    </rPh>
    <rPh sb="68" eb="70">
      <t>テイキョウ</t>
    </rPh>
    <rPh sb="105" eb="106">
      <t>ニナ</t>
    </rPh>
    <phoneticPr fontId="5"/>
  </si>
  <si>
    <t>前年度に引き続き、経常収支比率は100％を超えている。これは新型コロナウイルス感染症関連の補助金の影響もあるが、新型コロナウイルス感染症が5類感染症へ移行したため、今後は病床利用率を令和元年度の水準に回復させていく経営が必要となってくる。費用面でも、物価上昇や医療機器等の更新時期であり、収支や資金の厳しい状況が見込まれる。</t>
    <rPh sb="0" eb="3">
      <t>ゼンネンド</t>
    </rPh>
    <rPh sb="4" eb="5">
      <t>ヒ</t>
    </rPh>
    <rPh sb="6" eb="7">
      <t>ツヅ</t>
    </rPh>
    <rPh sb="9" eb="11">
      <t>ケイジョウ</t>
    </rPh>
    <rPh sb="11" eb="15">
      <t>シュウシヒリツ</t>
    </rPh>
    <rPh sb="21" eb="22">
      <t>コ</t>
    </rPh>
    <rPh sb="39" eb="42">
      <t>カンセンショウ</t>
    </rPh>
    <rPh sb="65" eb="68">
      <t>カンセンショウ</t>
    </rPh>
    <rPh sb="82" eb="84">
      <t>コンゴ</t>
    </rPh>
    <rPh sb="85" eb="90">
      <t>ビョウショウリヨウリツ</t>
    </rPh>
    <rPh sb="91" eb="93">
      <t>レイワ</t>
    </rPh>
    <rPh sb="93" eb="96">
      <t>ガンネンド</t>
    </rPh>
    <rPh sb="97" eb="99">
      <t>スイジュン</t>
    </rPh>
    <rPh sb="100" eb="102">
      <t>カイフク</t>
    </rPh>
    <rPh sb="119" eb="121">
      <t>ヒヨウ</t>
    </rPh>
    <rPh sb="121" eb="122">
      <t>メン</t>
    </rPh>
    <rPh sb="126" eb="128">
      <t>ケイエイ</t>
    </rPh>
    <rPh sb="129" eb="131">
      <t>ヒツヨウ</t>
    </rPh>
    <rPh sb="138" eb="140">
      <t>ジキ</t>
    </rPh>
    <rPh sb="144" eb="146">
      <t>シュウシ</t>
    </rPh>
    <rPh sb="153" eb="155">
      <t>シュウシ</t>
    </rPh>
    <rPh sb="156" eb="158">
      <t>シキンキビジョウキョウミコ</t>
    </rPh>
    <phoneticPr fontId="5"/>
  </si>
  <si>
    <r>
      <rPr>
        <b/>
        <sz val="11"/>
        <color theme="1"/>
        <rFont val="ＭＳ ゴシック"/>
        <family val="3"/>
        <charset val="128"/>
      </rPr>
      <t>① 経常収支比率:</t>
    </r>
    <r>
      <rPr>
        <sz val="11"/>
        <color theme="1"/>
        <rFont val="ＭＳ ゴシック"/>
        <family val="3"/>
        <charset val="128"/>
      </rPr>
      <t xml:space="preserve">前年度より延べ患者数が増加したことで、入院収益は増収へ繋がっている。新型コロナウイルス感染症関連の補助金の減少の影響もあり、経常収支比率は前年度より下回っているものの、令和4年度も高水準を維持している。
</t>
    </r>
    <r>
      <rPr>
        <b/>
        <sz val="11"/>
        <color theme="1"/>
        <rFont val="ＭＳ ゴシック"/>
        <family val="3"/>
        <charset val="128"/>
      </rPr>
      <t>② 医業収支比率：</t>
    </r>
    <r>
      <rPr>
        <sz val="11"/>
        <color theme="1"/>
        <rFont val="ＭＳ ゴシック"/>
        <family val="3"/>
        <charset val="128"/>
      </rPr>
      <t xml:space="preserve">感染に応じたベッドコントロールを行い、コロナ診療に対応したことで、従来求められる急性期医療とコロナ診療を両立できた結果、多くの患者を受け入れ前年度より3.2ポイント上回った。
</t>
    </r>
    <r>
      <rPr>
        <b/>
        <sz val="11"/>
        <color theme="1"/>
        <rFont val="ＭＳ ゴシック"/>
        <family val="3"/>
        <charset val="128"/>
      </rPr>
      <t>③ 修正医業収支比率：</t>
    </r>
    <r>
      <rPr>
        <sz val="11"/>
        <color theme="1"/>
        <rFont val="ＭＳ ゴシック"/>
        <family val="3"/>
        <charset val="128"/>
      </rPr>
      <t xml:space="preserve">一般診療が少しずつ回復したことで、入院及び外来収益の増収へ繋がった。特に、がんの放射線治療や手術件数は令和元年度を上回るなど、前年度と比較しても3.3ポイント上回っている。
</t>
    </r>
    <r>
      <rPr>
        <b/>
        <sz val="11"/>
        <color theme="1"/>
        <rFont val="ＭＳ ゴシック"/>
        <family val="3"/>
        <charset val="128"/>
      </rPr>
      <t>④ 病床利用率：</t>
    </r>
    <r>
      <rPr>
        <sz val="11"/>
        <color theme="1"/>
        <rFont val="ＭＳ ゴシック"/>
        <family val="3"/>
        <charset val="128"/>
      </rPr>
      <t xml:space="preserve">病棟の閉鎖や救急患者の受け入れ制限等が減少し病床利用率は前年度より5.9ポイント上回った。
</t>
    </r>
    <r>
      <rPr>
        <b/>
        <sz val="11"/>
        <color theme="1"/>
        <rFont val="ＭＳ ゴシック"/>
        <family val="3"/>
        <charset val="128"/>
      </rPr>
      <t>⑤入院患者１人１日当たりの収益：</t>
    </r>
    <r>
      <rPr>
        <sz val="11"/>
        <color theme="1"/>
        <rFont val="ＭＳ ゴシック"/>
        <family val="3"/>
        <charset val="128"/>
      </rPr>
      <t xml:space="preserve">新型コロナによる重症患者の割合が低減したことで単価が減少した。
</t>
    </r>
    <r>
      <rPr>
        <b/>
        <sz val="11"/>
        <color theme="1"/>
        <rFont val="ＭＳ ゴシック"/>
        <family val="3"/>
        <charset val="128"/>
      </rPr>
      <t>⑥外来患者1人1日あたり収益：</t>
    </r>
    <r>
      <rPr>
        <sz val="11"/>
        <color theme="1"/>
        <rFont val="ＭＳ ゴシック"/>
        <family val="3"/>
        <charset val="128"/>
      </rPr>
      <t xml:space="preserve">抗がん剤治療を入院から外来へ切り替えたことで単価が増加した。
</t>
    </r>
    <r>
      <rPr>
        <b/>
        <sz val="11"/>
        <color theme="1"/>
        <rFont val="ＭＳ ゴシック"/>
        <family val="3"/>
        <charset val="128"/>
      </rPr>
      <t>⑦職員給与費対医業収益比率：</t>
    </r>
    <r>
      <rPr>
        <sz val="11"/>
        <color theme="1"/>
        <rFont val="ＭＳ ゴシック"/>
        <family val="3"/>
        <charset val="128"/>
      </rPr>
      <t xml:space="preserve">医業収益(営業収益)の増減によるもので、職員給与費は大きな変動なし。
</t>
    </r>
    <r>
      <rPr>
        <b/>
        <sz val="11"/>
        <color theme="1"/>
        <rFont val="ＭＳ ゴシック"/>
        <family val="3"/>
        <charset val="128"/>
      </rPr>
      <t>⑧材料費対医業収益比率：</t>
    </r>
    <r>
      <rPr>
        <sz val="11"/>
        <color theme="1"/>
        <rFont val="ＭＳ ゴシック"/>
        <family val="3"/>
        <charset val="128"/>
      </rPr>
      <t xml:space="preserve">物価上昇の影響及び医業収益(営業収益)の増減によるもの。
</t>
    </r>
    <r>
      <rPr>
        <b/>
        <sz val="11"/>
        <color theme="1"/>
        <rFont val="ＭＳ ゴシック"/>
        <family val="3"/>
        <charset val="128"/>
      </rPr>
      <t>⑨ 累積欠損金比率：</t>
    </r>
    <r>
      <rPr>
        <sz val="11"/>
        <color theme="1"/>
        <rFont val="ＭＳ ゴシック"/>
        <family val="3"/>
        <charset val="128"/>
      </rPr>
      <t>欠損金が発生していないため、当期未処理損失が0となっている。</t>
    </r>
    <rPh sb="20" eb="22">
      <t>ゾウカ</t>
    </rPh>
    <rPh sb="28" eb="30">
      <t>ニュウイン</t>
    </rPh>
    <rPh sb="30" eb="32">
      <t>シュウエキ</t>
    </rPh>
    <rPh sb="33" eb="35">
      <t>ゾウシュウ</t>
    </rPh>
    <rPh sb="36" eb="37">
      <t>ツナ</t>
    </rPh>
    <rPh sb="46" eb="48">
      <t>カイフク</t>
    </rPh>
    <rPh sb="52" eb="55">
      <t>カンセンショウ</t>
    </rPh>
    <rPh sb="59" eb="61">
      <t>ニュウイン</t>
    </rPh>
    <rPh sb="61" eb="63">
      <t>シュウエキ</t>
    </rPh>
    <rPh sb="65" eb="67">
      <t>エイキョウ</t>
    </rPh>
    <rPh sb="71" eb="73">
      <t>ケイジョウ</t>
    </rPh>
    <rPh sb="73" eb="77">
      <t>シュウシヒリツ</t>
    </rPh>
    <rPh sb="78" eb="81">
      <t>ゼンネンド</t>
    </rPh>
    <rPh sb="93" eb="95">
      <t>レイワ</t>
    </rPh>
    <rPh sb="96" eb="98">
      <t>ネンド</t>
    </rPh>
    <rPh sb="99" eb="102">
      <t>コウスイジュン</t>
    </rPh>
    <rPh sb="103" eb="105">
      <t>イジ</t>
    </rPh>
    <rPh sb="120" eb="122">
      <t>カンセン</t>
    </rPh>
    <rPh sb="136" eb="137">
      <t>オコナ</t>
    </rPh>
    <rPh sb="208" eb="210">
      <t>ケッカ</t>
    </rPh>
    <rPh sb="211" eb="214">
      <t>ゼンネンド</t>
    </rPh>
    <rPh sb="223" eb="225">
      <t>ウワマワ</t>
    </rPh>
    <rPh sb="231" eb="233">
      <t>シュウセイ</t>
    </rPh>
    <rPh sb="245" eb="246">
      <t>スコ</t>
    </rPh>
    <rPh sb="249" eb="251">
      <t>カイフク</t>
    </rPh>
    <rPh sb="267" eb="269">
      <t>ケンスウ</t>
    </rPh>
    <rPh sb="303" eb="306">
      <t>ゼンネンド</t>
    </rPh>
    <rPh sb="307" eb="309">
      <t>ヒカク</t>
    </rPh>
    <rPh sb="319" eb="321">
      <t>ウワマワ</t>
    </rPh>
    <rPh sb="354" eb="356">
      <t>ゲンショウ</t>
    </rPh>
    <rPh sb="375" eb="377">
      <t>ウワマワ</t>
    </rPh>
    <rPh sb="382" eb="384">
      <t>ニュウイン</t>
    </rPh>
    <rPh sb="384" eb="386">
      <t>カンジャ</t>
    </rPh>
    <rPh sb="387" eb="388">
      <t>ヒト</t>
    </rPh>
    <rPh sb="389" eb="390">
      <t>ニチ</t>
    </rPh>
    <rPh sb="390" eb="391">
      <t>ア</t>
    </rPh>
    <rPh sb="394" eb="396">
      <t>シュウエキ</t>
    </rPh>
    <rPh sb="405" eb="407">
      <t>ジュウショウ</t>
    </rPh>
    <rPh sb="444" eb="445">
      <t>コウ</t>
    </rPh>
    <rPh sb="447" eb="450">
      <t>ザイチリョウ</t>
    </rPh>
    <rPh sb="451" eb="453">
      <t>ニュウイン</t>
    </rPh>
    <rPh sb="455" eb="457">
      <t>ガイライ</t>
    </rPh>
    <rPh sb="458" eb="459">
      <t>キ</t>
    </rPh>
    <rPh sb="460" eb="461">
      <t>カ</t>
    </rPh>
    <rPh sb="468" eb="472">
      <t>イギョウシュウエキ</t>
    </rPh>
    <rPh sb="473" eb="477">
      <t>エイギョウシュウエキ</t>
    </rPh>
    <rPh sb="479" eb="481">
      <t>ゾウゲン</t>
    </rPh>
    <rPh sb="490" eb="493">
      <t>キュウヨヒ</t>
    </rPh>
    <rPh sb="494" eb="495">
      <t>オオ</t>
    </rPh>
    <rPh sb="497" eb="499">
      <t>ヘンドウ</t>
    </rPh>
    <rPh sb="512" eb="514">
      <t>ケイジョウ</t>
    </rPh>
    <rPh sb="543" eb="547">
      <t>ブッカジョウショウ</t>
    </rPh>
    <rPh sb="548" eb="550">
      <t>エイキョウ</t>
    </rPh>
    <rPh sb="550" eb="55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</si>
</sst>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87.8</c:v>
                </c:pt>
                <c:pt idx="1">
                  <c:v>89</c:v>
                </c:pt>
                <c:pt idx="2">
                  <c:v>72.400000000000006</c:v>
                </c:pt>
                <c:pt idx="3">
                  <c:v>71.599999999999994</c:v>
                </c:pt>
                <c:pt idx="4">
                  <c:v>77.5</c:v>
                </c:pt>
              </c:numCache>
            </c:numRef>
          </c:val>
          <c:extLst>
            <c:ext xmlns:c16="http://schemas.microsoft.com/office/drawing/2014/chart" uri="{C3380CC4-5D6E-409C-BE32-E72D297353CC}">
              <c16:uniqueId val="{00000000-7647-4C04-8181-D9FD074CF4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7647-4C04-8181-D9FD074CF4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c:v>
                </c:pt>
                <c:pt idx="1">
                  <c:v>91.4</c:v>
                </c:pt>
                <c:pt idx="2">
                  <c:v>88.7</c:v>
                </c:pt>
                <c:pt idx="3">
                  <c:v>90.2</c:v>
                </c:pt>
                <c:pt idx="4">
                  <c:v>93.5</c:v>
                </c:pt>
              </c:numCache>
            </c:numRef>
          </c:val>
          <c:extLst>
            <c:ext xmlns:c16="http://schemas.microsoft.com/office/drawing/2014/chart" uri="{C3380CC4-5D6E-409C-BE32-E72D297353CC}">
              <c16:uniqueId val="{00000000-0E97-48E1-898D-C11C7053D3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0E97-48E1-898D-C11C7053D3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96.4</c:v>
                </c:pt>
                <c:pt idx="1">
                  <c:v>97.5</c:v>
                </c:pt>
                <c:pt idx="2">
                  <c:v>96.5</c:v>
                </c:pt>
                <c:pt idx="3">
                  <c:v>97.8</c:v>
                </c:pt>
                <c:pt idx="4">
                  <c:v>101</c:v>
                </c:pt>
              </c:numCache>
            </c:numRef>
          </c:val>
          <c:extLst>
            <c:ext xmlns:c16="http://schemas.microsoft.com/office/drawing/2014/chart" uri="{C3380CC4-5D6E-409C-BE32-E72D297353CC}">
              <c16:uniqueId val="{00000000-EEB6-4942-90E8-8E4BC5E498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EEB6-4942-90E8-8E4BC5E498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99.8</c:v>
                </c:pt>
                <c:pt idx="2">
                  <c:v>112.9</c:v>
                </c:pt>
                <c:pt idx="3">
                  <c:v>120.8</c:v>
                </c:pt>
                <c:pt idx="4">
                  <c:v>110.8</c:v>
                </c:pt>
              </c:numCache>
            </c:numRef>
          </c:val>
          <c:extLst>
            <c:ext xmlns:c16="http://schemas.microsoft.com/office/drawing/2014/chart" uri="{C3380CC4-5D6E-409C-BE32-E72D297353CC}">
              <c16:uniqueId val="{00000000-970C-4EF2-B9C6-0564307AED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970C-4EF2-B9C6-0564307AED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35.6</c:v>
                </c:pt>
                <c:pt idx="1">
                  <c:v>41.2</c:v>
                </c:pt>
                <c:pt idx="2">
                  <c:v>46.6</c:v>
                </c:pt>
                <c:pt idx="3">
                  <c:v>51</c:v>
                </c:pt>
                <c:pt idx="4">
                  <c:v>55.3</c:v>
                </c:pt>
              </c:numCache>
            </c:numRef>
          </c:val>
          <c:extLst>
            <c:ext xmlns:c16="http://schemas.microsoft.com/office/drawing/2014/chart" uri="{C3380CC4-5D6E-409C-BE32-E72D297353CC}">
              <c16:uniqueId val="{00000000-F0A7-4410-AEAC-46FE7754EB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0A7-4410-AEAC-46FE7754EB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62.7</c:v>
                </c:pt>
                <c:pt idx="1">
                  <c:v>70.5</c:v>
                </c:pt>
                <c:pt idx="2">
                  <c:v>76.400000000000006</c:v>
                </c:pt>
                <c:pt idx="3">
                  <c:v>80.099999999999994</c:v>
                </c:pt>
                <c:pt idx="4">
                  <c:v>83.4</c:v>
                </c:pt>
              </c:numCache>
            </c:numRef>
          </c:val>
          <c:extLst>
            <c:ext xmlns:c16="http://schemas.microsoft.com/office/drawing/2014/chart" uri="{C3380CC4-5D6E-409C-BE32-E72D297353CC}">
              <c16:uniqueId val="{00000000-0102-4015-838B-FC1E86EF022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0102-4015-838B-FC1E86EF022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54492910</c:v>
                </c:pt>
                <c:pt idx="1">
                  <c:v>53841965</c:v>
                </c:pt>
                <c:pt idx="2">
                  <c:v>54278074</c:v>
                </c:pt>
                <c:pt idx="3">
                  <c:v>54713018</c:v>
                </c:pt>
                <c:pt idx="4">
                  <c:v>55411253</c:v>
                </c:pt>
              </c:numCache>
            </c:numRef>
          </c:val>
          <c:extLst>
            <c:ext xmlns:c16="http://schemas.microsoft.com/office/drawing/2014/chart" uri="{C3380CC4-5D6E-409C-BE32-E72D297353CC}">
              <c16:uniqueId val="{00000000-C576-4413-A8D9-7A7B2331C0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C576-4413-A8D9-7A7B2331C0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26.3</c:v>
                </c:pt>
                <c:pt idx="1">
                  <c:v>27.4</c:v>
                </c:pt>
                <c:pt idx="2">
                  <c:v>22.6</c:v>
                </c:pt>
                <c:pt idx="3">
                  <c:v>21.2</c:v>
                </c:pt>
                <c:pt idx="4">
                  <c:v>24.7</c:v>
                </c:pt>
              </c:numCache>
            </c:numRef>
          </c:val>
          <c:extLst>
            <c:ext xmlns:c16="http://schemas.microsoft.com/office/drawing/2014/chart" uri="{C3380CC4-5D6E-409C-BE32-E72D297353CC}">
              <c16:uniqueId val="{00000000-6D5D-404B-A433-9A4858462C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D5D-404B-A433-9A4858462C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44.4</c:v>
                </c:pt>
                <c:pt idx="1">
                  <c:v>44.1</c:v>
                </c:pt>
                <c:pt idx="2">
                  <c:v>41</c:v>
                </c:pt>
                <c:pt idx="3">
                  <c:v>39.799999999999997</c:v>
                </c:pt>
                <c:pt idx="4">
                  <c:v>41.4</c:v>
                </c:pt>
              </c:numCache>
            </c:numRef>
          </c:val>
          <c:extLst>
            <c:ext xmlns:c16="http://schemas.microsoft.com/office/drawing/2014/chart" uri="{C3380CC4-5D6E-409C-BE32-E72D297353CC}">
              <c16:uniqueId val="{00000000-793D-46D2-BA6F-E1E245751F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793D-46D2-BA6F-E1E245751F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23794</c:v>
                </c:pt>
                <c:pt idx="1">
                  <c:v>24663</c:v>
                </c:pt>
                <c:pt idx="2">
                  <c:v>27182</c:v>
                </c:pt>
                <c:pt idx="3">
                  <c:v>26374</c:v>
                </c:pt>
                <c:pt idx="4">
                  <c:v>27854</c:v>
                </c:pt>
              </c:numCache>
            </c:numRef>
          </c:val>
          <c:extLst>
            <c:ext xmlns:c16="http://schemas.microsoft.com/office/drawing/2014/chart" uri="{C3380CC4-5D6E-409C-BE32-E72D297353CC}">
              <c16:uniqueId val="{00000000-41AF-4356-80FF-9F04D75D1E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41AF-4356-80FF-9F04D75D1EB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74091</c:v>
                </c:pt>
                <c:pt idx="1">
                  <c:v>75918</c:v>
                </c:pt>
                <c:pt idx="2">
                  <c:v>90815</c:v>
                </c:pt>
                <c:pt idx="3">
                  <c:v>95366</c:v>
                </c:pt>
                <c:pt idx="4">
                  <c:v>92485</c:v>
                </c:pt>
              </c:numCache>
            </c:numRef>
          </c:val>
          <c:extLst>
            <c:ext xmlns:c16="http://schemas.microsoft.com/office/drawing/2014/chart" uri="{C3380CC4-5D6E-409C-BE32-E72D297353CC}">
              <c16:uniqueId val="{00000000-BC7E-4776-964A-B6092CA55F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BC7E-4776-964A-B6092CA55F1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10.199999999999999</c:v>
                </c:pt>
                <c:pt idx="1">
                  <c:v>10</c:v>
                </c:pt>
                <c:pt idx="2">
                  <c:v>0</c:v>
                </c:pt>
                <c:pt idx="3">
                  <c:v>0</c:v>
                </c:pt>
                <c:pt idx="4">
                  <c:v>0</c:v>
                </c:pt>
              </c:numCache>
            </c:numRef>
          </c:val>
          <c:extLst>
            <c:ext xmlns:c16="http://schemas.microsoft.com/office/drawing/2014/chart" uri="{C3380CC4-5D6E-409C-BE32-E72D297353CC}">
              <c16:uniqueId val="{00000000-2E0B-4356-9C1F-2C5CBBDAFD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2E0B-4356-9C1F-2C5CBBDAFD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Q39" zoomScale="80" zoomScaleNormal="80"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大阪府地方独立行政法人堺市立病院機構　堺市立総合医療センター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7</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487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41014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480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480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99.8</v>
      </c>
      <c r="Q33" s="129"/>
      <c r="R33" s="129"/>
      <c r="S33" s="129"/>
      <c r="T33" s="129"/>
      <c r="U33" s="129"/>
      <c r="V33" s="129"/>
      <c r="W33" s="129"/>
      <c r="X33" s="129"/>
      <c r="Y33" s="129"/>
      <c r="Z33" s="129"/>
      <c r="AA33" s="129"/>
      <c r="AB33" s="129"/>
      <c r="AC33" s="129"/>
      <c r="AD33" s="130"/>
      <c r="AE33" s="128">
        <f>データ!AJ7</f>
        <v>99.8</v>
      </c>
      <c r="AF33" s="129"/>
      <c r="AG33" s="129"/>
      <c r="AH33" s="129"/>
      <c r="AI33" s="129"/>
      <c r="AJ33" s="129"/>
      <c r="AK33" s="129"/>
      <c r="AL33" s="129"/>
      <c r="AM33" s="129"/>
      <c r="AN33" s="129"/>
      <c r="AO33" s="129"/>
      <c r="AP33" s="129"/>
      <c r="AQ33" s="129"/>
      <c r="AR33" s="129"/>
      <c r="AS33" s="130"/>
      <c r="AT33" s="128">
        <f>データ!AK7</f>
        <v>112.9</v>
      </c>
      <c r="AU33" s="129"/>
      <c r="AV33" s="129"/>
      <c r="AW33" s="129"/>
      <c r="AX33" s="129"/>
      <c r="AY33" s="129"/>
      <c r="AZ33" s="129"/>
      <c r="BA33" s="129"/>
      <c r="BB33" s="129"/>
      <c r="BC33" s="129"/>
      <c r="BD33" s="129"/>
      <c r="BE33" s="129"/>
      <c r="BF33" s="129"/>
      <c r="BG33" s="129"/>
      <c r="BH33" s="130"/>
      <c r="BI33" s="128">
        <f>データ!AL7</f>
        <v>120.8</v>
      </c>
      <c r="BJ33" s="129"/>
      <c r="BK33" s="129"/>
      <c r="BL33" s="129"/>
      <c r="BM33" s="129"/>
      <c r="BN33" s="129"/>
      <c r="BO33" s="129"/>
      <c r="BP33" s="129"/>
      <c r="BQ33" s="129"/>
      <c r="BR33" s="129"/>
      <c r="BS33" s="129"/>
      <c r="BT33" s="129"/>
      <c r="BU33" s="129"/>
      <c r="BV33" s="129"/>
      <c r="BW33" s="130"/>
      <c r="BX33" s="128">
        <f>データ!AM7</f>
        <v>110.8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96.4</v>
      </c>
      <c r="DE33" s="129"/>
      <c r="DF33" s="129"/>
      <c r="DG33" s="129"/>
      <c r="DH33" s="129"/>
      <c r="DI33" s="129"/>
      <c r="DJ33" s="129"/>
      <c r="DK33" s="129"/>
      <c r="DL33" s="129"/>
      <c r="DM33" s="129"/>
      <c r="DN33" s="129"/>
      <c r="DO33" s="129"/>
      <c r="DP33" s="129"/>
      <c r="DQ33" s="129"/>
      <c r="DR33" s="130"/>
      <c r="DS33" s="128">
        <f>データ!AU7</f>
        <v>97.5</v>
      </c>
      <c r="DT33" s="129"/>
      <c r="DU33" s="129"/>
      <c r="DV33" s="129"/>
      <c r="DW33" s="129"/>
      <c r="DX33" s="129"/>
      <c r="DY33" s="129"/>
      <c r="DZ33" s="129"/>
      <c r="EA33" s="129"/>
      <c r="EB33" s="129"/>
      <c r="EC33" s="129"/>
      <c r="ED33" s="129"/>
      <c r="EE33" s="129"/>
      <c r="EF33" s="129"/>
      <c r="EG33" s="130"/>
      <c r="EH33" s="128">
        <f>データ!AV7</f>
        <v>96.5</v>
      </c>
      <c r="EI33" s="129"/>
      <c r="EJ33" s="129"/>
      <c r="EK33" s="129"/>
      <c r="EL33" s="129"/>
      <c r="EM33" s="129"/>
      <c r="EN33" s="129"/>
      <c r="EO33" s="129"/>
      <c r="EP33" s="129"/>
      <c r="EQ33" s="129"/>
      <c r="ER33" s="129"/>
      <c r="ES33" s="129"/>
      <c r="ET33" s="129"/>
      <c r="EU33" s="129"/>
      <c r="EV33" s="130"/>
      <c r="EW33" s="128">
        <f>データ!AW7</f>
        <v>97.8</v>
      </c>
      <c r="EX33" s="129"/>
      <c r="EY33" s="129"/>
      <c r="EZ33" s="129"/>
      <c r="FA33" s="129"/>
      <c r="FB33" s="129"/>
      <c r="FC33" s="129"/>
      <c r="FD33" s="129"/>
      <c r="FE33" s="129"/>
      <c r="FF33" s="129"/>
      <c r="FG33" s="129"/>
      <c r="FH33" s="129"/>
      <c r="FI33" s="129"/>
      <c r="FJ33" s="129"/>
      <c r="FK33" s="130"/>
      <c r="FL33" s="128">
        <f>データ!AX7</f>
        <v>101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v>
      </c>
      <c r="GS33" s="129"/>
      <c r="GT33" s="129"/>
      <c r="GU33" s="129"/>
      <c r="GV33" s="129"/>
      <c r="GW33" s="129"/>
      <c r="GX33" s="129"/>
      <c r="GY33" s="129"/>
      <c r="GZ33" s="129"/>
      <c r="HA33" s="129"/>
      <c r="HB33" s="129"/>
      <c r="HC33" s="129"/>
      <c r="HD33" s="129"/>
      <c r="HE33" s="129"/>
      <c r="HF33" s="130"/>
      <c r="HG33" s="128">
        <f>データ!BF7</f>
        <v>91.4</v>
      </c>
      <c r="HH33" s="129"/>
      <c r="HI33" s="129"/>
      <c r="HJ33" s="129"/>
      <c r="HK33" s="129"/>
      <c r="HL33" s="129"/>
      <c r="HM33" s="129"/>
      <c r="HN33" s="129"/>
      <c r="HO33" s="129"/>
      <c r="HP33" s="129"/>
      <c r="HQ33" s="129"/>
      <c r="HR33" s="129"/>
      <c r="HS33" s="129"/>
      <c r="HT33" s="129"/>
      <c r="HU33" s="130"/>
      <c r="HV33" s="128">
        <f>データ!BG7</f>
        <v>88.7</v>
      </c>
      <c r="HW33" s="129"/>
      <c r="HX33" s="129"/>
      <c r="HY33" s="129"/>
      <c r="HZ33" s="129"/>
      <c r="IA33" s="129"/>
      <c r="IB33" s="129"/>
      <c r="IC33" s="129"/>
      <c r="ID33" s="129"/>
      <c r="IE33" s="129"/>
      <c r="IF33" s="129"/>
      <c r="IG33" s="129"/>
      <c r="IH33" s="129"/>
      <c r="II33" s="129"/>
      <c r="IJ33" s="130"/>
      <c r="IK33" s="128">
        <f>データ!BH7</f>
        <v>90.2</v>
      </c>
      <c r="IL33" s="129"/>
      <c r="IM33" s="129"/>
      <c r="IN33" s="129"/>
      <c r="IO33" s="129"/>
      <c r="IP33" s="129"/>
      <c r="IQ33" s="129"/>
      <c r="IR33" s="129"/>
      <c r="IS33" s="129"/>
      <c r="IT33" s="129"/>
      <c r="IU33" s="129"/>
      <c r="IV33" s="129"/>
      <c r="IW33" s="129"/>
      <c r="IX33" s="129"/>
      <c r="IY33" s="130"/>
      <c r="IZ33" s="128">
        <f>データ!BI7</f>
        <v>93.5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87.8</v>
      </c>
      <c r="KG33" s="129"/>
      <c r="KH33" s="129"/>
      <c r="KI33" s="129"/>
      <c r="KJ33" s="129"/>
      <c r="KK33" s="129"/>
      <c r="KL33" s="129"/>
      <c r="KM33" s="129"/>
      <c r="KN33" s="129"/>
      <c r="KO33" s="129"/>
      <c r="KP33" s="129"/>
      <c r="KQ33" s="129"/>
      <c r="KR33" s="129"/>
      <c r="KS33" s="129"/>
      <c r="KT33" s="130"/>
      <c r="KU33" s="128">
        <f>データ!BQ7</f>
        <v>89</v>
      </c>
      <c r="KV33" s="129"/>
      <c r="KW33" s="129"/>
      <c r="KX33" s="129"/>
      <c r="KY33" s="129"/>
      <c r="KZ33" s="129"/>
      <c r="LA33" s="129"/>
      <c r="LB33" s="129"/>
      <c r="LC33" s="129"/>
      <c r="LD33" s="129"/>
      <c r="LE33" s="129"/>
      <c r="LF33" s="129"/>
      <c r="LG33" s="129"/>
      <c r="LH33" s="129"/>
      <c r="LI33" s="130"/>
      <c r="LJ33" s="128">
        <f>データ!BR7</f>
        <v>72.400000000000006</v>
      </c>
      <c r="LK33" s="129"/>
      <c r="LL33" s="129"/>
      <c r="LM33" s="129"/>
      <c r="LN33" s="129"/>
      <c r="LO33" s="129"/>
      <c r="LP33" s="129"/>
      <c r="LQ33" s="129"/>
      <c r="LR33" s="129"/>
      <c r="LS33" s="129"/>
      <c r="LT33" s="129"/>
      <c r="LU33" s="129"/>
      <c r="LV33" s="129"/>
      <c r="LW33" s="129"/>
      <c r="LX33" s="130"/>
      <c r="LY33" s="128">
        <f>データ!BS7</f>
        <v>71.599999999999994</v>
      </c>
      <c r="LZ33" s="129"/>
      <c r="MA33" s="129"/>
      <c r="MB33" s="129"/>
      <c r="MC33" s="129"/>
      <c r="MD33" s="129"/>
      <c r="ME33" s="129"/>
      <c r="MF33" s="129"/>
      <c r="MG33" s="129"/>
      <c r="MH33" s="129"/>
      <c r="MI33" s="129"/>
      <c r="MJ33" s="129"/>
      <c r="MK33" s="129"/>
      <c r="ML33" s="129"/>
      <c r="MM33" s="130"/>
      <c r="MN33" s="128">
        <f>データ!BT7</f>
        <v>77.5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59.7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74091</v>
      </c>
      <c r="Q55" s="138"/>
      <c r="R55" s="138"/>
      <c r="S55" s="138"/>
      <c r="T55" s="138"/>
      <c r="U55" s="138"/>
      <c r="V55" s="138"/>
      <c r="W55" s="138"/>
      <c r="X55" s="138"/>
      <c r="Y55" s="138"/>
      <c r="Z55" s="138"/>
      <c r="AA55" s="138"/>
      <c r="AB55" s="138"/>
      <c r="AC55" s="138"/>
      <c r="AD55" s="139"/>
      <c r="AE55" s="137">
        <f>データ!CB7</f>
        <v>75918</v>
      </c>
      <c r="AF55" s="138"/>
      <c r="AG55" s="138"/>
      <c r="AH55" s="138"/>
      <c r="AI55" s="138"/>
      <c r="AJ55" s="138"/>
      <c r="AK55" s="138"/>
      <c r="AL55" s="138"/>
      <c r="AM55" s="138"/>
      <c r="AN55" s="138"/>
      <c r="AO55" s="138"/>
      <c r="AP55" s="138"/>
      <c r="AQ55" s="138"/>
      <c r="AR55" s="138"/>
      <c r="AS55" s="139"/>
      <c r="AT55" s="137">
        <f>データ!CC7</f>
        <v>90815</v>
      </c>
      <c r="AU55" s="138"/>
      <c r="AV55" s="138"/>
      <c r="AW55" s="138"/>
      <c r="AX55" s="138"/>
      <c r="AY55" s="138"/>
      <c r="AZ55" s="138"/>
      <c r="BA55" s="138"/>
      <c r="BB55" s="138"/>
      <c r="BC55" s="138"/>
      <c r="BD55" s="138"/>
      <c r="BE55" s="138"/>
      <c r="BF55" s="138"/>
      <c r="BG55" s="138"/>
      <c r="BH55" s="139"/>
      <c r="BI55" s="137">
        <f>データ!CD7</f>
        <v>95366</v>
      </c>
      <c r="BJ55" s="138"/>
      <c r="BK55" s="138"/>
      <c r="BL55" s="138"/>
      <c r="BM55" s="138"/>
      <c r="BN55" s="138"/>
      <c r="BO55" s="138"/>
      <c r="BP55" s="138"/>
      <c r="BQ55" s="138"/>
      <c r="BR55" s="138"/>
      <c r="BS55" s="138"/>
      <c r="BT55" s="138"/>
      <c r="BU55" s="138"/>
      <c r="BV55" s="138"/>
      <c r="BW55" s="139"/>
      <c r="BX55" s="137">
        <f>データ!CE7</f>
        <v>92485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23794</v>
      </c>
      <c r="DE55" s="138"/>
      <c r="DF55" s="138"/>
      <c r="DG55" s="138"/>
      <c r="DH55" s="138"/>
      <c r="DI55" s="138"/>
      <c r="DJ55" s="138"/>
      <c r="DK55" s="138"/>
      <c r="DL55" s="138"/>
      <c r="DM55" s="138"/>
      <c r="DN55" s="138"/>
      <c r="DO55" s="138"/>
      <c r="DP55" s="138"/>
      <c r="DQ55" s="138"/>
      <c r="DR55" s="139"/>
      <c r="DS55" s="137">
        <f>データ!CM7</f>
        <v>24663</v>
      </c>
      <c r="DT55" s="138"/>
      <c r="DU55" s="138"/>
      <c r="DV55" s="138"/>
      <c r="DW55" s="138"/>
      <c r="DX55" s="138"/>
      <c r="DY55" s="138"/>
      <c r="DZ55" s="138"/>
      <c r="EA55" s="138"/>
      <c r="EB55" s="138"/>
      <c r="EC55" s="138"/>
      <c r="ED55" s="138"/>
      <c r="EE55" s="138"/>
      <c r="EF55" s="138"/>
      <c r="EG55" s="139"/>
      <c r="EH55" s="137">
        <f>データ!CN7</f>
        <v>27182</v>
      </c>
      <c r="EI55" s="138"/>
      <c r="EJ55" s="138"/>
      <c r="EK55" s="138"/>
      <c r="EL55" s="138"/>
      <c r="EM55" s="138"/>
      <c r="EN55" s="138"/>
      <c r="EO55" s="138"/>
      <c r="EP55" s="138"/>
      <c r="EQ55" s="138"/>
      <c r="ER55" s="138"/>
      <c r="ES55" s="138"/>
      <c r="ET55" s="138"/>
      <c r="EU55" s="138"/>
      <c r="EV55" s="139"/>
      <c r="EW55" s="137">
        <f>データ!CO7</f>
        <v>26374</v>
      </c>
      <c r="EX55" s="138"/>
      <c r="EY55" s="138"/>
      <c r="EZ55" s="138"/>
      <c r="FA55" s="138"/>
      <c r="FB55" s="138"/>
      <c r="FC55" s="138"/>
      <c r="FD55" s="138"/>
      <c r="FE55" s="138"/>
      <c r="FF55" s="138"/>
      <c r="FG55" s="138"/>
      <c r="FH55" s="138"/>
      <c r="FI55" s="138"/>
      <c r="FJ55" s="138"/>
      <c r="FK55" s="139"/>
      <c r="FL55" s="137">
        <f>データ!CP7</f>
        <v>27854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44.4</v>
      </c>
      <c r="GS55" s="129"/>
      <c r="GT55" s="129"/>
      <c r="GU55" s="129"/>
      <c r="GV55" s="129"/>
      <c r="GW55" s="129"/>
      <c r="GX55" s="129"/>
      <c r="GY55" s="129"/>
      <c r="GZ55" s="129"/>
      <c r="HA55" s="129"/>
      <c r="HB55" s="129"/>
      <c r="HC55" s="129"/>
      <c r="HD55" s="129"/>
      <c r="HE55" s="129"/>
      <c r="HF55" s="130"/>
      <c r="HG55" s="128">
        <f>データ!CX7</f>
        <v>44.1</v>
      </c>
      <c r="HH55" s="129"/>
      <c r="HI55" s="129"/>
      <c r="HJ55" s="129"/>
      <c r="HK55" s="129"/>
      <c r="HL55" s="129"/>
      <c r="HM55" s="129"/>
      <c r="HN55" s="129"/>
      <c r="HO55" s="129"/>
      <c r="HP55" s="129"/>
      <c r="HQ55" s="129"/>
      <c r="HR55" s="129"/>
      <c r="HS55" s="129"/>
      <c r="HT55" s="129"/>
      <c r="HU55" s="130"/>
      <c r="HV55" s="128">
        <f>データ!CY7</f>
        <v>41</v>
      </c>
      <c r="HW55" s="129"/>
      <c r="HX55" s="129"/>
      <c r="HY55" s="129"/>
      <c r="HZ55" s="129"/>
      <c r="IA55" s="129"/>
      <c r="IB55" s="129"/>
      <c r="IC55" s="129"/>
      <c r="ID55" s="129"/>
      <c r="IE55" s="129"/>
      <c r="IF55" s="129"/>
      <c r="IG55" s="129"/>
      <c r="IH55" s="129"/>
      <c r="II55" s="129"/>
      <c r="IJ55" s="130"/>
      <c r="IK55" s="128">
        <f>データ!CZ7</f>
        <v>39.799999999999997</v>
      </c>
      <c r="IL55" s="129"/>
      <c r="IM55" s="129"/>
      <c r="IN55" s="129"/>
      <c r="IO55" s="129"/>
      <c r="IP55" s="129"/>
      <c r="IQ55" s="129"/>
      <c r="IR55" s="129"/>
      <c r="IS55" s="129"/>
      <c r="IT55" s="129"/>
      <c r="IU55" s="129"/>
      <c r="IV55" s="129"/>
      <c r="IW55" s="129"/>
      <c r="IX55" s="129"/>
      <c r="IY55" s="130"/>
      <c r="IZ55" s="128">
        <f>データ!DA7</f>
        <v>41.4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26.3</v>
      </c>
      <c r="KG55" s="129"/>
      <c r="KH55" s="129"/>
      <c r="KI55" s="129"/>
      <c r="KJ55" s="129"/>
      <c r="KK55" s="129"/>
      <c r="KL55" s="129"/>
      <c r="KM55" s="129"/>
      <c r="KN55" s="129"/>
      <c r="KO55" s="129"/>
      <c r="KP55" s="129"/>
      <c r="KQ55" s="129"/>
      <c r="KR55" s="129"/>
      <c r="KS55" s="129"/>
      <c r="KT55" s="130"/>
      <c r="KU55" s="128">
        <f>データ!DI7</f>
        <v>27.4</v>
      </c>
      <c r="KV55" s="129"/>
      <c r="KW55" s="129"/>
      <c r="KX55" s="129"/>
      <c r="KY55" s="129"/>
      <c r="KZ55" s="129"/>
      <c r="LA55" s="129"/>
      <c r="LB55" s="129"/>
      <c r="LC55" s="129"/>
      <c r="LD55" s="129"/>
      <c r="LE55" s="129"/>
      <c r="LF55" s="129"/>
      <c r="LG55" s="129"/>
      <c r="LH55" s="129"/>
      <c r="LI55" s="130"/>
      <c r="LJ55" s="128">
        <f>データ!DJ7</f>
        <v>22.6</v>
      </c>
      <c r="LK55" s="129"/>
      <c r="LL55" s="129"/>
      <c r="LM55" s="129"/>
      <c r="LN55" s="129"/>
      <c r="LO55" s="129"/>
      <c r="LP55" s="129"/>
      <c r="LQ55" s="129"/>
      <c r="LR55" s="129"/>
      <c r="LS55" s="129"/>
      <c r="LT55" s="129"/>
      <c r="LU55" s="129"/>
      <c r="LV55" s="129"/>
      <c r="LW55" s="129"/>
      <c r="LX55" s="130"/>
      <c r="LY55" s="128">
        <f>データ!DK7</f>
        <v>21.2</v>
      </c>
      <c r="LZ55" s="129"/>
      <c r="MA55" s="129"/>
      <c r="MB55" s="129"/>
      <c r="MC55" s="129"/>
      <c r="MD55" s="129"/>
      <c r="ME55" s="129"/>
      <c r="MF55" s="129"/>
      <c r="MG55" s="129"/>
      <c r="MH55" s="129"/>
      <c r="MI55" s="129"/>
      <c r="MJ55" s="129"/>
      <c r="MK55" s="129"/>
      <c r="ML55" s="129"/>
      <c r="MM55" s="130"/>
      <c r="MN55" s="128">
        <f>データ!DL7</f>
        <v>24.7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10.199999999999999</v>
      </c>
      <c r="Q79" s="129"/>
      <c r="R79" s="129"/>
      <c r="S79" s="129"/>
      <c r="T79" s="129"/>
      <c r="U79" s="129"/>
      <c r="V79" s="129"/>
      <c r="W79" s="129"/>
      <c r="X79" s="129"/>
      <c r="Y79" s="129"/>
      <c r="Z79" s="129"/>
      <c r="AA79" s="129"/>
      <c r="AB79" s="129"/>
      <c r="AC79" s="129"/>
      <c r="AD79" s="130"/>
      <c r="AE79" s="128">
        <f>データ!DT7</f>
        <v>10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35.6</v>
      </c>
      <c r="DH79" s="129"/>
      <c r="DI79" s="129"/>
      <c r="DJ79" s="129"/>
      <c r="DK79" s="129"/>
      <c r="DL79" s="129"/>
      <c r="DM79" s="129"/>
      <c r="DN79" s="129"/>
      <c r="DO79" s="129"/>
      <c r="DP79" s="129"/>
      <c r="DQ79" s="129"/>
      <c r="DR79" s="129"/>
      <c r="DS79" s="129"/>
      <c r="DT79" s="129"/>
      <c r="DU79" s="130"/>
      <c r="DV79" s="128">
        <f>データ!EE7</f>
        <v>41.2</v>
      </c>
      <c r="DW79" s="129"/>
      <c r="DX79" s="129"/>
      <c r="DY79" s="129"/>
      <c r="DZ79" s="129"/>
      <c r="EA79" s="129"/>
      <c r="EB79" s="129"/>
      <c r="EC79" s="129"/>
      <c r="ED79" s="129"/>
      <c r="EE79" s="129"/>
      <c r="EF79" s="129"/>
      <c r="EG79" s="129"/>
      <c r="EH79" s="129"/>
      <c r="EI79" s="129"/>
      <c r="EJ79" s="130"/>
      <c r="EK79" s="128">
        <f>データ!EF7</f>
        <v>46.6</v>
      </c>
      <c r="EL79" s="129"/>
      <c r="EM79" s="129"/>
      <c r="EN79" s="129"/>
      <c r="EO79" s="129"/>
      <c r="EP79" s="129"/>
      <c r="EQ79" s="129"/>
      <c r="ER79" s="129"/>
      <c r="ES79" s="129"/>
      <c r="ET79" s="129"/>
      <c r="EU79" s="129"/>
      <c r="EV79" s="129"/>
      <c r="EW79" s="129"/>
      <c r="EX79" s="129"/>
      <c r="EY79" s="130"/>
      <c r="EZ79" s="128">
        <f>データ!EG7</f>
        <v>51</v>
      </c>
      <c r="FA79" s="129"/>
      <c r="FB79" s="129"/>
      <c r="FC79" s="129"/>
      <c r="FD79" s="129"/>
      <c r="FE79" s="129"/>
      <c r="FF79" s="129"/>
      <c r="FG79" s="129"/>
      <c r="FH79" s="129"/>
      <c r="FI79" s="129"/>
      <c r="FJ79" s="129"/>
      <c r="FK79" s="129"/>
      <c r="FL79" s="129"/>
      <c r="FM79" s="129"/>
      <c r="FN79" s="130"/>
      <c r="FO79" s="128">
        <f>データ!EH7</f>
        <v>55.3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62.7</v>
      </c>
      <c r="GU79" s="129"/>
      <c r="GV79" s="129"/>
      <c r="GW79" s="129"/>
      <c r="GX79" s="129"/>
      <c r="GY79" s="129"/>
      <c r="GZ79" s="129"/>
      <c r="HA79" s="129"/>
      <c r="HB79" s="129"/>
      <c r="HC79" s="129"/>
      <c r="HD79" s="129"/>
      <c r="HE79" s="129"/>
      <c r="HF79" s="129"/>
      <c r="HG79" s="129"/>
      <c r="HH79" s="130"/>
      <c r="HI79" s="128">
        <f>データ!EP7</f>
        <v>70.5</v>
      </c>
      <c r="HJ79" s="129"/>
      <c r="HK79" s="129"/>
      <c r="HL79" s="129"/>
      <c r="HM79" s="129"/>
      <c r="HN79" s="129"/>
      <c r="HO79" s="129"/>
      <c r="HP79" s="129"/>
      <c r="HQ79" s="129"/>
      <c r="HR79" s="129"/>
      <c r="HS79" s="129"/>
      <c r="HT79" s="129"/>
      <c r="HU79" s="129"/>
      <c r="HV79" s="129"/>
      <c r="HW79" s="130"/>
      <c r="HX79" s="128">
        <f>データ!EQ7</f>
        <v>76.400000000000006</v>
      </c>
      <c r="HY79" s="129"/>
      <c r="HZ79" s="129"/>
      <c r="IA79" s="129"/>
      <c r="IB79" s="129"/>
      <c r="IC79" s="129"/>
      <c r="ID79" s="129"/>
      <c r="IE79" s="129"/>
      <c r="IF79" s="129"/>
      <c r="IG79" s="129"/>
      <c r="IH79" s="129"/>
      <c r="II79" s="129"/>
      <c r="IJ79" s="129"/>
      <c r="IK79" s="129"/>
      <c r="IL79" s="130"/>
      <c r="IM79" s="128">
        <f>データ!ER7</f>
        <v>80.099999999999994</v>
      </c>
      <c r="IN79" s="129"/>
      <c r="IO79" s="129"/>
      <c r="IP79" s="129"/>
      <c r="IQ79" s="129"/>
      <c r="IR79" s="129"/>
      <c r="IS79" s="129"/>
      <c r="IT79" s="129"/>
      <c r="IU79" s="129"/>
      <c r="IV79" s="129"/>
      <c r="IW79" s="129"/>
      <c r="IX79" s="129"/>
      <c r="IY79" s="129"/>
      <c r="IZ79" s="129"/>
      <c r="JA79" s="130"/>
      <c r="JB79" s="128">
        <f>データ!ES7</f>
        <v>83.4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54492910</v>
      </c>
      <c r="KH79" s="138"/>
      <c r="KI79" s="138"/>
      <c r="KJ79" s="138"/>
      <c r="KK79" s="138"/>
      <c r="KL79" s="138"/>
      <c r="KM79" s="138"/>
      <c r="KN79" s="138"/>
      <c r="KO79" s="138"/>
      <c r="KP79" s="138"/>
      <c r="KQ79" s="138"/>
      <c r="KR79" s="138"/>
      <c r="KS79" s="138"/>
      <c r="KT79" s="138"/>
      <c r="KU79" s="139"/>
      <c r="KV79" s="137">
        <f>データ!FA7</f>
        <v>53841965</v>
      </c>
      <c r="KW79" s="138"/>
      <c r="KX79" s="138"/>
      <c r="KY79" s="138"/>
      <c r="KZ79" s="138"/>
      <c r="LA79" s="138"/>
      <c r="LB79" s="138"/>
      <c r="LC79" s="138"/>
      <c r="LD79" s="138"/>
      <c r="LE79" s="138"/>
      <c r="LF79" s="138"/>
      <c r="LG79" s="138"/>
      <c r="LH79" s="138"/>
      <c r="LI79" s="138"/>
      <c r="LJ79" s="139"/>
      <c r="LK79" s="137">
        <f>データ!FB7</f>
        <v>54278074</v>
      </c>
      <c r="LL79" s="138"/>
      <c r="LM79" s="138"/>
      <c r="LN79" s="138"/>
      <c r="LO79" s="138"/>
      <c r="LP79" s="138"/>
      <c r="LQ79" s="138"/>
      <c r="LR79" s="138"/>
      <c r="LS79" s="138"/>
      <c r="LT79" s="138"/>
      <c r="LU79" s="138"/>
      <c r="LV79" s="138"/>
      <c r="LW79" s="138"/>
      <c r="LX79" s="138"/>
      <c r="LY79" s="139"/>
      <c r="LZ79" s="137">
        <f>データ!FC7</f>
        <v>54713018</v>
      </c>
      <c r="MA79" s="138"/>
      <c r="MB79" s="138"/>
      <c r="MC79" s="138"/>
      <c r="MD79" s="138"/>
      <c r="ME79" s="138"/>
      <c r="MF79" s="138"/>
      <c r="MG79" s="138"/>
      <c r="MH79" s="138"/>
      <c r="MI79" s="138"/>
      <c r="MJ79" s="138"/>
      <c r="MK79" s="138"/>
      <c r="ML79" s="138"/>
      <c r="MM79" s="138"/>
      <c r="MN79" s="139"/>
      <c r="MO79" s="137">
        <f>データ!FD7</f>
        <v>55411253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4bncGgMtySFw3NTILIUBt58Ezl28NOeQ2j4z6MxMvrgxewwi+t+9vkYDjom+j/m9MQMmpF1LI2f7ofGSXoeJw==" saltValue="th+G7/aMioYLAv+BcTpfC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158</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159</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160</v>
      </c>
      <c r="CP5" s="49" t="s">
        <v>150</v>
      </c>
      <c r="CQ5" s="49" t="s">
        <v>151</v>
      </c>
      <c r="CR5" s="49" t="s">
        <v>152</v>
      </c>
      <c r="CS5" s="49" t="s">
        <v>153</v>
      </c>
      <c r="CT5" s="49" t="s">
        <v>154</v>
      </c>
      <c r="CU5" s="49" t="s">
        <v>155</v>
      </c>
      <c r="CV5" s="49" t="s">
        <v>156</v>
      </c>
      <c r="CW5" s="49" t="s">
        <v>157</v>
      </c>
      <c r="CX5" s="49" t="s">
        <v>147</v>
      </c>
      <c r="CY5" s="49" t="s">
        <v>148</v>
      </c>
      <c r="CZ5" s="49" t="s">
        <v>160</v>
      </c>
      <c r="DA5" s="49" t="s">
        <v>150</v>
      </c>
      <c r="DB5" s="49" t="s">
        <v>151</v>
      </c>
      <c r="DC5" s="49" t="s">
        <v>152</v>
      </c>
      <c r="DD5" s="49" t="s">
        <v>153</v>
      </c>
      <c r="DE5" s="49" t="s">
        <v>154</v>
      </c>
      <c r="DF5" s="49" t="s">
        <v>155</v>
      </c>
      <c r="DG5" s="49" t="s">
        <v>156</v>
      </c>
      <c r="DH5" s="49" t="s">
        <v>146</v>
      </c>
      <c r="DI5" s="49" t="s">
        <v>147</v>
      </c>
      <c r="DJ5" s="49" t="s">
        <v>148</v>
      </c>
      <c r="DK5" s="49" t="s">
        <v>160</v>
      </c>
      <c r="DL5" s="49" t="s">
        <v>150</v>
      </c>
      <c r="DM5" s="49" t="s">
        <v>151</v>
      </c>
      <c r="DN5" s="49" t="s">
        <v>152</v>
      </c>
      <c r="DO5" s="49" t="s">
        <v>153</v>
      </c>
      <c r="DP5" s="49" t="s">
        <v>154</v>
      </c>
      <c r="DQ5" s="49" t="s">
        <v>155</v>
      </c>
      <c r="DR5" s="49" t="s">
        <v>156</v>
      </c>
      <c r="DS5" s="49" t="s">
        <v>146</v>
      </c>
      <c r="DT5" s="49" t="s">
        <v>147</v>
      </c>
      <c r="DU5" s="49" t="s">
        <v>148</v>
      </c>
      <c r="DV5" s="49" t="s">
        <v>160</v>
      </c>
      <c r="DW5" s="49" t="s">
        <v>150</v>
      </c>
      <c r="DX5" s="49" t="s">
        <v>151</v>
      </c>
      <c r="DY5" s="49" t="s">
        <v>152</v>
      </c>
      <c r="DZ5" s="49" t="s">
        <v>153</v>
      </c>
      <c r="EA5" s="49" t="s">
        <v>154</v>
      </c>
      <c r="EB5" s="49" t="s">
        <v>155</v>
      </c>
      <c r="EC5" s="49" t="s">
        <v>156</v>
      </c>
      <c r="ED5" s="49" t="s">
        <v>146</v>
      </c>
      <c r="EE5" s="49" t="s">
        <v>147</v>
      </c>
      <c r="EF5" s="49" t="s">
        <v>161</v>
      </c>
      <c r="EG5" s="49" t="s">
        <v>149</v>
      </c>
      <c r="EH5" s="49" t="s">
        <v>158</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277510</v>
      </c>
      <c r="D6" s="50">
        <f t="shared" si="2"/>
        <v>46</v>
      </c>
      <c r="E6" s="50">
        <f t="shared" si="2"/>
        <v>6</v>
      </c>
      <c r="F6" s="50">
        <f t="shared" si="2"/>
        <v>0</v>
      </c>
      <c r="G6" s="50">
        <f t="shared" si="2"/>
        <v>1</v>
      </c>
      <c r="H6" s="152" t="str">
        <f>IF(H8&lt;&gt;I8,H8,"")&amp;IF(I8&lt;&gt;J8,I8,"")&amp;"　"&amp;J8</f>
        <v>大阪府地方独立行政法人堺市立病院機構　堺市立総合医療センター</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35</v>
      </c>
      <c r="R6" s="50" t="str">
        <f t="shared" si="3"/>
        <v>対象</v>
      </c>
      <c r="S6" s="50" t="str">
        <f t="shared" si="3"/>
        <v>ド 透 I 訓 ガ</v>
      </c>
      <c r="T6" s="50" t="str">
        <f t="shared" si="3"/>
        <v>救 臨 が 感 災 地 輪</v>
      </c>
      <c r="U6" s="51" t="str">
        <f>U8</f>
        <v>-</v>
      </c>
      <c r="V6" s="51">
        <f>V8</f>
        <v>41014</v>
      </c>
      <c r="W6" s="50" t="str">
        <f>W8</f>
        <v>非該当</v>
      </c>
      <c r="X6" s="50" t="str">
        <f t="shared" ref="X6" si="4">X8</f>
        <v>非該当</v>
      </c>
      <c r="Y6" s="50" t="str">
        <f t="shared" si="3"/>
        <v>７：１</v>
      </c>
      <c r="Z6" s="51">
        <f t="shared" si="3"/>
        <v>480</v>
      </c>
      <c r="AA6" s="51" t="str">
        <f t="shared" si="3"/>
        <v>-</v>
      </c>
      <c r="AB6" s="51" t="str">
        <f t="shared" si="3"/>
        <v>-</v>
      </c>
      <c r="AC6" s="51" t="str">
        <f t="shared" si="3"/>
        <v>-</v>
      </c>
      <c r="AD6" s="51">
        <f t="shared" si="3"/>
        <v>7</v>
      </c>
      <c r="AE6" s="51">
        <f t="shared" si="3"/>
        <v>487</v>
      </c>
      <c r="AF6" s="51">
        <f t="shared" si="3"/>
        <v>480</v>
      </c>
      <c r="AG6" s="51" t="str">
        <f t="shared" si="3"/>
        <v>-</v>
      </c>
      <c r="AH6" s="51">
        <f t="shared" si="3"/>
        <v>480</v>
      </c>
      <c r="AI6" s="52">
        <f>IF(AI8="-",NA(),AI8)</f>
        <v>99.8</v>
      </c>
      <c r="AJ6" s="52">
        <f t="shared" ref="AJ6:AR6" si="5">IF(AJ8="-",NA(),AJ8)</f>
        <v>99.8</v>
      </c>
      <c r="AK6" s="52">
        <f t="shared" si="5"/>
        <v>112.9</v>
      </c>
      <c r="AL6" s="52">
        <f t="shared" si="5"/>
        <v>120.8</v>
      </c>
      <c r="AM6" s="52">
        <f t="shared" si="5"/>
        <v>110.8</v>
      </c>
      <c r="AN6" s="52">
        <f t="shared" si="5"/>
        <v>99</v>
      </c>
      <c r="AO6" s="52">
        <f t="shared" si="5"/>
        <v>99</v>
      </c>
      <c r="AP6" s="52">
        <f t="shared" si="5"/>
        <v>103.9</v>
      </c>
      <c r="AQ6" s="52">
        <f t="shared" si="5"/>
        <v>106.6</v>
      </c>
      <c r="AR6" s="52">
        <f t="shared" si="5"/>
        <v>103.5</v>
      </c>
      <c r="AS6" s="52" t="str">
        <f>IF(AS8="-","【-】","【"&amp;SUBSTITUTE(TEXT(AS8,"#,##0.0"),"-","△")&amp;"】")</f>
        <v>【103.5】</v>
      </c>
      <c r="AT6" s="52">
        <f>IF(AT8="-",NA(),AT8)</f>
        <v>96.4</v>
      </c>
      <c r="AU6" s="52">
        <f t="shared" ref="AU6:BC6" si="6">IF(AU8="-",NA(),AU8)</f>
        <v>97.5</v>
      </c>
      <c r="AV6" s="52">
        <f t="shared" si="6"/>
        <v>96.5</v>
      </c>
      <c r="AW6" s="52">
        <f t="shared" si="6"/>
        <v>97.8</v>
      </c>
      <c r="AX6" s="52">
        <f t="shared" si="6"/>
        <v>101</v>
      </c>
      <c r="AY6" s="52">
        <f t="shared" si="6"/>
        <v>92.3</v>
      </c>
      <c r="AZ6" s="52">
        <f t="shared" si="6"/>
        <v>92.4</v>
      </c>
      <c r="BA6" s="52">
        <f t="shared" si="6"/>
        <v>87.5</v>
      </c>
      <c r="BB6" s="52">
        <f t="shared" si="6"/>
        <v>89.4</v>
      </c>
      <c r="BC6" s="52">
        <f t="shared" si="6"/>
        <v>88.9</v>
      </c>
      <c r="BD6" s="52" t="str">
        <f>IF(BD8="-","【-】","【"&amp;SUBSTITUTE(TEXT(BD8,"#,##0.0"),"-","△")&amp;"】")</f>
        <v>【86.4】</v>
      </c>
      <c r="BE6" s="52">
        <f>IF(BE8="-",NA(),BE8)</f>
        <v>90</v>
      </c>
      <c r="BF6" s="52">
        <f t="shared" ref="BF6:BN6" si="7">IF(BF8="-",NA(),BF8)</f>
        <v>91.4</v>
      </c>
      <c r="BG6" s="52">
        <f t="shared" si="7"/>
        <v>88.7</v>
      </c>
      <c r="BH6" s="52">
        <f t="shared" si="7"/>
        <v>90.2</v>
      </c>
      <c r="BI6" s="52">
        <f t="shared" si="7"/>
        <v>93.5</v>
      </c>
      <c r="BJ6" s="52">
        <f t="shared" si="7"/>
        <v>89.7</v>
      </c>
      <c r="BK6" s="52">
        <f t="shared" si="7"/>
        <v>89.9</v>
      </c>
      <c r="BL6" s="52">
        <f t="shared" si="7"/>
        <v>84.9</v>
      </c>
      <c r="BM6" s="52">
        <f t="shared" si="7"/>
        <v>86.9</v>
      </c>
      <c r="BN6" s="52">
        <f t="shared" si="7"/>
        <v>86.4</v>
      </c>
      <c r="BO6" s="52" t="str">
        <f>IF(BO8="-","【-】","【"&amp;SUBSTITUTE(TEXT(BO8,"#,##0.0"),"-","△")&amp;"】")</f>
        <v>【83.7】</v>
      </c>
      <c r="BP6" s="52">
        <f>IF(BP8="-",NA(),BP8)</f>
        <v>87.8</v>
      </c>
      <c r="BQ6" s="52">
        <f t="shared" ref="BQ6:BY6" si="8">IF(BQ8="-",NA(),BQ8)</f>
        <v>89</v>
      </c>
      <c r="BR6" s="52">
        <f t="shared" si="8"/>
        <v>72.400000000000006</v>
      </c>
      <c r="BS6" s="52">
        <f t="shared" si="8"/>
        <v>71.599999999999994</v>
      </c>
      <c r="BT6" s="52">
        <f t="shared" si="8"/>
        <v>77.5</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74091</v>
      </c>
      <c r="CB6" s="53">
        <f t="shared" ref="CB6:CJ6" si="9">IF(CB8="-",NA(),CB8)</f>
        <v>75918</v>
      </c>
      <c r="CC6" s="53">
        <f t="shared" si="9"/>
        <v>90815</v>
      </c>
      <c r="CD6" s="53">
        <f t="shared" si="9"/>
        <v>95366</v>
      </c>
      <c r="CE6" s="53">
        <f t="shared" si="9"/>
        <v>92485</v>
      </c>
      <c r="CF6" s="53">
        <f t="shared" si="9"/>
        <v>59108</v>
      </c>
      <c r="CG6" s="53">
        <f t="shared" si="9"/>
        <v>60271</v>
      </c>
      <c r="CH6" s="53">
        <f t="shared" si="9"/>
        <v>63766</v>
      </c>
      <c r="CI6" s="53">
        <f t="shared" si="9"/>
        <v>66386</v>
      </c>
      <c r="CJ6" s="53">
        <f t="shared" si="9"/>
        <v>69418</v>
      </c>
      <c r="CK6" s="52" t="str">
        <f>IF(CK8="-","【-】","【"&amp;SUBSTITUTE(TEXT(CK8,"#,##0"),"-","△")&amp;"】")</f>
        <v>【61,837】</v>
      </c>
      <c r="CL6" s="53">
        <f>IF(CL8="-",NA(),CL8)</f>
        <v>23794</v>
      </c>
      <c r="CM6" s="53">
        <f t="shared" ref="CM6:CU6" si="10">IF(CM8="-",NA(),CM8)</f>
        <v>24663</v>
      </c>
      <c r="CN6" s="53">
        <f t="shared" si="10"/>
        <v>27182</v>
      </c>
      <c r="CO6" s="53">
        <f t="shared" si="10"/>
        <v>26374</v>
      </c>
      <c r="CP6" s="53">
        <f t="shared" si="10"/>
        <v>27854</v>
      </c>
      <c r="CQ6" s="53">
        <f t="shared" si="10"/>
        <v>15887</v>
      </c>
      <c r="CR6" s="53">
        <f t="shared" si="10"/>
        <v>16979</v>
      </c>
      <c r="CS6" s="53">
        <f t="shared" si="10"/>
        <v>18423</v>
      </c>
      <c r="CT6" s="53">
        <f t="shared" si="10"/>
        <v>19190</v>
      </c>
      <c r="CU6" s="53">
        <f t="shared" si="10"/>
        <v>19216</v>
      </c>
      <c r="CV6" s="52" t="str">
        <f>IF(CV8="-","【-】","【"&amp;SUBSTITUTE(TEXT(CV8,"#,##0"),"-","△")&amp;"】")</f>
        <v>【17,600】</v>
      </c>
      <c r="CW6" s="52">
        <f>IF(CW8="-",NA(),CW8)</f>
        <v>44.4</v>
      </c>
      <c r="CX6" s="52">
        <f t="shared" ref="CX6:DF6" si="11">IF(CX8="-",NA(),CX8)</f>
        <v>44.1</v>
      </c>
      <c r="CY6" s="52">
        <f t="shared" si="11"/>
        <v>41</v>
      </c>
      <c r="CZ6" s="52">
        <f t="shared" si="11"/>
        <v>39.799999999999997</v>
      </c>
      <c r="DA6" s="52">
        <f t="shared" si="11"/>
        <v>41.4</v>
      </c>
      <c r="DB6" s="52">
        <f t="shared" si="11"/>
        <v>53</v>
      </c>
      <c r="DC6" s="52">
        <f t="shared" si="11"/>
        <v>53</v>
      </c>
      <c r="DD6" s="52">
        <f t="shared" si="11"/>
        <v>56.7</v>
      </c>
      <c r="DE6" s="52">
        <f t="shared" si="11"/>
        <v>54.2</v>
      </c>
      <c r="DF6" s="52">
        <f t="shared" si="11"/>
        <v>53.9</v>
      </c>
      <c r="DG6" s="52" t="str">
        <f>IF(DG8="-","【-】","【"&amp;SUBSTITUTE(TEXT(DG8,"#,##0.0"),"-","△")&amp;"】")</f>
        <v>【55.6】</v>
      </c>
      <c r="DH6" s="52">
        <f>IF(DH8="-",NA(),DH8)</f>
        <v>26.3</v>
      </c>
      <c r="DI6" s="52">
        <f t="shared" ref="DI6:DQ6" si="12">IF(DI8="-",NA(),DI8)</f>
        <v>27.4</v>
      </c>
      <c r="DJ6" s="52">
        <f t="shared" si="12"/>
        <v>22.6</v>
      </c>
      <c r="DK6" s="52">
        <f t="shared" si="12"/>
        <v>21.2</v>
      </c>
      <c r="DL6" s="52">
        <f t="shared" si="12"/>
        <v>24.7</v>
      </c>
      <c r="DM6" s="52">
        <f t="shared" si="12"/>
        <v>25.8</v>
      </c>
      <c r="DN6" s="52">
        <f t="shared" si="12"/>
        <v>26.4</v>
      </c>
      <c r="DO6" s="52">
        <f t="shared" si="12"/>
        <v>26.2</v>
      </c>
      <c r="DP6" s="52">
        <f t="shared" si="12"/>
        <v>26.3</v>
      </c>
      <c r="DQ6" s="52">
        <f t="shared" si="12"/>
        <v>26.3</v>
      </c>
      <c r="DR6" s="52" t="str">
        <f>IF(DR8="-","【-】","【"&amp;SUBSTITUTE(TEXT(DR8,"#,##0.0"),"-","△")&amp;"】")</f>
        <v>【25.1】</v>
      </c>
      <c r="DS6" s="52">
        <f>IF(DS8="-",NA(),DS8)</f>
        <v>10.199999999999999</v>
      </c>
      <c r="DT6" s="52">
        <f t="shared" ref="DT6:EB6" si="13">IF(DT8="-",NA(),DT8)</f>
        <v>10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35.6</v>
      </c>
      <c r="EE6" s="52">
        <f t="shared" ref="EE6:EM6" si="14">IF(EE8="-",NA(),EE8)</f>
        <v>41.2</v>
      </c>
      <c r="EF6" s="52">
        <f t="shared" si="14"/>
        <v>46.6</v>
      </c>
      <c r="EG6" s="52">
        <f t="shared" si="14"/>
        <v>51</v>
      </c>
      <c r="EH6" s="52">
        <f t="shared" si="14"/>
        <v>55.3</v>
      </c>
      <c r="EI6" s="52">
        <f t="shared" si="14"/>
        <v>53.7</v>
      </c>
      <c r="EJ6" s="52">
        <f t="shared" si="14"/>
        <v>56.4</v>
      </c>
      <c r="EK6" s="52">
        <f t="shared" si="14"/>
        <v>56.8</v>
      </c>
      <c r="EL6" s="52">
        <f t="shared" si="14"/>
        <v>58.5</v>
      </c>
      <c r="EM6" s="52">
        <f t="shared" si="14"/>
        <v>57.4</v>
      </c>
      <c r="EN6" s="52" t="str">
        <f>IF(EN8="-","【-】","【"&amp;SUBSTITUTE(TEXT(EN8,"#,##0.0"),"-","△")&amp;"】")</f>
        <v>【56.4】</v>
      </c>
      <c r="EO6" s="52">
        <f>IF(EO8="-",NA(),EO8)</f>
        <v>62.7</v>
      </c>
      <c r="EP6" s="52">
        <f t="shared" ref="EP6:EX6" si="15">IF(EP8="-",NA(),EP8)</f>
        <v>70.5</v>
      </c>
      <c r="EQ6" s="52">
        <f t="shared" si="15"/>
        <v>76.400000000000006</v>
      </c>
      <c r="ER6" s="52">
        <f t="shared" si="15"/>
        <v>80.099999999999994</v>
      </c>
      <c r="ES6" s="52">
        <f t="shared" si="15"/>
        <v>83.4</v>
      </c>
      <c r="ET6" s="52">
        <f t="shared" si="15"/>
        <v>69.3</v>
      </c>
      <c r="EU6" s="52">
        <f t="shared" si="15"/>
        <v>71.099999999999994</v>
      </c>
      <c r="EV6" s="52">
        <f t="shared" si="15"/>
        <v>69.8</v>
      </c>
      <c r="EW6" s="52">
        <f t="shared" si="15"/>
        <v>69.7</v>
      </c>
      <c r="EX6" s="52">
        <f t="shared" si="15"/>
        <v>68.8</v>
      </c>
      <c r="EY6" s="52" t="str">
        <f>IF(EY8="-","【-】","【"&amp;SUBSTITUTE(TEXT(EY8,"#,##0.0"),"-","△")&amp;"】")</f>
        <v>【70.7】</v>
      </c>
      <c r="EZ6" s="53">
        <f>IF(EZ8="-",NA(),EZ8)</f>
        <v>54492910</v>
      </c>
      <c r="FA6" s="53">
        <f t="shared" ref="FA6:FI6" si="16">IF(FA8="-",NA(),FA8)</f>
        <v>53841965</v>
      </c>
      <c r="FB6" s="53">
        <f t="shared" si="16"/>
        <v>54278074</v>
      </c>
      <c r="FC6" s="53">
        <f t="shared" si="16"/>
        <v>54713018</v>
      </c>
      <c r="FD6" s="53">
        <f t="shared" si="16"/>
        <v>55411253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164</v>
      </c>
      <c r="B7" s="50">
        <f t="shared" ref="B7:AH7" si="17">B8</f>
        <v>2022</v>
      </c>
      <c r="C7" s="50">
        <f t="shared" si="17"/>
        <v>277510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35</v>
      </c>
      <c r="R7" s="50" t="str">
        <f t="shared" si="17"/>
        <v>対象</v>
      </c>
      <c r="S7" s="50" t="str">
        <f t="shared" si="17"/>
        <v>ド 透 I 訓 ガ</v>
      </c>
      <c r="T7" s="50" t="str">
        <f t="shared" si="17"/>
        <v>救 臨 が 感 災 地 輪</v>
      </c>
      <c r="U7" s="51" t="str">
        <f>U8</f>
        <v>-</v>
      </c>
      <c r="V7" s="51">
        <f>V8</f>
        <v>41014</v>
      </c>
      <c r="W7" s="50" t="str">
        <f>W8</f>
        <v>非該当</v>
      </c>
      <c r="X7" s="50" t="str">
        <f t="shared" si="17"/>
        <v>非該当</v>
      </c>
      <c r="Y7" s="50" t="str">
        <f t="shared" si="17"/>
        <v>７：１</v>
      </c>
      <c r="Z7" s="51">
        <f t="shared" si="17"/>
        <v>480</v>
      </c>
      <c r="AA7" s="51" t="str">
        <f t="shared" si="17"/>
        <v>-</v>
      </c>
      <c r="AB7" s="51" t="str">
        <f t="shared" si="17"/>
        <v>-</v>
      </c>
      <c r="AC7" s="51" t="str">
        <f t="shared" si="17"/>
        <v>-</v>
      </c>
      <c r="AD7" s="51">
        <f t="shared" si="17"/>
        <v>7</v>
      </c>
      <c r="AE7" s="51">
        <f t="shared" si="17"/>
        <v>487</v>
      </c>
      <c r="AF7" s="51">
        <f t="shared" si="17"/>
        <v>480</v>
      </c>
      <c r="AG7" s="51" t="str">
        <f t="shared" si="17"/>
        <v>-</v>
      </c>
      <c r="AH7" s="51">
        <f t="shared" si="17"/>
        <v>480</v>
      </c>
      <c r="AI7" s="52">
        <f>AI8</f>
        <v>99.8</v>
      </c>
      <c r="AJ7" s="52">
        <f t="shared" ref="AJ7:AR7" si="18">AJ8</f>
        <v>99.8</v>
      </c>
      <c r="AK7" s="52">
        <f t="shared" si="18"/>
        <v>112.9</v>
      </c>
      <c r="AL7" s="52">
        <f t="shared" si="18"/>
        <v>120.8</v>
      </c>
      <c r="AM7" s="52">
        <f t="shared" si="18"/>
        <v>110.8</v>
      </c>
      <c r="AN7" s="52">
        <f t="shared" si="18"/>
        <v>99</v>
      </c>
      <c r="AO7" s="52">
        <f t="shared" si="18"/>
        <v>99</v>
      </c>
      <c r="AP7" s="52">
        <f t="shared" si="18"/>
        <v>103.9</v>
      </c>
      <c r="AQ7" s="52">
        <f t="shared" si="18"/>
        <v>106.6</v>
      </c>
      <c r="AR7" s="52">
        <f t="shared" si="18"/>
        <v>103.5</v>
      </c>
      <c r="AS7" s="52"/>
      <c r="AT7" s="52">
        <f>AT8</f>
        <v>96.4</v>
      </c>
      <c r="AU7" s="52">
        <f t="shared" ref="AU7:BC7" si="19">AU8</f>
        <v>97.5</v>
      </c>
      <c r="AV7" s="52">
        <f t="shared" si="19"/>
        <v>96.5</v>
      </c>
      <c r="AW7" s="52">
        <f t="shared" si="19"/>
        <v>97.8</v>
      </c>
      <c r="AX7" s="52">
        <f t="shared" si="19"/>
        <v>101</v>
      </c>
      <c r="AY7" s="52">
        <f t="shared" si="19"/>
        <v>92.3</v>
      </c>
      <c r="AZ7" s="52">
        <f t="shared" si="19"/>
        <v>92.4</v>
      </c>
      <c r="BA7" s="52">
        <f t="shared" si="19"/>
        <v>87.5</v>
      </c>
      <c r="BB7" s="52">
        <f t="shared" si="19"/>
        <v>89.4</v>
      </c>
      <c r="BC7" s="52">
        <f t="shared" si="19"/>
        <v>88.9</v>
      </c>
      <c r="BD7" s="52"/>
      <c r="BE7" s="52">
        <f>BE8</f>
        <v>90</v>
      </c>
      <c r="BF7" s="52">
        <f t="shared" ref="BF7:BN7" si="20">BF8</f>
        <v>91.4</v>
      </c>
      <c r="BG7" s="52">
        <f t="shared" si="20"/>
        <v>88.7</v>
      </c>
      <c r="BH7" s="52">
        <f t="shared" si="20"/>
        <v>90.2</v>
      </c>
      <c r="BI7" s="52">
        <f t="shared" si="20"/>
        <v>93.5</v>
      </c>
      <c r="BJ7" s="52">
        <f t="shared" si="20"/>
        <v>89.7</v>
      </c>
      <c r="BK7" s="52">
        <f t="shared" si="20"/>
        <v>89.9</v>
      </c>
      <c r="BL7" s="52">
        <f t="shared" si="20"/>
        <v>84.9</v>
      </c>
      <c r="BM7" s="52">
        <f t="shared" si="20"/>
        <v>86.9</v>
      </c>
      <c r="BN7" s="52">
        <f t="shared" si="20"/>
        <v>86.4</v>
      </c>
      <c r="BO7" s="52"/>
      <c r="BP7" s="52">
        <f>BP8</f>
        <v>87.8</v>
      </c>
      <c r="BQ7" s="52">
        <f t="shared" ref="BQ7:BY7" si="21">BQ8</f>
        <v>89</v>
      </c>
      <c r="BR7" s="52">
        <f t="shared" si="21"/>
        <v>72.400000000000006</v>
      </c>
      <c r="BS7" s="52">
        <f t="shared" si="21"/>
        <v>71.599999999999994</v>
      </c>
      <c r="BT7" s="52">
        <f t="shared" si="21"/>
        <v>77.5</v>
      </c>
      <c r="BU7" s="52">
        <f t="shared" si="21"/>
        <v>77.599999999999994</v>
      </c>
      <c r="BV7" s="52">
        <f t="shared" si="21"/>
        <v>77</v>
      </c>
      <c r="BW7" s="52">
        <f t="shared" si="21"/>
        <v>68.400000000000006</v>
      </c>
      <c r="BX7" s="52">
        <f t="shared" si="21"/>
        <v>68.2</v>
      </c>
      <c r="BY7" s="52">
        <f t="shared" si="21"/>
        <v>68.400000000000006</v>
      </c>
      <c r="BZ7" s="52"/>
      <c r="CA7" s="53">
        <f>CA8</f>
        <v>74091</v>
      </c>
      <c r="CB7" s="53">
        <f t="shared" ref="CB7:CJ7" si="22">CB8</f>
        <v>75918</v>
      </c>
      <c r="CC7" s="53">
        <f t="shared" si="22"/>
        <v>90815</v>
      </c>
      <c r="CD7" s="53">
        <f t="shared" si="22"/>
        <v>95366</v>
      </c>
      <c r="CE7" s="53">
        <f t="shared" si="22"/>
        <v>92485</v>
      </c>
      <c r="CF7" s="53">
        <f t="shared" si="22"/>
        <v>59108</v>
      </c>
      <c r="CG7" s="53">
        <f t="shared" si="22"/>
        <v>60271</v>
      </c>
      <c r="CH7" s="53">
        <f t="shared" si="22"/>
        <v>63766</v>
      </c>
      <c r="CI7" s="53">
        <f t="shared" si="22"/>
        <v>66386</v>
      </c>
      <c r="CJ7" s="53">
        <f t="shared" si="22"/>
        <v>69418</v>
      </c>
      <c r="CK7" s="52"/>
      <c r="CL7" s="53">
        <f>CL8</f>
        <v>23794</v>
      </c>
      <c r="CM7" s="53">
        <f t="shared" ref="CM7:CU7" si="23">CM8</f>
        <v>24663</v>
      </c>
      <c r="CN7" s="53">
        <f t="shared" si="23"/>
        <v>27182</v>
      </c>
      <c r="CO7" s="53">
        <f t="shared" si="23"/>
        <v>26374</v>
      </c>
      <c r="CP7" s="53">
        <f t="shared" si="23"/>
        <v>27854</v>
      </c>
      <c r="CQ7" s="53">
        <f t="shared" si="23"/>
        <v>15887</v>
      </c>
      <c r="CR7" s="53">
        <f t="shared" si="23"/>
        <v>16979</v>
      </c>
      <c r="CS7" s="53">
        <f t="shared" si="23"/>
        <v>18423</v>
      </c>
      <c r="CT7" s="53">
        <f t="shared" si="23"/>
        <v>19190</v>
      </c>
      <c r="CU7" s="53">
        <f t="shared" si="23"/>
        <v>19216</v>
      </c>
      <c r="CV7" s="52"/>
      <c r="CW7" s="52">
        <f>CW8</f>
        <v>44.4</v>
      </c>
      <c r="CX7" s="52">
        <f t="shared" ref="CX7:DF7" si="24">CX8</f>
        <v>44.1</v>
      </c>
      <c r="CY7" s="52">
        <f t="shared" si="24"/>
        <v>41</v>
      </c>
      <c r="CZ7" s="52">
        <f t="shared" si="24"/>
        <v>39.799999999999997</v>
      </c>
      <c r="DA7" s="52">
        <f t="shared" si="24"/>
        <v>41.4</v>
      </c>
      <c r="DB7" s="52">
        <f t="shared" si="24"/>
        <v>53</v>
      </c>
      <c r="DC7" s="52">
        <f t="shared" si="24"/>
        <v>53</v>
      </c>
      <c r="DD7" s="52">
        <f t="shared" si="24"/>
        <v>56.7</v>
      </c>
      <c r="DE7" s="52">
        <f t="shared" si="24"/>
        <v>54.2</v>
      </c>
      <c r="DF7" s="52">
        <f t="shared" si="24"/>
        <v>53.9</v>
      </c>
      <c r="DG7" s="52"/>
      <c r="DH7" s="52">
        <f>DH8</f>
        <v>26.3</v>
      </c>
      <c r="DI7" s="52">
        <f t="shared" ref="DI7:DQ7" si="25">DI8</f>
        <v>27.4</v>
      </c>
      <c r="DJ7" s="52">
        <f t="shared" si="25"/>
        <v>22.6</v>
      </c>
      <c r="DK7" s="52">
        <f t="shared" si="25"/>
        <v>21.2</v>
      </c>
      <c r="DL7" s="52">
        <f t="shared" si="25"/>
        <v>24.7</v>
      </c>
      <c r="DM7" s="52">
        <f t="shared" si="25"/>
        <v>25.8</v>
      </c>
      <c r="DN7" s="52">
        <f t="shared" si="25"/>
        <v>26.4</v>
      </c>
      <c r="DO7" s="52">
        <f t="shared" si="25"/>
        <v>26.2</v>
      </c>
      <c r="DP7" s="52">
        <f t="shared" si="25"/>
        <v>26.3</v>
      </c>
      <c r="DQ7" s="52">
        <f t="shared" si="25"/>
        <v>26.3</v>
      </c>
      <c r="DR7" s="52"/>
      <c r="DS7" s="52">
        <f>DS8</f>
        <v>10.199999999999999</v>
      </c>
      <c r="DT7" s="52">
        <f t="shared" ref="DT7:EB7" si="26">DT8</f>
        <v>10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35.6</v>
      </c>
      <c r="EE7" s="52">
        <f t="shared" ref="EE7:EM7" si="27">EE8</f>
        <v>41.2</v>
      </c>
      <c r="EF7" s="52">
        <f t="shared" si="27"/>
        <v>46.6</v>
      </c>
      <c r="EG7" s="52">
        <f t="shared" si="27"/>
        <v>51</v>
      </c>
      <c r="EH7" s="52">
        <f t="shared" si="27"/>
        <v>55.3</v>
      </c>
      <c r="EI7" s="52">
        <f t="shared" si="27"/>
        <v>53.7</v>
      </c>
      <c r="EJ7" s="52">
        <f t="shared" si="27"/>
        <v>56.4</v>
      </c>
      <c r="EK7" s="52">
        <f t="shared" si="27"/>
        <v>56.8</v>
      </c>
      <c r="EL7" s="52">
        <f t="shared" si="27"/>
        <v>58.5</v>
      </c>
      <c r="EM7" s="52">
        <f t="shared" si="27"/>
        <v>57.4</v>
      </c>
      <c r="EN7" s="52"/>
      <c r="EO7" s="52">
        <f>EO8</f>
        <v>62.7</v>
      </c>
      <c r="EP7" s="52">
        <f t="shared" ref="EP7:EX7" si="28">EP8</f>
        <v>70.5</v>
      </c>
      <c r="EQ7" s="52">
        <f t="shared" si="28"/>
        <v>76.400000000000006</v>
      </c>
      <c r="ER7" s="52">
        <f t="shared" si="28"/>
        <v>80.099999999999994</v>
      </c>
      <c r="ES7" s="52">
        <f t="shared" si="28"/>
        <v>83.4</v>
      </c>
      <c r="ET7" s="52">
        <f t="shared" si="28"/>
        <v>69.3</v>
      </c>
      <c r="EU7" s="52">
        <f t="shared" si="28"/>
        <v>71.099999999999994</v>
      </c>
      <c r="EV7" s="52">
        <f t="shared" si="28"/>
        <v>69.8</v>
      </c>
      <c r="EW7" s="52">
        <f t="shared" si="28"/>
        <v>69.7</v>
      </c>
      <c r="EX7" s="52">
        <f t="shared" si="28"/>
        <v>68.8</v>
      </c>
      <c r="EY7" s="52"/>
      <c r="EZ7" s="53">
        <f>EZ8</f>
        <v>54492910</v>
      </c>
      <c r="FA7" s="53">
        <f t="shared" ref="FA7:FI7" si="29">FA8</f>
        <v>53841965</v>
      </c>
      <c r="FB7" s="53">
        <f t="shared" si="29"/>
        <v>54278074</v>
      </c>
      <c r="FC7" s="53">
        <f t="shared" si="29"/>
        <v>54713018</v>
      </c>
      <c r="FD7" s="53">
        <f t="shared" si="29"/>
        <v>55411253</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277510</v>
      </c>
      <c r="D8" s="55">
        <v>46</v>
      </c>
      <c r="E8" s="55">
        <v>6</v>
      </c>
      <c r="F8" s="55">
        <v>0</v>
      </c>
      <c r="G8" s="55">
        <v>1</v>
      </c>
      <c r="H8" s="55" t="s">
        <v>165</v>
      </c>
      <c r="I8" s="55" t="s">
        <v>166</v>
      </c>
      <c r="J8" s="55" t="s">
        <v>167</v>
      </c>
      <c r="K8" s="55" t="s">
        <v>168</v>
      </c>
      <c r="L8" s="55" t="s">
        <v>169</v>
      </c>
      <c r="M8" s="55" t="s">
        <v>170</v>
      </c>
      <c r="N8" s="55" t="s">
        <v>171</v>
      </c>
      <c r="O8" s="55" t="s">
        <v>172</v>
      </c>
      <c r="P8" s="55" t="s">
        <v>173</v>
      </c>
      <c r="Q8" s="56">
        <v>35</v>
      </c>
      <c r="R8" s="55" t="s">
        <v>174</v>
      </c>
      <c r="S8" s="55" t="s">
        <v>175</v>
      </c>
      <c r="T8" s="55" t="s">
        <v>176</v>
      </c>
      <c r="U8" s="56" t="s">
        <v>40</v>
      </c>
      <c r="V8" s="56">
        <v>41014</v>
      </c>
      <c r="W8" s="55" t="s">
        <v>177</v>
      </c>
      <c r="X8" s="55" t="s">
        <v>177</v>
      </c>
      <c r="Y8" s="57" t="s">
        <v>178</v>
      </c>
      <c r="Z8" s="56">
        <v>480</v>
      </c>
      <c r="AA8" s="56" t="s">
        <v>40</v>
      </c>
      <c r="AB8" s="56" t="s">
        <v>40</v>
      </c>
      <c r="AC8" s="56" t="s">
        <v>40</v>
      </c>
      <c r="AD8" s="56">
        <v>7</v>
      </c>
      <c r="AE8" s="56">
        <v>487</v>
      </c>
      <c r="AF8" s="56">
        <v>480</v>
      </c>
      <c r="AG8" s="56" t="s">
        <v>40</v>
      </c>
      <c r="AH8" s="56">
        <v>480</v>
      </c>
      <c r="AI8" s="58">
        <v>99.8</v>
      </c>
      <c r="AJ8" s="58">
        <v>99.8</v>
      </c>
      <c r="AK8" s="58">
        <v>112.9</v>
      </c>
      <c r="AL8" s="58">
        <v>120.8</v>
      </c>
      <c r="AM8" s="58">
        <v>110.8</v>
      </c>
      <c r="AN8" s="58">
        <v>99</v>
      </c>
      <c r="AO8" s="58">
        <v>99</v>
      </c>
      <c r="AP8" s="58">
        <v>103.9</v>
      </c>
      <c r="AQ8" s="58">
        <v>106.6</v>
      </c>
      <c r="AR8" s="58">
        <v>103.5</v>
      </c>
      <c r="AS8" s="58">
        <v>103.5</v>
      </c>
      <c r="AT8" s="58">
        <v>96.4</v>
      </c>
      <c r="AU8" s="58">
        <v>97.5</v>
      </c>
      <c r="AV8" s="58">
        <v>96.5</v>
      </c>
      <c r="AW8" s="58">
        <v>97.8</v>
      </c>
      <c r="AX8" s="58">
        <v>101</v>
      </c>
      <c r="AY8" s="58">
        <v>92.3</v>
      </c>
      <c r="AZ8" s="58">
        <v>92.4</v>
      </c>
      <c r="BA8" s="58">
        <v>87.5</v>
      </c>
      <c r="BB8" s="58">
        <v>89.4</v>
      </c>
      <c r="BC8" s="58">
        <v>88.9</v>
      </c>
      <c r="BD8" s="58">
        <v>86.4</v>
      </c>
      <c r="BE8" s="59">
        <v>90</v>
      </c>
      <c r="BF8" s="59">
        <v>91.4</v>
      </c>
      <c r="BG8" s="59">
        <v>88.7</v>
      </c>
      <c r="BH8" s="59">
        <v>90.2</v>
      </c>
      <c r="BI8" s="59">
        <v>93.5</v>
      </c>
      <c r="BJ8" s="59">
        <v>89.7</v>
      </c>
      <c r="BK8" s="59">
        <v>89.9</v>
      </c>
      <c r="BL8" s="59">
        <v>84.9</v>
      </c>
      <c r="BM8" s="59">
        <v>86.9</v>
      </c>
      <c r="BN8" s="59">
        <v>86.4</v>
      </c>
      <c r="BO8" s="59">
        <v>83.7</v>
      </c>
      <c r="BP8" s="58">
        <v>87.8</v>
      </c>
      <c r="BQ8" s="58">
        <v>89</v>
      </c>
      <c r="BR8" s="58">
        <v>72.400000000000006</v>
      </c>
      <c r="BS8" s="58">
        <v>71.599999999999994</v>
      </c>
      <c r="BT8" s="58">
        <v>77.5</v>
      </c>
      <c r="BU8" s="58">
        <v>77.599999999999994</v>
      </c>
      <c r="BV8" s="58">
        <v>77</v>
      </c>
      <c r="BW8" s="58">
        <v>68.400000000000006</v>
      </c>
      <c r="BX8" s="58">
        <v>68.2</v>
      </c>
      <c r="BY8" s="58">
        <v>68.400000000000006</v>
      </c>
      <c r="BZ8" s="58">
        <v>66.8</v>
      </c>
      <c r="CA8" s="59">
        <v>74091</v>
      </c>
      <c r="CB8" s="59">
        <v>75918</v>
      </c>
      <c r="CC8" s="59">
        <v>90815</v>
      </c>
      <c r="CD8" s="59">
        <v>95366</v>
      </c>
      <c r="CE8" s="59">
        <v>92485</v>
      </c>
      <c r="CF8" s="59">
        <v>59108</v>
      </c>
      <c r="CG8" s="59">
        <v>60271</v>
      </c>
      <c r="CH8" s="59">
        <v>63766</v>
      </c>
      <c r="CI8" s="59">
        <v>66386</v>
      </c>
      <c r="CJ8" s="59">
        <v>69418</v>
      </c>
      <c r="CK8" s="58">
        <v>61837</v>
      </c>
      <c r="CL8" s="59">
        <v>23794</v>
      </c>
      <c r="CM8" s="59">
        <v>24663</v>
      </c>
      <c r="CN8" s="59">
        <v>27182</v>
      </c>
      <c r="CO8" s="59">
        <v>26374</v>
      </c>
      <c r="CP8" s="59">
        <v>27854</v>
      </c>
      <c r="CQ8" s="59">
        <v>15887</v>
      </c>
      <c r="CR8" s="59">
        <v>16979</v>
      </c>
      <c r="CS8" s="59">
        <v>18423</v>
      </c>
      <c r="CT8" s="59">
        <v>19190</v>
      </c>
      <c r="CU8" s="59">
        <v>19216</v>
      </c>
      <c r="CV8" s="58">
        <v>17600</v>
      </c>
      <c r="CW8" s="59">
        <v>44.4</v>
      </c>
      <c r="CX8" s="59">
        <v>44.1</v>
      </c>
      <c r="CY8" s="59">
        <v>41</v>
      </c>
      <c r="CZ8" s="59">
        <v>39.799999999999997</v>
      </c>
      <c r="DA8" s="59">
        <v>41.4</v>
      </c>
      <c r="DB8" s="59">
        <v>53</v>
      </c>
      <c r="DC8" s="59">
        <v>53</v>
      </c>
      <c r="DD8" s="59">
        <v>56.7</v>
      </c>
      <c r="DE8" s="59">
        <v>54.2</v>
      </c>
      <c r="DF8" s="59">
        <v>53.9</v>
      </c>
      <c r="DG8" s="59">
        <v>55.6</v>
      </c>
      <c r="DH8" s="59">
        <v>26.3</v>
      </c>
      <c r="DI8" s="59">
        <v>27.4</v>
      </c>
      <c r="DJ8" s="59">
        <v>22.6</v>
      </c>
      <c r="DK8" s="59">
        <v>21.2</v>
      </c>
      <c r="DL8" s="59">
        <v>24.7</v>
      </c>
      <c r="DM8" s="59">
        <v>25.8</v>
      </c>
      <c r="DN8" s="59">
        <v>26.4</v>
      </c>
      <c r="DO8" s="59">
        <v>26.2</v>
      </c>
      <c r="DP8" s="59">
        <v>26.3</v>
      </c>
      <c r="DQ8" s="59">
        <v>26.3</v>
      </c>
      <c r="DR8" s="59">
        <v>25.1</v>
      </c>
      <c r="DS8" s="59">
        <v>10.199999999999999</v>
      </c>
      <c r="DT8" s="59">
        <v>10</v>
      </c>
      <c r="DU8" s="59">
        <v>0</v>
      </c>
      <c r="DV8" s="59">
        <v>0</v>
      </c>
      <c r="DW8" s="59">
        <v>0</v>
      </c>
      <c r="DX8" s="59">
        <v>40.4</v>
      </c>
      <c r="DY8" s="59">
        <v>40.1</v>
      </c>
      <c r="DZ8" s="59">
        <v>40.799999999999997</v>
      </c>
      <c r="EA8" s="59">
        <v>40.4</v>
      </c>
      <c r="EB8" s="59">
        <v>33.799999999999997</v>
      </c>
      <c r="EC8" s="59">
        <v>63</v>
      </c>
      <c r="ED8" s="58">
        <v>35.6</v>
      </c>
      <c r="EE8" s="58">
        <v>41.2</v>
      </c>
      <c r="EF8" s="58">
        <v>46.6</v>
      </c>
      <c r="EG8" s="58">
        <v>51</v>
      </c>
      <c r="EH8" s="58">
        <v>55.3</v>
      </c>
      <c r="EI8" s="58">
        <v>53.7</v>
      </c>
      <c r="EJ8" s="58">
        <v>56.4</v>
      </c>
      <c r="EK8" s="58">
        <v>56.8</v>
      </c>
      <c r="EL8" s="58">
        <v>58.5</v>
      </c>
      <c r="EM8" s="58">
        <v>57.4</v>
      </c>
      <c r="EN8" s="58">
        <v>56.4</v>
      </c>
      <c r="EO8" s="58">
        <v>62.7</v>
      </c>
      <c r="EP8" s="58">
        <v>70.5</v>
      </c>
      <c r="EQ8" s="58">
        <v>76.400000000000006</v>
      </c>
      <c r="ER8" s="58">
        <v>80.099999999999994</v>
      </c>
      <c r="ES8" s="58">
        <v>83.4</v>
      </c>
      <c r="ET8" s="58">
        <v>69.3</v>
      </c>
      <c r="EU8" s="58">
        <v>71.099999999999994</v>
      </c>
      <c r="EV8" s="58">
        <v>69.8</v>
      </c>
      <c r="EW8" s="58">
        <v>69.7</v>
      </c>
      <c r="EX8" s="58">
        <v>68.8</v>
      </c>
      <c r="EY8" s="58">
        <v>70.7</v>
      </c>
      <c r="EZ8" s="59">
        <v>54492910</v>
      </c>
      <c r="FA8" s="59">
        <v>53841965</v>
      </c>
      <c r="FB8" s="59">
        <v>54278074</v>
      </c>
      <c r="FC8" s="59">
        <v>54713018</v>
      </c>
      <c r="FD8" s="59">
        <v>55411253</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平岡</cp:lastModifiedBy>
  <cp:lastPrinted>2024-01-30T02:47:50Z</cp:lastPrinted>
  <dcterms:created xsi:type="dcterms:W3CDTF">2023-12-20T05:09:21Z</dcterms:created>
  <dcterms:modified xsi:type="dcterms:W3CDTF">2024-03-12T08:31:18Z</dcterms:modified>
  <cp:category/>
</cp:coreProperties>
</file>