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04E62A4B-05EB-41DB-A83B-6DD68FC13F03}" xr6:coauthVersionLast="36" xr6:coauthVersionMax="36" xr10:uidLastSave="{00000000-0000-0000-0000-000000000000}"/>
  <bookViews>
    <workbookView xWindow="0" yWindow="0" windowWidth="16060" windowHeight="6980" tabRatio="799" firstSheet="9"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38" i="10"/>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U38" i="10"/>
  <c r="BW37" i="10"/>
  <c r="BE37" i="10"/>
  <c r="U37" i="10"/>
  <c r="BW36" i="10"/>
  <c r="BE36" i="10"/>
  <c r="U36" i="10"/>
  <c r="BW35" i="10"/>
  <c r="BE35" i="10"/>
  <c r="U35" i="10"/>
  <c r="BW34" i="10"/>
  <c r="BE34" i="10"/>
  <c r="U34" i="10"/>
  <c r="BW33" i="10"/>
  <c r="BE33" i="10"/>
  <c r="U33" i="10"/>
  <c r="CO32" i="10"/>
  <c r="CO33" i="10" s="1"/>
  <c r="CO34" i="10" s="1"/>
  <c r="CO35" i="10" s="1"/>
  <c r="CO36" i="10" s="1"/>
  <c r="CO37" i="10" s="1"/>
  <c r="CO38" i="10" s="1"/>
  <c r="CO39" i="10" s="1"/>
  <c r="CO40" i="10" s="1"/>
  <c r="CO41" i="10" s="1"/>
  <c r="BW32"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C40" i="10" s="1"/>
  <c r="C41" i="10" s="1"/>
  <c r="U32" i="10" l="1"/>
  <c r="AM32" i="10"/>
  <c r="AM33" i="10" s="1"/>
  <c r="AM34" i="10" s="1"/>
  <c r="AM35" i="10" s="1"/>
  <c r="AM36" i="10" s="1"/>
  <c r="AM37" i="10" s="1"/>
  <c r="AM38" i="10" s="1"/>
  <c r="BE32" i="10" l="1"/>
</calcChain>
</file>

<file path=xl/sharedStrings.xml><?xml version="1.0" encoding="utf-8"?>
<sst xmlns="http://schemas.openxmlformats.org/spreadsheetml/2006/main" count="1039" uniqueCount="623">
  <si>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</si>
  <si>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</si>
  <si>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</si>
  <si>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</si>
  <si>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</si>
  <si>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</si>
  <si>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</si>
  <si>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</si>
  <si>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</si>
  <si>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</si>
  <si>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</si>
  <si>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</si>
  <si>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</si>
  <si>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</si>
  <si>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</si>
  <si>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</si>
  <si>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</si>
  <si>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</si>
  <si>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</si>
  <si>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</si>
  <si>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</si>
  <si>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</si>
  <si>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</si>
  <si>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</si>
  <si>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</si>
  <si>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</si>
  <si>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</si>
  <si>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</si>
  <si>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</si>
  <si>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</si>
  <si>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</si>
  <si>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</si>
  <si>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</si>
  <si>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</si>
  <si>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</si>
  <si>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</si>
  <si>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</si>
  <si>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</si>
  <si>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</si>
  <si>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</si>
  <si>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</si>
  <si>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</si>
  <si>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</si>
  <si>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</si>
  <si>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</si>
  <si>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</si>
  <si>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</si>
  <si>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</si>
  <si>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</si>
  <si>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</si>
  <si>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</si>
  <si>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</si>
  <si>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</si>
  <si>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</si>
  <si>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</si>
  <si>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</si>
  <si>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</si>
  <si>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</si>
  <si>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</si>
  <si>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</si>
  <si>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</si>
  <si>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</si>
  <si>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</si>
  <si>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</si>
  <si>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</si>
  <si>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</si>
  <si>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</si>
  <si>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</si>
  <si>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</si>
  <si>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</si>
  <si>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</si>
  <si>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</si>
  <si>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</si>
  <si>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</si>
  <si>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</si>
  <si>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</si>
  <si>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</si>
  <si>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</si>
  <si>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</si>
  <si>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</si>
  <si>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</si>
  <si>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</si>
  <si>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</si>
  <si>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</si>
  <si>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新潟県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</si>
  <si>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</si>
  <si>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</si>
  <si>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</si>
  <si>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</si>
  <si>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</si>
  <si>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</si>
  <si>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</si>
  <si>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</si>
  <si>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</si>
  <si>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</si>
  <si>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</si>
  <si>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</si>
  <si>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</si>
  <si>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</si>
  <si>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</si>
  <si>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</si>
  <si>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</si>
  <si>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</si>
  <si>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</si>
  <si>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</si>
  <si>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</si>
  <si>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</si>
  <si>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</si>
  <si>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</si>
  <si>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</si>
  <si>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</si>
  <si>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</si>
  <si>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</si>
  <si>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</si>
  <si>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</si>
  <si>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</si>
  <si>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</si>
  <si>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</si>
  <si>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-4.5</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</si>
  <si>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</si>
  <si>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</si>
  <si>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</si>
  <si>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</si>
  <si>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</si>
  <si>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</si>
  <si>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</si>
  <si>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</si>
  <si>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</si>
  <si>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</si>
  <si>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</si>
  <si>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</si>
  <si>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</si>
  <si>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</si>
  <si>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</si>
  <si>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</si>
  <si>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</si>
  <si>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</si>
  <si>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</si>
  <si>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</si>
  <si>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</si>
  <si>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</si>
  <si>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</si>
  <si>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</si>
  <si>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-1.1</t>
    <phoneticPr fontId="3"/>
  </si>
  <si>
    <t>　うち技能労務職員</t>
    <rPh sb="3" eb="5">
      <t>ギノウ</t>
    </rPh>
    <rPh sb="5" eb="7">
      <t>ロウム</t>
    </rPh>
    <rPh sb="7" eb="8">
      <t>ショク</t>
    </rPh>
    <rPh sb="8" eb="9">
      <t>イン</t>
    </rPh>
    <phoneticPr fontId="3"/>
  </si>
  <si>
    <t>標準税収入額等</t>
    <phoneticPr fontId="22"/>
  </si>
  <si>
    <t>工業用地造成事業会計</t>
    <phoneticPr fontId="3"/>
  </si>
  <si>
    <t>うち日本人(％)</t>
    <phoneticPr fontId="3"/>
  </si>
  <si>
    <t>-1.2</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</si>
  <si>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</si>
  <si>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</si>
  <si>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</si>
  <si>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</si>
  <si>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</si>
  <si>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</si>
  <si>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</si>
  <si>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</si>
  <si>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</si>
  <si>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</si>
  <si>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</si>
  <si>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</si>
  <si>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</si>
  <si>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</si>
  <si>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</si>
  <si>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</si>
  <si>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</si>
  <si>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</si>
  <si>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</si>
  <si>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</si>
  <si>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</si>
  <si>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</si>
  <si>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</si>
  <si>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</si>
  <si>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</si>
  <si>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</si>
  <si>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</si>
  <si>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</si>
  <si>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</si>
  <si>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</si>
  <si>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</si>
  <si>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</si>
  <si>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</si>
  <si>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</si>
  <si>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</si>
  <si>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</si>
  <si>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</si>
  <si>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</si>
  <si>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</si>
  <si>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</si>
  <si>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</si>
  <si>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</si>
  <si>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</si>
  <si>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</si>
  <si>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新潟県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</si>
  <si>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</si>
  <si>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</si>
  <si>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</si>
  <si>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</si>
  <si>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</si>
  <si>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</si>
  <si>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</si>
  <si>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</si>
  <si>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</si>
  <si>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</si>
  <si>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</si>
  <si>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</si>
  <si>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</si>
  <si>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</si>
  <si>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</si>
  <si>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</si>
  <si>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</si>
  <si>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</si>
  <si>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</si>
  <si>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</si>
  <si>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</si>
  <si>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</si>
  <si>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</si>
  <si>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</si>
  <si>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</si>
  <si>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</si>
  <si>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</si>
  <si>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</si>
  <si>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</si>
  <si>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</si>
  <si>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</si>
  <si>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</si>
  <si>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</si>
  <si>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</si>
  <si>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</si>
  <si>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</si>
  <si>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</si>
  <si>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</si>
  <si>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</si>
  <si>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</si>
  <si>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</si>
  <si>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</si>
  <si>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</si>
  <si>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</si>
  <si>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</si>
  <si>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</si>
  <si>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</si>
  <si>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</si>
  <si>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</si>
  <si>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</si>
  <si>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</si>
  <si>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</si>
  <si>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</si>
  <si>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</si>
  <si>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</si>
  <si>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</si>
  <si>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</si>
  <si>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</si>
  <si>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</si>
  <si>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</si>
  <si>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</si>
  <si>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</si>
  <si>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</si>
  <si>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</si>
  <si>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</si>
  <si>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</si>
  <si>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</si>
  <si>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</si>
  <si>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</si>
  <si>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</si>
  <si>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</si>
  <si>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</si>
  <si>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</si>
  <si>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</si>
  <si>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</si>
  <si>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</si>
  <si>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</si>
  <si>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</si>
  <si>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</si>
  <si>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</si>
  <si>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</si>
  <si>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</si>
  <si>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</si>
  <si>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</si>
  <si>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</si>
  <si>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</si>
  <si>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</si>
  <si>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</si>
  <si>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</si>
  <si>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</si>
  <si>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</si>
  <si>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</si>
  <si>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</si>
  <si>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</si>
  <si>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</si>
  <si>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</si>
  <si>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</si>
  <si>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</si>
  <si>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</si>
  <si>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</si>
  <si>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</si>
  <si>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</si>
  <si>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</si>
  <si>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</si>
  <si>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</si>
  <si>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</si>
  <si>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</si>
  <si>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</si>
  <si>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</si>
  <si>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</si>
  <si>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</si>
  <si>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</si>
  <si>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</si>
  <si>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</si>
  <si>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</si>
  <si>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</si>
  <si>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</si>
  <si>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</si>
  <si>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</si>
  <si>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</si>
  <si>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</si>
  <si>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</si>
  <si>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</si>
  <si>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</si>
  <si>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</si>
  <si>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</si>
  <si>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</si>
  <si>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</si>
  <si>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</si>
  <si>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</si>
  <si>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</si>
  <si>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</si>
  <si>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</si>
  <si>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</si>
  <si>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</si>
  <si>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</si>
  <si>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</si>
  <si>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</si>
  <si>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</si>
  <si>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</si>
  <si>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</si>
  <si>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</si>
  <si>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</si>
  <si>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</si>
  <si>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</si>
  <si>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</si>
  <si>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</si>
  <si>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</si>
  <si>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</si>
  <si>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</si>
  <si>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</si>
  <si>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</si>
  <si>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</si>
  <si>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</si>
  <si>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</si>
  <si>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新潟県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</si>
  <si>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</si>
  <si>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</si>
  <si>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</si>
  <si>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</si>
  <si>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</si>
  <si>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</si>
  <si>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</si>
  <si>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</si>
  <si>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</si>
  <si>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</si>
  <si>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</si>
  <si>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</si>
  <si>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</si>
  <si>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</si>
  <si>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</si>
  <si>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</si>
  <si>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</si>
  <si>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</si>
  <si>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</si>
  <si>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</si>
  <si>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県債管理特別会計</t>
    <phoneticPr fontId="3"/>
  </si>
  <si>
    <t>地域づくり資金貸付事業特別会計</t>
    <phoneticPr fontId="3"/>
  </si>
  <si>
    <t>災害救助事業特別会計</t>
    <phoneticPr fontId="3"/>
  </si>
  <si>
    <t>母子父子寡婦福祉資金貸付事業特別会計</t>
    <phoneticPr fontId="3"/>
  </si>
  <si>
    <t>心身障害児・者総合施設事業特別会計</t>
    <phoneticPr fontId="3"/>
  </si>
  <si>
    <t>中小企業支援資金貸付事業特別会計</t>
    <phoneticPr fontId="3"/>
  </si>
  <si>
    <t>林業振興資金貸付事業特別会計</t>
    <phoneticPr fontId="3"/>
  </si>
  <si>
    <t>沿岸漁業改善資金貸付事業特別会計</t>
    <phoneticPr fontId="3"/>
  </si>
  <si>
    <t>県有林事業特別会計</t>
    <phoneticPr fontId="3"/>
  </si>
  <si>
    <t>用地先行取得事業特別会計</t>
    <phoneticPr fontId="3"/>
  </si>
  <si>
    <t>都市開発資金事業特別会計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</si>
  <si>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</si>
  <si>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</si>
  <si>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</si>
  <si>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</si>
  <si>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</si>
  <si>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</si>
  <si>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</si>
  <si>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</si>
  <si>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</si>
  <si>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</si>
  <si>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</si>
  <si>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</si>
  <si>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</si>
  <si>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</si>
  <si>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新潟県国民健康保険事業特別会計</t>
    <phoneticPr fontId="3"/>
  </si>
  <si>
    <t>電気事業会計</t>
    <phoneticPr fontId="3"/>
  </si>
  <si>
    <t>法適用企業</t>
    <phoneticPr fontId="3"/>
  </si>
  <si>
    <t>工業用水道事業会計</t>
    <phoneticPr fontId="3"/>
  </si>
  <si>
    <t>病院事業会計</t>
    <phoneticPr fontId="3"/>
  </si>
  <si>
    <t>基幹病院事業会計</t>
    <phoneticPr fontId="3"/>
  </si>
  <si>
    <t>流域下水道事業会計</t>
    <phoneticPr fontId="3"/>
  </si>
  <si>
    <t>工業用地造成事業会計</t>
    <phoneticPr fontId="3"/>
  </si>
  <si>
    <t>新潟東港臨海用地造成事業会計</t>
    <phoneticPr fontId="3"/>
  </si>
  <si>
    <t>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</si>
  <si>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</si>
  <si>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</si>
  <si>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</si>
  <si>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</si>
  <si>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</si>
  <si>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</si>
  <si>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純損益
（形式収支）</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</si>
  <si>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</si>
  <si>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</si>
  <si>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</si>
  <si>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</si>
  <si>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</si>
  <si>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</si>
  <si>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</si>
  <si>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</si>
  <si>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</si>
  <si>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</si>
  <si>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</si>
  <si>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</si>
  <si>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</si>
  <si>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</si>
  <si>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</si>
  <si>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</si>
  <si>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</si>
  <si>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</si>
  <si>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</si>
  <si>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</si>
  <si>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</si>
  <si>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</si>
  <si>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</si>
  <si>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</si>
  <si>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</si>
  <si>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</si>
  <si>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</si>
  <si>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</si>
  <si>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</si>
  <si>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</si>
  <si>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</si>
  <si>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</si>
  <si>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</si>
  <si>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</si>
  <si>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</si>
  <si>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</si>
  <si>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</si>
  <si>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</si>
  <si>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</si>
  <si>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</si>
  <si>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</si>
  <si>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</si>
  <si>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</si>
  <si>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</si>
  <si>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</si>
  <si>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</si>
  <si>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</si>
  <si>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</si>
  <si>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</si>
  <si>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</si>
  <si>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</si>
  <si>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</si>
  <si>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基幹病院事業会計</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</si>
  <si>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</si>
  <si>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</si>
  <si>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</si>
  <si>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</si>
  <si>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</si>
  <si>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</si>
  <si>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</si>
  <si>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</si>
  <si>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</si>
  <si>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</si>
  <si>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</si>
  <si>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</si>
  <si>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</si>
  <si>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</si>
  <si>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</si>
  <si>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</si>
  <si>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</si>
  <si>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</si>
  <si>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t>
    <phoneticPr fontId="3"/>
  </si>
  <si>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</si>
  <si>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</si>
  <si>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</si>
  <si>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</si>
  <si>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</si>
  <si>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</si>
  <si>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</si>
  <si>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</si>
  <si>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</si>
  <si>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</si>
  <si>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</si>
  <si>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</si>
  <si>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</si>
  <si>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</si>
  <si>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</si>
  <si>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</si>
  <si>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</si>
  <si>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</si>
  <si>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</si>
  <si>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</si>
  <si>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</si>
  <si>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</si>
  <si>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</si>
  <si>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</si>
  <si>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</si>
  <si>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</si>
  <si>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</si>
  <si>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</si>
  <si>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</si>
  <si>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</si>
  <si>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</si>
  <si>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</si>
  <si>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</si>
  <si>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</si>
  <si>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</si>
  <si>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</si>
  <si>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</si>
  <si>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</si>
  <si>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</si>
  <si>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</si>
  <si>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</si>
  <si>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</si>
  <si>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</si>
  <si>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</si>
  <si>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</si>
  <si>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</si>
  <si>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</si>
  <si>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</si>
  <si>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</si>
  <si>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</si>
  <si>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</si>
  <si>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</si>
  <si>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</si>
  <si>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</si>
  <si>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</si>
  <si>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</si>
  <si>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</si>
  <si>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</si>
  <si>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H30</t>
  </si>
  <si>
    <t>R01</t>
  </si>
  <si>
    <t>R02</t>
  </si>
  <si>
    <t>R03</t>
  </si>
  <si>
    <t>R04</t>
  </si>
  <si>
    <t>工業用地造成事業会計</t>
  </si>
  <si>
    <t>▲ 0.35</t>
  </si>
  <si>
    <t>▲ 0.32</t>
  </si>
  <si>
    <t>▲ 0.30</t>
  </si>
  <si>
    <t>▲ 0.26</t>
  </si>
  <si>
    <t>▲ 0.23</t>
  </si>
  <si>
    <t>電気事業会計</t>
  </si>
  <si>
    <t>一般会計</t>
  </si>
  <si>
    <t>新潟県国民健康保険事業特別会計</t>
  </si>
  <si>
    <t>工業用水道事業会計</t>
  </si>
  <si>
    <t>病院事業会計</t>
  </si>
  <si>
    <t>地域づくり資金貸付事業特別会計</t>
  </si>
  <si>
    <t>流域下水道事業会計</t>
  </si>
  <si>
    <t>その他会計（赤字）</t>
  </si>
  <si>
    <t>その他会計（黒字）</t>
  </si>
  <si>
    <t>（百万円）</t>
    <phoneticPr fontId="2"/>
  </si>
  <si>
    <t>H30</t>
    <phoneticPr fontId="2"/>
  </si>
  <si>
    <t>R01</t>
    <phoneticPr fontId="2"/>
  </si>
  <si>
    <t>R02</t>
    <phoneticPr fontId="2"/>
  </si>
  <si>
    <t>R03</t>
    <phoneticPr fontId="2"/>
  </si>
  <si>
    <t>R04</t>
    <phoneticPr fontId="2"/>
  </si>
  <si>
    <t>北越急行(株)</t>
  </si>
  <si>
    <t>佐渡汽船(株)</t>
  </si>
  <si>
    <t>新潟木材倉庫(株)</t>
  </si>
  <si>
    <t>(株)新潟国際貿易ターミナル</t>
  </si>
  <si>
    <t>新潟空港ビルディング(株)</t>
  </si>
  <si>
    <t>(株)新潟ふるさと村</t>
  </si>
  <si>
    <t>新潟県住宅供給公社</t>
  </si>
  <si>
    <t>公立大学法人新潟県立大学</t>
  </si>
  <si>
    <t>粟島汽船(株)</t>
  </si>
  <si>
    <t>○</t>
  </si>
  <si>
    <t>(公財)新潟県文化振興財団</t>
  </si>
  <si>
    <t>(公財)にいがた産業創造機構</t>
  </si>
  <si>
    <t>(一財)新潟県建設技術センター</t>
  </si>
  <si>
    <t>(公財)新潟県埋蔵文化財調査事業団</t>
  </si>
  <si>
    <t>(公財)新潟県暴力追放運動推進センター</t>
  </si>
  <si>
    <t>(公社)新潟県農林公社</t>
  </si>
  <si>
    <t>(公財)新潟県女性財団</t>
  </si>
  <si>
    <t>(公財)新潟県国際交流協会</t>
  </si>
  <si>
    <t>(公財)環日本海経済研究所</t>
  </si>
  <si>
    <t>(公財)柏崎原子力広報センター</t>
  </si>
  <si>
    <t>(公財)新潟県都市緑花センター</t>
  </si>
  <si>
    <t>(公社)新潟県農作物価格安定協会</t>
  </si>
  <si>
    <t>(公財)新潟県スポーツ協会</t>
  </si>
  <si>
    <t>(公財)新潟県下水道公社</t>
  </si>
  <si>
    <t>(公財)新潟県雇用環境整備財団</t>
  </si>
  <si>
    <t>(公社)新潟県私学振興会</t>
  </si>
  <si>
    <t>(公財)新潟県環境保全事業団</t>
  </si>
  <si>
    <t>(公社)新潟県畜産協会</t>
  </si>
  <si>
    <t>(公財)新潟県交通遺児基金</t>
  </si>
  <si>
    <t>(公財)新潟県臓器移植推進財団</t>
  </si>
  <si>
    <t>(公財)新潟県歯科保健協会</t>
  </si>
  <si>
    <t>(公財)新潟県健康づくり財団</t>
  </si>
  <si>
    <t>(公財)新潟医学振興会</t>
  </si>
  <si>
    <t>えちごトキめき鉄道(株)</t>
  </si>
  <si>
    <t>(公社)新潟県水産振興協会</t>
  </si>
  <si>
    <t>(一財)十日町地域地場産業振興センター</t>
  </si>
  <si>
    <t>(公財)燕三条地場産業振興センター</t>
  </si>
  <si>
    <t>（一財）新潟県地域医療推進機構</t>
  </si>
  <si>
    <t>公立大学法人　新潟県立看護大学</t>
  </si>
  <si>
    <t>▲1</t>
  </si>
  <si>
    <t>▲40</t>
  </si>
  <si>
    <t>▲28</t>
  </si>
  <si>
    <t>▲3</t>
  </si>
  <si>
    <t>▲208</t>
  </si>
  <si>
    <t>▲2</t>
  </si>
  <si>
    <t>▲10</t>
  </si>
  <si>
    <t>▲621</t>
  </si>
  <si>
    <t>▲68</t>
  </si>
  <si>
    <t>▲147</t>
  </si>
  <si>
    <t>▲367</t>
  </si>
  <si>
    <t>地域医療介護総合確保基金</t>
    <rPh sb="0" eb="4">
      <t>チイキイリョウ</t>
    </rPh>
    <rPh sb="4" eb="6">
      <t>カイゴ</t>
    </rPh>
    <rPh sb="6" eb="8">
      <t>ソウゴウ</t>
    </rPh>
    <rPh sb="8" eb="12">
      <t>カクホキキン</t>
    </rPh>
    <phoneticPr fontId="3"/>
  </si>
  <si>
    <t>介護保険財政安定化基金</t>
    <rPh sb="0" eb="4">
      <t>カイゴホケン</t>
    </rPh>
    <rPh sb="4" eb="9">
      <t>ザイセイアンテイカ</t>
    </rPh>
    <rPh sb="9" eb="11">
      <t>キキン</t>
    </rPh>
    <phoneticPr fontId="3"/>
  </si>
  <si>
    <t>後期高齢者医療財政安定化基金</t>
    <rPh sb="0" eb="5">
      <t>コウキコウレイシャ</t>
    </rPh>
    <rPh sb="5" eb="9">
      <t>イリョウザイセイ</t>
    </rPh>
    <rPh sb="9" eb="14">
      <t>アンテイカキキン</t>
    </rPh>
    <phoneticPr fontId="3"/>
  </si>
  <si>
    <t>ふるさと保全基金</t>
    <rPh sb="4" eb="6">
      <t>ホゼン</t>
    </rPh>
    <rPh sb="6" eb="8">
      <t>キキン</t>
    </rPh>
    <phoneticPr fontId="3"/>
  </si>
  <si>
    <t>安心こども基金</t>
    <rPh sb="0" eb="2">
      <t>アンシン</t>
    </rPh>
    <rPh sb="5" eb="7">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</si>
</sst>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82531</c:v>
                </c:pt>
                <c:pt idx="1">
                  <c:v>91743</c:v>
                </c:pt>
                <c:pt idx="2">
                  <c:v>95429</c:v>
                </c:pt>
                <c:pt idx="3">
                  <c:v>93540</c:v>
                </c:pt>
                <c:pt idx="4">
                  <c:v>88232</c:v>
                </c:pt>
              </c:numCache>
            </c:numRef>
          </c:val>
          <c:smooth val="0"/>
          <c:extLst>
            <c:ext xmlns:c16="http://schemas.microsoft.com/office/drawing/2014/chart" uri="{C3380CC4-5D6E-409C-BE32-E72D297353CC}">
              <c16:uniqueId val="{00000000-D294-4230-BB0E-53838B6AE6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88284</c:v>
                </c:pt>
                <c:pt idx="1">
                  <c:v>103697</c:v>
                </c:pt>
                <c:pt idx="2">
                  <c:v>97066</c:v>
                </c:pt>
                <c:pt idx="3">
                  <c:v>89528</c:v>
                </c:pt>
                <c:pt idx="4">
                  <c:v>84988</c:v>
                </c:pt>
              </c:numCache>
            </c:numRef>
          </c:val>
          <c:smooth val="0"/>
          <c:extLst>
            <c:ext xmlns:c16="http://schemas.microsoft.com/office/drawing/2014/chart" uri="{C3380CC4-5D6E-409C-BE32-E72D297353CC}">
              <c16:uniqueId val="{00000001-D294-4230-BB0E-53838B6AE65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1.1399999999999999</c:v>
                </c:pt>
                <c:pt idx="1">
                  <c:v>0.9</c:v>
                </c:pt>
                <c:pt idx="2">
                  <c:v>2.59</c:v>
                </c:pt>
                <c:pt idx="3">
                  <c:v>2.4700000000000002</c:v>
                </c:pt>
                <c:pt idx="4">
                  <c:v>3.52</c:v>
                </c:pt>
              </c:numCache>
            </c:numRef>
          </c:val>
          <c:extLst>
            <c:ext xmlns:c16="http://schemas.microsoft.com/office/drawing/2014/chart" uri="{C3380CC4-5D6E-409C-BE32-E72D297353CC}">
              <c16:uniqueId val="{00000000-D4D5-421C-930B-A11663815E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1.1399999999999999</c:v>
                </c:pt>
                <c:pt idx="1">
                  <c:v>6.92</c:v>
                </c:pt>
                <c:pt idx="2">
                  <c:v>5.88</c:v>
                </c:pt>
                <c:pt idx="3">
                  <c:v>9.1</c:v>
                </c:pt>
                <c:pt idx="4">
                  <c:v>8.91</c:v>
                </c:pt>
              </c:numCache>
            </c:numRef>
          </c:val>
          <c:extLst>
            <c:ext xmlns:c16="http://schemas.microsoft.com/office/drawing/2014/chart" uri="{C3380CC4-5D6E-409C-BE32-E72D297353CC}">
              <c16:uniqueId val="{00000001-D4D5-421C-930B-A11663815ED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0.01</c:v>
                </c:pt>
                <c:pt idx="1">
                  <c:v>5.53</c:v>
                </c:pt>
                <c:pt idx="2">
                  <c:v>0.63</c:v>
                </c:pt>
                <c:pt idx="3">
                  <c:v>3.37</c:v>
                </c:pt>
                <c:pt idx="4">
                  <c:v>0.46</c:v>
                </c:pt>
              </c:numCache>
            </c:numRef>
          </c:val>
          <c:smooth val="0"/>
          <c:extLst>
            <c:ext xmlns:c16="http://schemas.microsoft.com/office/drawing/2014/chart" uri="{C3380CC4-5D6E-409C-BE32-E72D297353CC}">
              <c16:uniqueId val="{00000002-D4D5-421C-930B-A11663815ED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0.87</c:v>
                </c:pt>
                <c:pt idx="2">
                  <c:v>#N/A</c:v>
                </c:pt>
                <c:pt idx="3">
                  <c:v>0.86</c:v>
                </c:pt>
                <c:pt idx="4">
                  <c:v>#N/A</c:v>
                </c:pt>
                <c:pt idx="5">
                  <c:v>0.78</c:v>
                </c:pt>
                <c:pt idx="6">
                  <c:v>#N/A</c:v>
                </c:pt>
                <c:pt idx="7">
                  <c:v>0.74</c:v>
                </c:pt>
                <c:pt idx="8">
                  <c:v>#N/A</c:v>
                </c:pt>
                <c:pt idx="9">
                  <c:v>0.7</c:v>
                </c:pt>
              </c:numCache>
            </c:numRef>
          </c:val>
          <c:extLst>
            <c:ext xmlns:c16="http://schemas.microsoft.com/office/drawing/2014/chart" uri="{C3380CC4-5D6E-409C-BE32-E72D297353CC}">
              <c16:uniqueId val="{00000000-28A0-465F-B018-BCD34C51D9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A0-465F-B018-BCD34C51D9DA}"/>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0.31</c:v>
                </c:pt>
                <c:pt idx="6">
                  <c:v>#N/A</c:v>
                </c:pt>
                <c:pt idx="7">
                  <c:v>0.34</c:v>
                </c:pt>
                <c:pt idx="8">
                  <c:v>#N/A</c:v>
                </c:pt>
                <c:pt idx="9">
                  <c:v>0.36</c:v>
                </c:pt>
              </c:numCache>
            </c:numRef>
          </c:val>
          <c:extLst>
            <c:ext xmlns:c16="http://schemas.microsoft.com/office/drawing/2014/chart" uri="{C3380CC4-5D6E-409C-BE32-E72D297353CC}">
              <c16:uniqueId val="{00000002-28A0-465F-B018-BCD34C51D9DA}"/>
            </c:ext>
          </c:extLst>
        </c:ser>
        <c:ser>
          <c:idx val="3"/>
          <c:order val="3"/>
          <c:tx>
            <c:strRef>
              <c:f>データシート!$A$30</c:f>
              <c:strCache>
                <c:ptCount val="1"/>
                <c:pt idx="0">
                  <c:v>地域づくり資金貸付事業特別会計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0.43</c:v>
                </c:pt>
                <c:pt idx="2">
                  <c:v>#N/A</c:v>
                </c:pt>
                <c:pt idx="3">
                  <c:v>0.31</c:v>
                </c:pt>
                <c:pt idx="4">
                  <c:v>#N/A</c:v>
                </c:pt>
                <c:pt idx="5">
                  <c:v>0.43</c:v>
                </c:pt>
                <c:pt idx="6">
                  <c:v>#N/A</c:v>
                </c:pt>
                <c:pt idx="7">
                  <c:v>0.56000000000000005</c:v>
                </c:pt>
                <c:pt idx="8">
                  <c:v>#N/A</c:v>
                </c:pt>
                <c:pt idx="9">
                  <c:v>0.64</c:v>
                </c:pt>
              </c:numCache>
            </c:numRef>
          </c:val>
          <c:extLst>
            <c:ext xmlns:c16="http://schemas.microsoft.com/office/drawing/2014/chart" uri="{C3380CC4-5D6E-409C-BE32-E72D297353CC}">
              <c16:uniqueId val="{00000003-28A0-465F-B018-BCD34C51D9DA}"/>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0.3</c:v>
                </c:pt>
                <c:pt idx="1">
                  <c:v>#N/A</c:v>
                </c:pt>
                <c:pt idx="2">
                  <c:v>0.23</c:v>
                </c:pt>
                <c:pt idx="3">
                  <c:v>#N/A</c:v>
                </c:pt>
                <c:pt idx="4">
                  <c:v>#N/A</c:v>
                </c:pt>
                <c:pt idx="5">
                  <c:v>0.13</c:v>
                </c:pt>
                <c:pt idx="6">
                  <c:v>#N/A</c:v>
                </c:pt>
                <c:pt idx="7">
                  <c:v>0.68</c:v>
                </c:pt>
                <c:pt idx="8">
                  <c:v>#N/A</c:v>
                </c:pt>
                <c:pt idx="9">
                  <c:v>0.94</c:v>
                </c:pt>
              </c:numCache>
            </c:numRef>
          </c:val>
          <c:extLst>
            <c:ext xmlns:c16="http://schemas.microsoft.com/office/drawing/2014/chart" uri="{C3380CC4-5D6E-409C-BE32-E72D297353CC}">
              <c16:uniqueId val="{00000004-28A0-465F-B018-BCD34C51D9DA}"/>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0.72</c:v>
                </c:pt>
                <c:pt idx="2">
                  <c:v>#N/A</c:v>
                </c:pt>
                <c:pt idx="3">
                  <c:v>0.73</c:v>
                </c:pt>
                <c:pt idx="4">
                  <c:v>#N/A</c:v>
                </c:pt>
                <c:pt idx="5">
                  <c:v>0.57999999999999996</c:v>
                </c:pt>
                <c:pt idx="6">
                  <c:v>#N/A</c:v>
                </c:pt>
                <c:pt idx="7">
                  <c:v>0.86</c:v>
                </c:pt>
                <c:pt idx="8">
                  <c:v>#N/A</c:v>
                </c:pt>
                <c:pt idx="9">
                  <c:v>0.97</c:v>
                </c:pt>
              </c:numCache>
            </c:numRef>
          </c:val>
          <c:extLst>
            <c:ext xmlns:c16="http://schemas.microsoft.com/office/drawing/2014/chart" uri="{C3380CC4-5D6E-409C-BE32-E72D297353CC}">
              <c16:uniqueId val="{00000005-28A0-465F-B018-BCD34C51D9DA}"/>
            </c:ext>
          </c:extLst>
        </c:ser>
        <c:ser>
          <c:idx val="6"/>
          <c:order val="6"/>
          <c:tx>
            <c:strRef>
              <c:f>データシート!$A$33</c:f>
              <c:strCache>
                <c:ptCount val="1"/>
                <c:pt idx="0">
                  <c:v>新潟県国民健康保険事業特別会計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0.35</c:v>
                </c:pt>
                <c:pt idx="2">
                  <c:v>#N/A</c:v>
                </c:pt>
                <c:pt idx="3">
                  <c:v>0.19</c:v>
                </c:pt>
                <c:pt idx="4">
                  <c:v>#N/A</c:v>
                </c:pt>
                <c:pt idx="5">
                  <c:v>1.51</c:v>
                </c:pt>
                <c:pt idx="6">
                  <c:v>#N/A</c:v>
                </c:pt>
                <c:pt idx="7">
                  <c:v>1.7</c:v>
                </c:pt>
                <c:pt idx="8">
                  <c:v>#N/A</c:v>
                </c:pt>
                <c:pt idx="9">
                  <c:v>1.55</c:v>
                </c:pt>
              </c:numCache>
            </c:numRef>
          </c:val>
          <c:extLst>
            <c:ext xmlns:c16="http://schemas.microsoft.com/office/drawing/2014/chart" uri="{C3380CC4-5D6E-409C-BE32-E72D297353CC}">
              <c16:uniqueId val="{00000006-28A0-465F-B018-BCD34C51D9D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0.56999999999999995</c:v>
                </c:pt>
                <c:pt idx="2">
                  <c:v>#N/A</c:v>
                </c:pt>
                <c:pt idx="3">
                  <c:v>0.46</c:v>
                </c:pt>
                <c:pt idx="4">
                  <c:v>#N/A</c:v>
                </c:pt>
                <c:pt idx="5">
                  <c:v>2.0299999999999998</c:v>
                </c:pt>
                <c:pt idx="6">
                  <c:v>#N/A</c:v>
                </c:pt>
                <c:pt idx="7">
                  <c:v>1.77</c:v>
                </c:pt>
                <c:pt idx="8">
                  <c:v>#N/A</c:v>
                </c:pt>
                <c:pt idx="9">
                  <c:v>2.75</c:v>
                </c:pt>
              </c:numCache>
            </c:numRef>
          </c:val>
          <c:extLst>
            <c:ext xmlns:c16="http://schemas.microsoft.com/office/drawing/2014/chart" uri="{C3380CC4-5D6E-409C-BE32-E72D297353CC}">
              <c16:uniqueId val="{00000007-28A0-465F-B018-BCD34C51D9DA}"/>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3.07</c:v>
                </c:pt>
                <c:pt idx="2">
                  <c:v>#N/A</c:v>
                </c:pt>
                <c:pt idx="3">
                  <c:v>3.26</c:v>
                </c:pt>
                <c:pt idx="4">
                  <c:v>#N/A</c:v>
                </c:pt>
                <c:pt idx="5">
                  <c:v>3.35</c:v>
                </c:pt>
                <c:pt idx="6">
                  <c:v>#N/A</c:v>
                </c:pt>
                <c:pt idx="7">
                  <c:v>3.17</c:v>
                </c:pt>
                <c:pt idx="8">
                  <c:v>#N/A</c:v>
                </c:pt>
                <c:pt idx="9">
                  <c:v>3.17</c:v>
                </c:pt>
              </c:numCache>
            </c:numRef>
          </c:val>
          <c:extLst>
            <c:ext xmlns:c16="http://schemas.microsoft.com/office/drawing/2014/chart" uri="{C3380CC4-5D6E-409C-BE32-E72D297353CC}">
              <c16:uniqueId val="{00000008-28A0-465F-B018-BCD34C51D9DA}"/>
            </c:ext>
          </c:extLst>
        </c:ser>
        <c:ser>
          <c:idx val="9"/>
          <c:order val="9"/>
          <c:tx>
            <c:strRef>
              <c:f>データシート!$A$36</c:f>
              <c:strCache>
                <c:ptCount val="1"/>
                <c:pt idx="0">
                  <c:v>工業用地造成事業会計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0.35</c:v>
                </c:pt>
                <c:pt idx="1">
                  <c:v>#N/A</c:v>
                </c:pt>
                <c:pt idx="2">
                  <c:v>0.32</c:v>
                </c:pt>
                <c:pt idx="3">
                  <c:v>#N/A</c:v>
                </c:pt>
                <c:pt idx="4">
                  <c:v>0.3</c:v>
                </c:pt>
                <c:pt idx="5">
                  <c:v>#N/A</c:v>
                </c:pt>
                <c:pt idx="6">
                  <c:v>0.26</c:v>
                </c:pt>
                <c:pt idx="7">
                  <c:v>#N/A</c:v>
                </c:pt>
                <c:pt idx="8">
                  <c:v>0.23</c:v>
                </c:pt>
                <c:pt idx="9">
                  <c:v>#N/A</c:v>
                </c:pt>
              </c:numCache>
            </c:numRef>
          </c:val>
          <c:extLst>
            <c:ext xmlns:c16="http://schemas.microsoft.com/office/drawing/2014/chart" uri="{C3380CC4-5D6E-409C-BE32-E72D297353CC}">
              <c16:uniqueId val="{00000009-28A0-465F-B018-BCD34C51D9DA}"/>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124348</c:v>
                </c:pt>
                <c:pt idx="5">
                  <c:v>121368</c:v>
                </c:pt>
                <c:pt idx="8">
                  <c:v>110865</c:v>
                </c:pt>
                <c:pt idx="11">
                  <c:v>102069</c:v>
                </c:pt>
                <c:pt idx="14">
                  <c:v>96087</c:v>
                </c:pt>
              </c:numCache>
            </c:numRef>
          </c:val>
          <c:extLst>
            <c:ext xmlns:c16="http://schemas.microsoft.com/office/drawing/2014/chart" uri="{C3380CC4-5D6E-409C-BE32-E72D297353CC}">
              <c16:uniqueId val="{00000000-22A5-413E-A8CC-0EFA136302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3</c:v>
                </c:pt>
                <c:pt idx="6">
                  <c:v>4</c:v>
                </c:pt>
                <c:pt idx="9">
                  <c:v>5</c:v>
                </c:pt>
                <c:pt idx="12">
                  <c:v>3</c:v>
                </c:pt>
              </c:numCache>
            </c:numRef>
          </c:val>
          <c:extLst>
            <c:ext xmlns:c16="http://schemas.microsoft.com/office/drawing/2014/chart" uri="{C3380CC4-5D6E-409C-BE32-E72D297353CC}">
              <c16:uniqueId val="{00000001-22A5-413E-A8CC-0EFA136302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2191</c:v>
                </c:pt>
                <c:pt idx="3">
                  <c:v>1367</c:v>
                </c:pt>
                <c:pt idx="6">
                  <c:v>1619</c:v>
                </c:pt>
                <c:pt idx="9">
                  <c:v>1533</c:v>
                </c:pt>
                <c:pt idx="12">
                  <c:v>1119</c:v>
                </c:pt>
              </c:numCache>
            </c:numRef>
          </c:val>
          <c:extLst>
            <c:ext xmlns:c16="http://schemas.microsoft.com/office/drawing/2014/chart" uri="{C3380CC4-5D6E-409C-BE32-E72D297353CC}">
              <c16:uniqueId val="{00000002-22A5-413E-A8CC-0EFA136302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A5-413E-A8CC-0EFA136302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6918</c:v>
                </c:pt>
                <c:pt idx="3">
                  <c:v>6350</c:v>
                </c:pt>
                <c:pt idx="6">
                  <c:v>6317</c:v>
                </c:pt>
                <c:pt idx="9">
                  <c:v>6575</c:v>
                </c:pt>
                <c:pt idx="12">
                  <c:v>6627</c:v>
                </c:pt>
              </c:numCache>
            </c:numRef>
          </c:val>
          <c:extLst>
            <c:ext xmlns:c16="http://schemas.microsoft.com/office/drawing/2014/chart" uri="{C3380CC4-5D6E-409C-BE32-E72D297353CC}">
              <c16:uniqueId val="{00000004-22A5-413E-A8CC-0EFA136302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62731</c:v>
                </c:pt>
                <c:pt idx="3">
                  <c:v>63546</c:v>
                </c:pt>
                <c:pt idx="6">
                  <c:v>65380</c:v>
                </c:pt>
                <c:pt idx="9">
                  <c:v>65787</c:v>
                </c:pt>
                <c:pt idx="12">
                  <c:v>67240</c:v>
                </c:pt>
              </c:numCache>
            </c:numRef>
          </c:val>
          <c:extLst>
            <c:ext xmlns:c16="http://schemas.microsoft.com/office/drawing/2014/chart" uri="{C3380CC4-5D6E-409C-BE32-E72D297353CC}">
              <c16:uniqueId val="{00000005-22A5-413E-A8CC-0EFA136302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9481</c:v>
                </c:pt>
                <c:pt idx="3">
                  <c:v>11222</c:v>
                </c:pt>
                <c:pt idx="6">
                  <c:v>11185</c:v>
                </c:pt>
                <c:pt idx="9">
                  <c:v>9856</c:v>
                </c:pt>
                <c:pt idx="12">
                  <c:v>10673</c:v>
                </c:pt>
              </c:numCache>
            </c:numRef>
          </c:val>
          <c:extLst>
            <c:ext xmlns:c16="http://schemas.microsoft.com/office/drawing/2014/chart" uri="{C3380CC4-5D6E-409C-BE32-E72D297353CC}">
              <c16:uniqueId val="{00000006-22A5-413E-A8CC-0EFA136302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117898</c:v>
                </c:pt>
                <c:pt idx="3">
                  <c:v>112551</c:v>
                </c:pt>
                <c:pt idx="6">
                  <c:v>105496</c:v>
                </c:pt>
                <c:pt idx="9">
                  <c:v>102205</c:v>
                </c:pt>
                <c:pt idx="12">
                  <c:v>96352</c:v>
                </c:pt>
              </c:numCache>
            </c:numRef>
          </c:val>
          <c:extLst>
            <c:ext xmlns:c16="http://schemas.microsoft.com/office/drawing/2014/chart" uri="{C3380CC4-5D6E-409C-BE32-E72D297353CC}">
              <c16:uniqueId val="{00000007-22A5-413E-A8CC-0EFA136302E9}"/>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74872</c:v>
                </c:pt>
                <c:pt idx="2">
                  <c:v>#N/A</c:v>
                </c:pt>
                <c:pt idx="3">
                  <c:v>#N/A</c:v>
                </c:pt>
                <c:pt idx="4">
                  <c:v>73671</c:v>
                </c:pt>
                <c:pt idx="5">
                  <c:v>#N/A</c:v>
                </c:pt>
                <c:pt idx="6">
                  <c:v>#N/A</c:v>
                </c:pt>
                <c:pt idx="7">
                  <c:v>79136</c:v>
                </c:pt>
                <c:pt idx="8">
                  <c:v>#N/A</c:v>
                </c:pt>
                <c:pt idx="9">
                  <c:v>#N/A</c:v>
                </c:pt>
                <c:pt idx="10">
                  <c:v>83892</c:v>
                </c:pt>
                <c:pt idx="11">
                  <c:v>#N/A</c:v>
                </c:pt>
                <c:pt idx="12">
                  <c:v>#N/A</c:v>
                </c:pt>
                <c:pt idx="13">
                  <c:v>85927</c:v>
                </c:pt>
                <c:pt idx="14">
                  <c:v>#N/A</c:v>
                </c:pt>
              </c:numCache>
            </c:numRef>
          </c:val>
          <c:smooth val="0"/>
          <c:extLst>
            <c:ext xmlns:c16="http://schemas.microsoft.com/office/drawing/2014/chart" uri="{C3380CC4-5D6E-409C-BE32-E72D297353CC}">
              <c16:uniqueId val="{00000008-22A5-413E-A8CC-0EFA136302E9}"/>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1248425</c:v>
                </c:pt>
                <c:pt idx="5">
                  <c:v>1229764</c:v>
                </c:pt>
                <c:pt idx="8">
                  <c:v>1226197</c:v>
                </c:pt>
                <c:pt idx="11">
                  <c:v>1216530</c:v>
                </c:pt>
                <c:pt idx="14">
                  <c:v>1180950</c:v>
                </c:pt>
              </c:numCache>
            </c:numRef>
          </c:val>
          <c:extLst>
            <c:ext xmlns:c16="http://schemas.microsoft.com/office/drawing/2014/chart" uri="{C3380CC4-5D6E-409C-BE32-E72D297353CC}">
              <c16:uniqueId val="{00000000-073E-48A7-9BBE-0AA84738A7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32070</c:v>
                </c:pt>
                <c:pt idx="5">
                  <c:v>32724</c:v>
                </c:pt>
                <c:pt idx="8">
                  <c:v>34906</c:v>
                </c:pt>
                <c:pt idx="11">
                  <c:v>34189</c:v>
                </c:pt>
                <c:pt idx="14">
                  <c:v>33413</c:v>
                </c:pt>
              </c:numCache>
            </c:numRef>
          </c:val>
          <c:extLst>
            <c:ext xmlns:c16="http://schemas.microsoft.com/office/drawing/2014/chart" uri="{C3380CC4-5D6E-409C-BE32-E72D297353CC}">
              <c16:uniqueId val="{00000001-073E-48A7-9BBE-0AA84738A7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268218</c:v>
                </c:pt>
                <c:pt idx="5">
                  <c:v>246046</c:v>
                </c:pt>
                <c:pt idx="8">
                  <c:v>250455</c:v>
                </c:pt>
                <c:pt idx="11">
                  <c:v>303247</c:v>
                </c:pt>
                <c:pt idx="14">
                  <c:v>321872</c:v>
                </c:pt>
              </c:numCache>
            </c:numRef>
          </c:val>
          <c:extLst>
            <c:ext xmlns:c16="http://schemas.microsoft.com/office/drawing/2014/chart" uri="{C3380CC4-5D6E-409C-BE32-E72D297353CC}">
              <c16:uniqueId val="{00000002-073E-48A7-9BBE-0AA84738A7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3E-48A7-9BBE-0AA84738A7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3E-48A7-9BBE-0AA84738A7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9923</c:v>
                </c:pt>
                <c:pt idx="3">
                  <c:v>9334</c:v>
                </c:pt>
                <c:pt idx="6">
                  <c:v>8930</c:v>
                </c:pt>
                <c:pt idx="9">
                  <c:v>8426</c:v>
                </c:pt>
                <c:pt idx="12">
                  <c:v>8131</c:v>
                </c:pt>
              </c:numCache>
            </c:numRef>
          </c:val>
          <c:extLst>
            <c:ext xmlns:c16="http://schemas.microsoft.com/office/drawing/2014/chart" uri="{C3380CC4-5D6E-409C-BE32-E72D297353CC}">
              <c16:uniqueId val="{00000005-073E-48A7-9BBE-0AA84738A7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211622</c:v>
                </c:pt>
                <c:pt idx="3">
                  <c:v>206624</c:v>
                </c:pt>
                <c:pt idx="6">
                  <c:v>200472</c:v>
                </c:pt>
                <c:pt idx="9">
                  <c:v>193978</c:v>
                </c:pt>
                <c:pt idx="12">
                  <c:v>187609</c:v>
                </c:pt>
              </c:numCache>
            </c:numRef>
          </c:val>
          <c:extLst>
            <c:ext xmlns:c16="http://schemas.microsoft.com/office/drawing/2014/chart" uri="{C3380CC4-5D6E-409C-BE32-E72D297353CC}">
              <c16:uniqueId val="{00000006-073E-48A7-9BBE-0AA84738A7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73E-48A7-9BBE-0AA84738A7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72952</c:v>
                </c:pt>
                <c:pt idx="3">
                  <c:v>73943</c:v>
                </c:pt>
                <c:pt idx="6">
                  <c:v>73472</c:v>
                </c:pt>
                <c:pt idx="9">
                  <c:v>73159</c:v>
                </c:pt>
                <c:pt idx="12">
                  <c:v>76538</c:v>
                </c:pt>
              </c:numCache>
            </c:numRef>
          </c:val>
          <c:extLst>
            <c:ext xmlns:c16="http://schemas.microsoft.com/office/drawing/2014/chart" uri="{C3380CC4-5D6E-409C-BE32-E72D297353CC}">
              <c16:uniqueId val="{00000008-073E-48A7-9BBE-0AA84738A7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15903</c:v>
                </c:pt>
                <c:pt idx="3">
                  <c:v>15188</c:v>
                </c:pt>
                <c:pt idx="6">
                  <c:v>16283</c:v>
                </c:pt>
                <c:pt idx="9">
                  <c:v>14578</c:v>
                </c:pt>
                <c:pt idx="12">
                  <c:v>12514</c:v>
                </c:pt>
              </c:numCache>
            </c:numRef>
          </c:val>
          <c:extLst>
            <c:ext xmlns:c16="http://schemas.microsoft.com/office/drawing/2014/chart" uri="{C3380CC4-5D6E-409C-BE32-E72D297353CC}">
              <c16:uniqueId val="{00000009-073E-48A7-9BBE-0AA84738A7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2644861</c:v>
                </c:pt>
                <c:pt idx="3">
                  <c:v>2634964</c:v>
                </c:pt>
                <c:pt idx="6">
                  <c:v>2654077</c:v>
                </c:pt>
                <c:pt idx="9">
                  <c:v>2656528</c:v>
                </c:pt>
                <c:pt idx="12">
                  <c:v>2626196</c:v>
                </c:pt>
              </c:numCache>
            </c:numRef>
          </c:val>
          <c:extLst>
            <c:ext xmlns:c16="http://schemas.microsoft.com/office/drawing/2014/chart" uri="{C3380CC4-5D6E-409C-BE32-E72D297353CC}">
              <c16:uniqueId val="{0000000A-073E-48A7-9BBE-0AA84738A7C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1406548</c:v>
                </c:pt>
                <c:pt idx="2">
                  <c:v>#N/A</c:v>
                </c:pt>
                <c:pt idx="3">
                  <c:v>#N/A</c:v>
                </c:pt>
                <c:pt idx="4">
                  <c:v>1431519</c:v>
                </c:pt>
                <c:pt idx="5">
                  <c:v>#N/A</c:v>
                </c:pt>
                <c:pt idx="6">
                  <c:v>#N/A</c:v>
                </c:pt>
                <c:pt idx="7">
                  <c:v>1441675</c:v>
                </c:pt>
                <c:pt idx="8">
                  <c:v>#N/A</c:v>
                </c:pt>
                <c:pt idx="9">
                  <c:v>#N/A</c:v>
                </c:pt>
                <c:pt idx="10">
                  <c:v>1392704</c:v>
                </c:pt>
                <c:pt idx="11">
                  <c:v>#N/A</c:v>
                </c:pt>
                <c:pt idx="12">
                  <c:v>#N/A</c:v>
                </c:pt>
                <c:pt idx="13">
                  <c:v>1374752</c:v>
                </c:pt>
                <c:pt idx="14">
                  <c:v>#N/A</c:v>
                </c:pt>
              </c:numCache>
            </c:numRef>
          </c:val>
          <c:smooth val="0"/>
          <c:extLst>
            <c:ext xmlns:c16="http://schemas.microsoft.com/office/drawing/2014/chart" uri="{C3380CC4-5D6E-409C-BE32-E72D297353CC}">
              <c16:uniqueId val="{0000000B-073E-48A7-9BBE-0AA84738A7C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32269</c:v>
                </c:pt>
                <c:pt idx="1">
                  <c:v>51611</c:v>
                </c:pt>
                <c:pt idx="2">
                  <c:v>48818</c:v>
                </c:pt>
              </c:numCache>
            </c:numRef>
          </c:val>
          <c:extLst>
            <c:ext xmlns:c16="http://schemas.microsoft.com/office/drawing/2014/chart" uri="{C3380CC4-5D6E-409C-BE32-E72D297353CC}">
              <c16:uniqueId val="{00000000-956C-4810-BF19-F8046C63B6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15364</c:v>
                </c:pt>
                <c:pt idx="1">
                  <c:v>27939</c:v>
                </c:pt>
                <c:pt idx="2">
                  <c:v>33195</c:v>
                </c:pt>
              </c:numCache>
            </c:numRef>
          </c:val>
          <c:extLst>
            <c:ext xmlns:c16="http://schemas.microsoft.com/office/drawing/2014/chart" uri="{C3380CC4-5D6E-409C-BE32-E72D297353CC}">
              <c16:uniqueId val="{00000001-956C-4810-BF19-F8046C63B6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30721</c:v>
                </c:pt>
                <c:pt idx="1">
                  <c:v>30315</c:v>
                </c:pt>
                <c:pt idx="2">
                  <c:v>30423</c:v>
                </c:pt>
              </c:numCache>
            </c:numRef>
          </c:val>
          <c:extLst>
            <c:ext xmlns:c16="http://schemas.microsoft.com/office/drawing/2014/chart" uri="{C3380CC4-5D6E-409C-BE32-E72D297353CC}">
              <c16:uniqueId val="{00000002-956C-4810-BF19-F8046C63B6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令和４年度は県債元利償還金は</a:t>
          </a:r>
          <a:r>
            <a:rPr kumimoji="1" lang="en-US" altLang="ja-JP" sz="1400">
              <a:latin typeface="ＭＳ ゴシック" pitchFamily="49" charset="-128"/>
              <a:ea typeface="ＭＳ ゴシック" pitchFamily="49" charset="-128"/>
            </a:rPr>
            <a:t>5,853</a:t>
          </a:r>
          <a:r>
            <a:rPr kumimoji="1" lang="ja-JP" altLang="en-US" sz="1400">
              <a:latin typeface="ＭＳ ゴシック" pitchFamily="49" charset="-128"/>
              <a:ea typeface="ＭＳ ゴシック" pitchFamily="49" charset="-128"/>
            </a:rPr>
            <a:t>百万円減少したものの、公債費に対する交付税措置の減少等により、実質公債費比率の単年度比率は前年度比</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ポイント増加、３カ年平均は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ポイントの増加となりました。</a:t>
          </a:r>
        </a:p>
        <a:p>
          <a:r>
            <a:rPr kumimoji="1" lang="ja-JP" altLang="en-US" sz="1400">
              <a:latin typeface="ＭＳ ゴシック" pitchFamily="49" charset="-128"/>
              <a:ea typeface="ＭＳ ゴシック" pitchFamily="49" charset="-128"/>
            </a:rPr>
            <a:t>　今後とも公債費負担適正化計画を着実に実行し、公債費負担の抑制に取り組んでまいります。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満期一括償還地方債の償還の財源に係る減債基金残高については、超長期債（</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年債）の発行等により増加傾向にある。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積立相当額に対する基金残高は据置期間の設定により不足額が発生しているものの、当県の積立ルールに基づき適切に積立てを行っている。</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令和４年度は地方債の現在高が</a:t>
          </a:r>
          <a:r>
            <a:rPr kumimoji="1" lang="en-US" altLang="ja-JP" sz="1400">
              <a:latin typeface="ＭＳ ゴシック" pitchFamily="49" charset="-128"/>
              <a:ea typeface="ＭＳ ゴシック" pitchFamily="49" charset="-128"/>
            </a:rPr>
            <a:t>30,332</a:t>
          </a:r>
          <a:r>
            <a:rPr kumimoji="1" lang="ja-JP" altLang="en-US" sz="1400">
              <a:latin typeface="ＭＳ ゴシック" pitchFamily="49" charset="-128"/>
              <a:ea typeface="ＭＳ ゴシック" pitchFamily="49" charset="-128"/>
            </a:rPr>
            <a:t>百万円の減となったほか、充当可能財源である財源対策的基金の増加により充当可能基金が</a:t>
          </a:r>
          <a:r>
            <a:rPr kumimoji="1" lang="en-US" altLang="ja-JP" sz="1400">
              <a:latin typeface="ＭＳ ゴシック" pitchFamily="49" charset="-128"/>
              <a:ea typeface="ＭＳ ゴシック" pitchFamily="49" charset="-128"/>
            </a:rPr>
            <a:t>18,625</a:t>
          </a:r>
          <a:r>
            <a:rPr kumimoji="1" lang="ja-JP" altLang="en-US" sz="1400">
              <a:latin typeface="ＭＳ ゴシック" pitchFamily="49" charset="-128"/>
              <a:ea typeface="ＭＳ ゴシック" pitchFamily="49" charset="-128"/>
            </a:rPr>
            <a:t>百万円の増となった一方、基準財政需要額算入見込額や分母の減により、将来負担比率は前年度比</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303.5</a:t>
          </a:r>
          <a:r>
            <a:rPr kumimoji="1" lang="ja-JP" altLang="en-US" sz="1400">
              <a:latin typeface="ＭＳ ゴシック" pitchFamily="49" charset="-128"/>
              <a:ea typeface="ＭＳ ゴシック" pitchFamily="49" charset="-128"/>
            </a:rPr>
            <a:t>％となりました。</a:t>
          </a:r>
        </a:p>
        <a:p>
          <a:r>
            <a:rPr kumimoji="1" lang="ja-JP" altLang="en-US" sz="1400">
              <a:latin typeface="ＭＳ ゴシック" pitchFamily="49" charset="-128"/>
              <a:ea typeface="ＭＳ ゴシック" pitchFamily="49" charset="-128"/>
            </a:rPr>
            <a:t>　今後とも、公債費負担適正化計画を着実に実行し、公債費負担の抑制に取り組んでまいります。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における基金全体の残高は、新型コロナウイルス感染症による経費の増加や少子化対策を含む社会保障関係経費の増加等に対応するための財政調整基金の取崩しなどにより減少傾向にありましたが、令和３年度末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109,866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百万円、令和４年度末は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において、今後見込まれる地方交付税の減少に備えて積立てを行ったこと、また、減債基金において、今後の公債費の実負担の増加に備えて積立てを行ったことが主な要因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基金については、条例等の法令に基づき、それぞれの目的に応じて積立・取崩を行っていることから、今後も、適切に管理してまいります。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また、令和５年度に策定した新潟県行財政基本方針に基づいて安定した財政運営に取り組み、将来の災害等の不足の事態や公債費の実負担増加に備えた残高を確保してまいります。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本県では、令和４年度末において、財政調整基金及び減債管理基金のほか、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の特定目的基金を設置しています。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基金の使途としては、地域医療介護総合確保基金や介護保険財政安定化基金などの国の施策による基金のほか、地域振興基金や小児医療機能強化基金などの県の独自の施策のために設置した基金があります。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本県におけるその他特定目的基金の残高は、地域医療介護総合確保基金などの国の施策による基金の取崩しを行ったことで減少しているものの、総額としては概ね横ばいで推移しています。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特定目的基金については、条例等の法令に基づき、それぞれの目的に応じて積立・取崩を行っていることから、今後も、適切に管理してまいります。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百万円）となっており、これは新型コロナウイルス感染症による経費の増加や少子化対策を含む社会保障関係経費の増加等に対応するために取崩しを行ったことによるものです。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百万円）となっており、これは地方交付税の精算など制度上の要因により令和４年度以降に見込まれる地方交付税の減少に備え、財政調整基金に積立てを行ったことによるものです。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百万円）となっており、これは新型コロナウイルス感染症による経費の増加や少子化対策を含む社会保障関係経費の増加等に対応するために取崩しを行ったことによるものです。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令和５年度に策定した新潟県行財政基本方針に基づいて安定した財政運営に取り組み、過去の大規模災害等を踏まえ、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令和２年度は、収支不足に対応するための財源対策として取崩しを行った後、歳入の上振れ分や決算上生じた余剰金、特別交付税の増分について積戻しを行ったことにより増となっています。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令和３年度及び令和４年度は、普通交付税の追加配分や、除雪経費に対する国庫補助及び特別交付税の当初予算からの増分を基金に積み戻すことで増となりました。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令和５年度に策定した新潟県行財政基本方針に基づいて安定した財政運営に取り組み、公債費の実負担増加に備えた残高を確保してまいります。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加えて、金利負担の軽減を図るため、今後、基金残高や金利の動向等を見極めながら、公債費の償還の前倒しを行ってまいります。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165100</xdr:colOff>
      <xdr:row>33</xdr:row>
      <xdr:rowOff>120650</xdr:rowOff>
    </xdr:from>
    <xdr:to>
      <xdr:col>57</xdr:col>
      <xdr:colOff>120650</xdr:colOff>
      <xdr:row>47</xdr:row>
      <xdr:rowOff>133350</xdr:rowOff>
    </xdr:to>
    <xdr:sp macro="" textlink="">
      <xdr:nvSpPr>
        <xdr:cNvPr id="2" name="正方形/長方形 1">
          <a:extLst>
            <a:ext uri="{FF2B5EF4-FFF2-40B4-BE49-F238E27FC236}">
              <a16:creationId xmlns:a16="http://schemas.microsoft.com/office/drawing/2014/main" id="{717D3A47-3530-4356-B5C7-E94C01311313}"/>
            </a:ext>
          </a:extLst>
        </xdr:cNvPr>
        <xdr:cNvSpPr/>
      </xdr:nvSpPr>
      <xdr:spPr>
        <a:xfrm>
          <a:off x="5499100" y="5568950"/>
          <a:ext cx="5480050" cy="23241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57</xdr:row>
      <xdr:rowOff>6350</xdr:rowOff>
    </xdr:from>
    <xdr:to>
      <xdr:col>57</xdr:col>
      <xdr:colOff>133350</xdr:colOff>
      <xdr:row>72</xdr:row>
      <xdr:rowOff>0</xdr:rowOff>
    </xdr:to>
    <xdr:sp macro="" textlink="" fLocksText="0">
      <xdr:nvSpPr>
        <xdr:cNvPr id="3" name="テキスト ボックス 2">
          <a:extLst>
            <a:ext uri="{FF2B5EF4-FFF2-40B4-BE49-F238E27FC236}">
              <a16:creationId xmlns:a16="http://schemas.microsoft.com/office/drawing/2014/main" id="{E5B5E627-6B1D-47C2-8689-50F95F455CBD}"/>
            </a:ext>
          </a:extLst>
        </xdr:cNvPr>
        <xdr:cNvSpPr txBox="1"/>
      </xdr:nvSpPr>
      <xdr:spPr>
        <a:xfrm>
          <a:off x="6139329" y="9587379"/>
          <a:ext cx="6129992" cy="251497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年度は、分子において、利子の減少による公債費充当一般財源の減等により比率の減要素として働いた一方、分母は減収補てん債の減、臨時財政対策債の減等により増要素として働いたため、前年度比</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ポイント増加。</a:t>
          </a:r>
        </a:p>
        <a:p>
          <a:r>
            <a:rPr kumimoji="1" lang="ja-JP" altLang="en-US" sz="900">
              <a:latin typeface="ＭＳ Ｐゴシック" panose="020B0600070205080204" pitchFamily="50" charset="-128"/>
              <a:ea typeface="ＭＳ Ｐゴシック" panose="020B0600070205080204" pitchFamily="50" charset="-128"/>
            </a:rPr>
            <a:t>  令和元年度は、分母において、臨時財政対策債の減、法人事業税の減等により比率の増要素とした働いた一方、分子は維持補修費や人件費の減等により比率の減要素として働いたため、前年度比</a:t>
          </a:r>
          <a:r>
            <a:rPr kumimoji="1" lang="en-US" altLang="ja-JP" sz="900">
              <a:latin typeface="ＭＳ Ｐゴシック" panose="020B0600070205080204" pitchFamily="50" charset="-128"/>
              <a:ea typeface="ＭＳ Ｐゴシック" panose="020B0600070205080204" pitchFamily="50" charset="-128"/>
            </a:rPr>
            <a:t>0.8</a:t>
          </a:r>
          <a:r>
            <a:rPr kumimoji="1" lang="ja-JP" altLang="en-US" sz="900">
              <a:latin typeface="ＭＳ Ｐゴシック" panose="020B0600070205080204" pitchFamily="50" charset="-128"/>
              <a:ea typeface="ＭＳ Ｐゴシック" panose="020B0600070205080204" pitchFamily="50" charset="-128"/>
            </a:rPr>
            <a:t>ポイント減少。</a:t>
          </a:r>
        </a:p>
        <a:p>
          <a:r>
            <a:rPr kumimoji="1" lang="ja-JP" altLang="en-US" sz="900">
              <a:latin typeface="ＭＳ Ｐゴシック" panose="020B0600070205080204" pitchFamily="50" charset="-128"/>
              <a:ea typeface="ＭＳ Ｐゴシック" panose="020B0600070205080204" pitchFamily="50" charset="-128"/>
            </a:rPr>
            <a:t>　令和２年度は、分母は、臨時財政対策債の減や法人事業税の減等が比率の増要素として働いた一方、分子は人件費の減少が比率の減要素として働いたため、前年度比</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ポイント減少。</a:t>
          </a:r>
        </a:p>
        <a:p>
          <a:r>
            <a:rPr kumimoji="1" lang="ja-JP" altLang="en-US" sz="900">
              <a:latin typeface="ＭＳ Ｐゴシック" panose="020B0600070205080204" pitchFamily="50" charset="-128"/>
              <a:ea typeface="ＭＳ Ｐゴシック" panose="020B0600070205080204" pitchFamily="50" charset="-128"/>
            </a:rPr>
            <a:t>　令和３年度は、</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分子では人件費や公債費の減少が比率の減要素となったことに加え、分母では地方税、地方譲与税の増や普通交付税の追加配分による増が比率の減要素として働いたため、前年度比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ポイント減少。</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令和４年度は、分子において、公債費の減少等が比率の減要素として働いた一方、分母の減が比率の増要素として働き、前年度比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ポイント増加。</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引き続き、歳入確保策を講じていくとともに、事務の効率化、職員の適正配置の推進による人件費の歳出抑制に努めるなど、財政の健全化の確保に努めてまいります。</a:t>
          </a:r>
        </a:p>
      </xdr:txBody>
    </xdr:sp>
    <xdr:clientData/>
  </xdr:twoCellAnchor>
  <xdr:twoCellAnchor>
    <xdr:from>
      <xdr:col>3</xdr:col>
      <xdr:colOff>95250</xdr:colOff>
      <xdr:row>2</xdr:row>
      <xdr:rowOff>76200</xdr:rowOff>
    </xdr:from>
    <xdr:to>
      <xdr:col>64</xdr:col>
      <xdr:colOff>12700</xdr:colOff>
      <xdr:row>6</xdr:row>
      <xdr:rowOff>25400</xdr:rowOff>
    </xdr:to>
    <xdr:sp macro="" textlink="">
      <xdr:nvSpPr>
        <xdr:cNvPr id="4" name="正方形/長方形 3">
          <a:extLst>
            <a:ext uri="{FF2B5EF4-FFF2-40B4-BE49-F238E27FC236}">
              <a16:creationId xmlns:a16="http://schemas.microsoft.com/office/drawing/2014/main" id="{5ECAC442-FF3A-4C73-82D0-CE3045DC5795}"/>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5" name="正方形/長方形 4">
          <a:extLst>
            <a:ext uri="{FF2B5EF4-FFF2-40B4-BE49-F238E27FC236}">
              <a16:creationId xmlns:a16="http://schemas.microsoft.com/office/drawing/2014/main" id="{A477FCE2-704A-45DD-A2FC-0CD4C9A701C8}"/>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6" name="正方形/長方形 5">
          <a:extLst>
            <a:ext uri="{FF2B5EF4-FFF2-40B4-BE49-F238E27FC236}">
              <a16:creationId xmlns:a16="http://schemas.microsoft.com/office/drawing/2014/main" id="{34D521F3-EEA1-4000-B6E1-FB84A80CA2F4}"/>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7" name="正方形/長方形 6">
          <a:extLst>
            <a:ext uri="{FF2B5EF4-FFF2-40B4-BE49-F238E27FC236}">
              <a16:creationId xmlns:a16="http://schemas.microsoft.com/office/drawing/2014/main" id="{08298C2A-AA21-4A10-A320-9EFF8118CC35}"/>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8" name="正方形/長方形 7">
          <a:extLst>
            <a:ext uri="{FF2B5EF4-FFF2-40B4-BE49-F238E27FC236}">
              <a16:creationId xmlns:a16="http://schemas.microsoft.com/office/drawing/2014/main" id="{ECDABD88-76BB-40C7-9744-6EF50475F88C}"/>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9" name="正方形/長方形 8">
          <a:extLst>
            <a:ext uri="{FF2B5EF4-FFF2-40B4-BE49-F238E27FC236}">
              <a16:creationId xmlns:a16="http://schemas.microsoft.com/office/drawing/2014/main" id="{F002CE85-D474-4C3A-B63F-C0C7E4F6A1D4}"/>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10" name="正方形/長方形 9">
          <a:extLst>
            <a:ext uri="{FF2B5EF4-FFF2-40B4-BE49-F238E27FC236}">
              <a16:creationId xmlns:a16="http://schemas.microsoft.com/office/drawing/2014/main" id="{2881340D-71F5-48CC-A655-81EB9DF697B3}"/>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11" name="正方形/長方形 10">
          <a:extLst>
            <a:ext uri="{FF2B5EF4-FFF2-40B4-BE49-F238E27FC236}">
              <a16:creationId xmlns:a16="http://schemas.microsoft.com/office/drawing/2014/main" id="{0FDF3349-D8F4-4309-9A01-2163CED8C49F}"/>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2" name="正方形/長方形 11">
          <a:extLst>
            <a:ext uri="{FF2B5EF4-FFF2-40B4-BE49-F238E27FC236}">
              <a16:creationId xmlns:a16="http://schemas.microsoft.com/office/drawing/2014/main" id="{31A3998C-A7E9-4199-AE84-17FEAC364D8E}"/>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3" name="正方形/長方形 12">
          <a:extLst>
            <a:ext uri="{FF2B5EF4-FFF2-40B4-BE49-F238E27FC236}">
              <a16:creationId xmlns:a16="http://schemas.microsoft.com/office/drawing/2014/main" id="{E44077CF-0691-4B05-81F9-624C4ED98A9D}"/>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2,163,908
2,145,151
12,583.96
1,193,390,575
1,166,079,268
19,284,822
548,180,873
2,391,349,252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4" name="正方形/長方形 13">
          <a:extLst>
            <a:ext uri="{FF2B5EF4-FFF2-40B4-BE49-F238E27FC236}">
              <a16:creationId xmlns:a16="http://schemas.microsoft.com/office/drawing/2014/main" id="{AB9117A6-92E4-4AB5-8B3E-C4BC8CAB5E02}"/>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5" name="正方形/長方形 14">
          <a:extLst>
            <a:ext uri="{FF2B5EF4-FFF2-40B4-BE49-F238E27FC236}">
              <a16:creationId xmlns:a16="http://schemas.microsoft.com/office/drawing/2014/main" id="{4AD7D01F-D508-4167-9DB0-4C850DDBADC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6" name="正方形/長方形 15">
          <a:extLst>
            <a:ext uri="{FF2B5EF4-FFF2-40B4-BE49-F238E27FC236}">
              <a16:creationId xmlns:a16="http://schemas.microsoft.com/office/drawing/2014/main" id="{79042288-4924-4CC5-A112-396ADBA3E013}"/>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303.5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7" name="正方形/長方形 16">
          <a:extLst>
            <a:ext uri="{FF2B5EF4-FFF2-40B4-BE49-F238E27FC236}">
              <a16:creationId xmlns:a16="http://schemas.microsoft.com/office/drawing/2014/main" id="{D560FAF8-B9AC-4C1E-8CEC-A635297E5B98}"/>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8" name="正方形/長方形 17">
          <a:extLst>
            <a:ext uri="{FF2B5EF4-FFF2-40B4-BE49-F238E27FC236}">
              <a16:creationId xmlns:a16="http://schemas.microsoft.com/office/drawing/2014/main" id="{01BAD27B-BE08-4695-8672-00940019B46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9" name="正方形/長方形 18">
          <a:extLst>
            <a:ext uri="{FF2B5EF4-FFF2-40B4-BE49-F238E27FC236}">
              <a16:creationId xmlns:a16="http://schemas.microsoft.com/office/drawing/2014/main" id="{D99ED04F-8A8B-4E7C-B199-9DA25DFC799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20" name="角丸四角形 17">
          <a:extLst>
            <a:ext uri="{FF2B5EF4-FFF2-40B4-BE49-F238E27FC236}">
              <a16:creationId xmlns:a16="http://schemas.microsoft.com/office/drawing/2014/main" id="{C3BF3641-97DF-4987-98E1-0D86CCB37993}"/>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21" name="正方形/長方形 20">
          <a:extLst>
            <a:ext uri="{FF2B5EF4-FFF2-40B4-BE49-F238E27FC236}">
              <a16:creationId xmlns:a16="http://schemas.microsoft.com/office/drawing/2014/main" id="{7004BD4B-7C00-41C7-9192-848BDE34464C}"/>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2" name="正方形/長方形 21">
          <a:extLst>
            <a:ext uri="{FF2B5EF4-FFF2-40B4-BE49-F238E27FC236}">
              <a16:creationId xmlns:a16="http://schemas.microsoft.com/office/drawing/2014/main" id="{A0BAAFB6-55B9-4FE6-AF97-0C8971A0754D}"/>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3" name="正方形/長方形 22">
          <a:extLst>
            <a:ext uri="{FF2B5EF4-FFF2-40B4-BE49-F238E27FC236}">
              <a16:creationId xmlns:a16="http://schemas.microsoft.com/office/drawing/2014/main" id="{939F048F-FF39-44C1-9B0A-39E6B6FC516D}"/>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4" name="直線コネクタ 23">
          <a:extLst>
            <a:ext uri="{FF2B5EF4-FFF2-40B4-BE49-F238E27FC236}">
              <a16:creationId xmlns:a16="http://schemas.microsoft.com/office/drawing/2014/main" id="{E14AA0C8-C0E5-4042-8C77-C541EAEAC046}"/>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5" name="直線コネクタ 24">
          <a:extLst>
            <a:ext uri="{FF2B5EF4-FFF2-40B4-BE49-F238E27FC236}">
              <a16:creationId xmlns:a16="http://schemas.microsoft.com/office/drawing/2014/main" id="{1446E7A5-BEFB-4300-A01A-07D771C1E44A}"/>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6" name="直線コネクタ 25">
          <a:extLst>
            <a:ext uri="{FF2B5EF4-FFF2-40B4-BE49-F238E27FC236}">
              <a16:creationId xmlns:a16="http://schemas.microsoft.com/office/drawing/2014/main" id="{BEDEBCBB-E1E6-4E73-AA3C-89F010A75E89}"/>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7" name="直線コネクタ 26">
          <a:extLst>
            <a:ext uri="{FF2B5EF4-FFF2-40B4-BE49-F238E27FC236}">
              <a16:creationId xmlns:a16="http://schemas.microsoft.com/office/drawing/2014/main" id="{2D5635F6-56C7-4918-B407-107FBA406A91}"/>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8" name="直線コネクタ 27">
          <a:extLst>
            <a:ext uri="{FF2B5EF4-FFF2-40B4-BE49-F238E27FC236}">
              <a16:creationId xmlns:a16="http://schemas.microsoft.com/office/drawing/2014/main" id="{90569D06-6F43-4407-8AFC-3454C2DF4B1F}"/>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9" name="楕円 28">
          <a:extLst>
            <a:ext uri="{FF2B5EF4-FFF2-40B4-BE49-F238E27FC236}">
              <a16:creationId xmlns:a16="http://schemas.microsoft.com/office/drawing/2014/main" id="{82125BAB-28E9-4B2F-B40E-4D4AD3DA8B24}"/>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30" name="フローチャート: 判断 29">
          <a:extLst>
            <a:ext uri="{FF2B5EF4-FFF2-40B4-BE49-F238E27FC236}">
              <a16:creationId xmlns:a16="http://schemas.microsoft.com/office/drawing/2014/main" id="{3B55E61A-3704-4C2B-8236-C2CC90100C15}"/>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31" name="テキスト ボックス 30">
          <a:extLst>
            <a:ext uri="{FF2B5EF4-FFF2-40B4-BE49-F238E27FC236}">
              <a16:creationId xmlns:a16="http://schemas.microsoft.com/office/drawing/2014/main" id="{CEB2BCA3-65BA-47D8-AF6C-E756FD5D6900}"/>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2" name="テキスト ボックス 31">
          <a:extLst>
            <a:ext uri="{FF2B5EF4-FFF2-40B4-BE49-F238E27FC236}">
              <a16:creationId xmlns:a16="http://schemas.microsoft.com/office/drawing/2014/main" id="{644BD1D4-D31D-41BC-90D7-D178228C97E2}"/>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3" name="大かっこ 32">
          <a:extLst>
            <a:ext uri="{FF2B5EF4-FFF2-40B4-BE49-F238E27FC236}">
              <a16:creationId xmlns:a16="http://schemas.microsoft.com/office/drawing/2014/main" id="{37A26C3E-50CF-4551-9541-6BC65FE0CCDD}"/>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4" name="テキスト ボックス 33">
          <a:extLst>
            <a:ext uri="{FF2B5EF4-FFF2-40B4-BE49-F238E27FC236}">
              <a16:creationId xmlns:a16="http://schemas.microsoft.com/office/drawing/2014/main" id="{9D1474DC-7A25-4E81-8C88-0E6989FC8C9E}"/>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5" name="テキスト ボックス 34">
          <a:extLst>
            <a:ext uri="{FF2B5EF4-FFF2-40B4-BE49-F238E27FC236}">
              <a16:creationId xmlns:a16="http://schemas.microsoft.com/office/drawing/2014/main" id="{E6986C18-FC84-44EC-8916-83220CD3BA0B}"/>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6" name="テキスト ボックス 35">
          <a:extLst>
            <a:ext uri="{FF2B5EF4-FFF2-40B4-BE49-F238E27FC236}">
              <a16:creationId xmlns:a16="http://schemas.microsoft.com/office/drawing/2014/main" id="{3153E830-26E8-4CD9-92A3-C2C71A704C42}"/>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7" name="テキスト ボックス 36">
          <a:extLst>
            <a:ext uri="{FF2B5EF4-FFF2-40B4-BE49-F238E27FC236}">
              <a16:creationId xmlns:a16="http://schemas.microsoft.com/office/drawing/2014/main" id="{FEB7299B-10C9-4034-85D8-A2D6F04BE269}"/>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8" name="正方形/長方形 37">
          <a:extLst>
            <a:ext uri="{FF2B5EF4-FFF2-40B4-BE49-F238E27FC236}">
              <a16:creationId xmlns:a16="http://schemas.microsoft.com/office/drawing/2014/main" id="{DFE85E92-35B5-459C-8D20-AEB3CB8C7629}"/>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9" name="テキスト ボックス 38">
          <a:extLst>
            <a:ext uri="{FF2B5EF4-FFF2-40B4-BE49-F238E27FC236}">
              <a16:creationId xmlns:a16="http://schemas.microsoft.com/office/drawing/2014/main" id="{64294054-07A1-4F74-8339-A3B69148E39B}"/>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40" name="テキスト ボックス 39">
          <a:extLst>
            <a:ext uri="{FF2B5EF4-FFF2-40B4-BE49-F238E27FC236}">
              <a16:creationId xmlns:a16="http://schemas.microsoft.com/office/drawing/2014/main" id="{4D7892E5-9197-4881-9DE3-9AAD212BB2BA}"/>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41" name="正方形/長方形 40">
          <a:extLst>
            <a:ext uri="{FF2B5EF4-FFF2-40B4-BE49-F238E27FC236}">
              <a16:creationId xmlns:a16="http://schemas.microsoft.com/office/drawing/2014/main" id="{71FB732A-B409-4EDC-8C9B-53FFDC9C80ED}"/>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2" name="正方形/長方形 41">
          <a:extLst>
            <a:ext uri="{FF2B5EF4-FFF2-40B4-BE49-F238E27FC236}">
              <a16:creationId xmlns:a16="http://schemas.microsoft.com/office/drawing/2014/main" id="{3B7C9F58-4432-4F19-94DF-0D30358E26ED}"/>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3" name="正方形/長方形 42">
          <a:extLst>
            <a:ext uri="{FF2B5EF4-FFF2-40B4-BE49-F238E27FC236}">
              <a16:creationId xmlns:a16="http://schemas.microsoft.com/office/drawing/2014/main" id="{A9043F32-69DD-4D07-9BF5-B0F3C1F9B826}"/>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4" name="正方形/長方形 43">
          <a:extLst>
            <a:ext uri="{FF2B5EF4-FFF2-40B4-BE49-F238E27FC236}">
              <a16:creationId xmlns:a16="http://schemas.microsoft.com/office/drawing/2014/main" id="{08F4907F-691A-4AE2-8AE7-116B119E5EC7}"/>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6CD27BB-5D66-4490-8721-388A3EC4BBEA}"/>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6" name="正方形/長方形 45">
          <a:extLst>
            <a:ext uri="{FF2B5EF4-FFF2-40B4-BE49-F238E27FC236}">
              <a16:creationId xmlns:a16="http://schemas.microsoft.com/office/drawing/2014/main" id="{E8F6BEF7-C907-478D-80FA-690A729041EA}"/>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28</xdr:col>
      <xdr:colOff>165100</xdr:colOff>
      <xdr:row>35</xdr:row>
      <xdr:rowOff>25400</xdr:rowOff>
    </xdr:from>
    <xdr:to>
      <xdr:col>57</xdr:col>
      <xdr:colOff>114300</xdr:colOff>
      <xdr:row>47</xdr:row>
      <xdr:rowOff>76200</xdr:rowOff>
    </xdr:to>
    <xdr:sp macro="" textlink="" fLocksText="0">
      <xdr:nvSpPr>
        <xdr:cNvPr id="47" name="テキスト ボックス 46">
          <a:extLst>
            <a:ext uri="{FF2B5EF4-FFF2-40B4-BE49-F238E27FC236}">
              <a16:creationId xmlns:a16="http://schemas.microsoft.com/office/drawing/2014/main" id="{6720FC76-22FB-47AB-BFE7-0A73DD4C3BD3}"/>
            </a:ext>
          </a:extLst>
        </xdr:cNvPr>
        <xdr:cNvSpPr txBox="1"/>
      </xdr:nvSpPr>
      <xdr:spPr>
        <a:xfrm>
          <a:off x="5499100" y="5803900"/>
          <a:ext cx="5473700" cy="20320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本県は、広い県土、長い海岸線延長、積雪・地滑り、中山間地対策など各種施策に多額の行政需要がある一方で、それを満たす財源である県税収入等の割合が低いことから、指数としては全国中位水準で推移しています。</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年度はトップランナー方式を反映した基準財政需要額の見直し等により単年度で増加したものの、３か年平均では対前年同値。</a:t>
          </a:r>
        </a:p>
        <a:p>
          <a:r>
            <a:rPr kumimoji="1" lang="ja-JP" altLang="en-US" sz="900">
              <a:latin typeface="ＭＳ Ｐゴシック" panose="020B0600070205080204" pitchFamily="50" charset="-128"/>
              <a:ea typeface="ＭＳ Ｐゴシック" panose="020B0600070205080204" pitchFamily="50" charset="-128"/>
            </a:rPr>
            <a:t>　令和元年度は基準財政需要額は公債費に対する交付税措置の減少等により減少となる一方、基準財政収入額は地方消費税の増収等により増加したことなどから、財政力指数は対前年度</a:t>
          </a:r>
          <a:r>
            <a:rPr kumimoji="1" lang="en-US" altLang="ja-JP" sz="900">
              <a:latin typeface="ＭＳ Ｐゴシック" panose="020B0600070205080204" pitchFamily="50" charset="-128"/>
              <a:ea typeface="ＭＳ Ｐゴシック" panose="020B0600070205080204" pitchFamily="50" charset="-128"/>
            </a:rPr>
            <a:t>0.01</a:t>
          </a:r>
          <a:r>
            <a:rPr kumimoji="1" lang="ja-JP" altLang="en-US" sz="900">
              <a:latin typeface="ＭＳ Ｐゴシック" panose="020B0600070205080204" pitchFamily="50" charset="-128"/>
              <a:ea typeface="ＭＳ Ｐゴシック" panose="020B0600070205080204" pitchFamily="50" charset="-128"/>
            </a:rPr>
            <a:t>ポイント増加。</a:t>
          </a:r>
        </a:p>
        <a:p>
          <a:r>
            <a:rPr kumimoji="1" lang="ja-JP" altLang="en-US" sz="900">
              <a:latin typeface="ＭＳ Ｐゴシック" panose="020B0600070205080204" pitchFamily="50" charset="-128"/>
              <a:ea typeface="ＭＳ Ｐゴシック" panose="020B0600070205080204" pitchFamily="50" charset="-128"/>
            </a:rPr>
            <a:t>　令和２年度は前年度比で基準財政需要額が増加となり、基準財政収入額は横ばいで推移したことなどから、単年度指標で減少したものの、３カ年平均</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では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ポイント増加。</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令和３年度は、前年度比で基準財政需要額は増加となり、基準財政収入額は減少したことなどから、単年度指標で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0.06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ポイント減少、３カ年平均では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ポイント減少。</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令和４年度は、前年度比で基準財政需要額及び基準財政収入額ともに増加し、単年度指標で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0.05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ポイント増加したものの、３カ年平均では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0.006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ポイント減少。</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8" name="直線コネクタ 47">
          <a:extLst>
            <a:ext uri="{FF2B5EF4-FFF2-40B4-BE49-F238E27FC236}">
              <a16:creationId xmlns:a16="http://schemas.microsoft.com/office/drawing/2014/main" id="{CB3C3AF1-7CA9-4664-BEC1-8C0E5471C0D9}"/>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F6942AFB-EE6E-42DC-806E-66DE57E8AC68}"/>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9BF5AEE7-4F25-4753-BE61-BB32569EEE6F}"/>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BC24CDF3-C1A0-4453-BB59-7BCC6A1181C6}"/>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96ECE097-ACAA-435D-A237-19C878CB0165}"/>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450E3855-4864-444A-973E-212B33DF2EE4}"/>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7CCB4BC2-5B74-4C61-8B9A-A03A98D51B11}"/>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957C2A12-59F6-4050-A4AE-B590B8F9300F}"/>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76CC4F32-0C06-485A-B28E-FA51F1AA592C}"/>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F0780510-0FCC-43F7-AB57-2B1AC5F5C22C}"/>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FEA01C94-D0B4-4A2A-995F-526EAEF3DB9B}"/>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67C240E3-D1A5-4498-9FA8-0A63D80C0DB2}"/>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7057B5FC-E850-4B23-BD91-F02D39DEBFAF}"/>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DCF080F2-5539-4069-9EFB-52EDEDE9FDD7}"/>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30BD56AA-A110-4D41-9B37-465DCFAEF8D1}"/>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3" name="直線コネクタ 62">
          <a:extLst>
            <a:ext uri="{FF2B5EF4-FFF2-40B4-BE49-F238E27FC236}">
              <a16:creationId xmlns:a16="http://schemas.microsoft.com/office/drawing/2014/main" id="{DA392F48-78F5-4C2B-BE26-B0EDFA5EAED0}"/>
            </a:ext>
          </a:extLst>
        </xdr:cNvPr>
        <xdr:cNvCxnSpPr/>
      </xdr:nvCxnSpPr>
      <xdr:spPr>
        <a:xfrm flipV="1">
          <a:off x="4514850" y="5952067"/>
          <a:ext cx="0" cy="15515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4" name="財政力最小値テキスト">
          <a:extLst>
            <a:ext uri="{FF2B5EF4-FFF2-40B4-BE49-F238E27FC236}">
              <a16:creationId xmlns:a16="http://schemas.microsoft.com/office/drawing/2014/main" id="{D1AB86F0-BAEF-42A0-B0F5-F8E6BF3428EA}"/>
            </a:ext>
          </a:extLst>
        </xdr:cNvPr>
        <xdr:cNvSpPr txBox="1"/>
      </xdr:nvSpPr>
      <xdr:spPr>
        <a:xfrm>
          <a:off x="458470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5" name="直線コネクタ 64">
          <a:extLst>
            <a:ext uri="{FF2B5EF4-FFF2-40B4-BE49-F238E27FC236}">
              <a16:creationId xmlns:a16="http://schemas.microsoft.com/office/drawing/2014/main" id="{7AA465AF-6C5F-4374-B285-F51F621B365B}"/>
            </a:ext>
          </a:extLst>
        </xdr:cNvPr>
        <xdr:cNvCxnSpPr/>
      </xdr:nvCxnSpPr>
      <xdr:spPr>
        <a:xfrm>
          <a:off x="442595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687F1BAC-2163-4DF3-8EF3-A73E811865A9}"/>
            </a:ext>
          </a:extLst>
        </xdr:cNvPr>
        <xdr:cNvSpPr txBox="1"/>
      </xdr:nvSpPr>
      <xdr:spPr>
        <a:xfrm>
          <a:off x="458470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69023506-70FD-4D8A-8E6F-1890E9084B1F}"/>
            </a:ext>
          </a:extLst>
        </xdr:cNvPr>
        <xdr:cNvCxnSpPr/>
      </xdr:nvCxnSpPr>
      <xdr:spPr>
        <a:xfrm>
          <a:off x="442595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39</xdr:row>
      <xdr:rowOff>97367</xdr:rowOff>
    </xdr:to>
    <xdr:cxnSp macro="">
      <xdr:nvCxnSpPr>
        <xdr:cNvPr id="68" name="直線コネクタ 67">
          <a:extLst>
            <a:ext uri="{FF2B5EF4-FFF2-40B4-BE49-F238E27FC236}">
              <a16:creationId xmlns:a16="http://schemas.microsoft.com/office/drawing/2014/main" id="{92CFD88E-335F-4FE3-9647-766E9C044417}"/>
            </a:ext>
          </a:extLst>
        </xdr:cNvPr>
        <xdr:cNvCxnSpPr/>
      </xdr:nvCxnSpPr>
      <xdr:spPr>
        <a:xfrm>
          <a:off x="3752850" y="6341533"/>
          <a:ext cx="76200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9" name="財政力平均値テキスト">
          <a:extLst>
            <a:ext uri="{FF2B5EF4-FFF2-40B4-BE49-F238E27FC236}">
              <a16:creationId xmlns:a16="http://schemas.microsoft.com/office/drawing/2014/main" id="{0BF7C888-E577-495C-B892-CAE12166884D}"/>
            </a:ext>
          </a:extLst>
        </xdr:cNvPr>
        <xdr:cNvSpPr txBox="1"/>
      </xdr:nvSpPr>
      <xdr:spPr>
        <a:xfrm>
          <a:off x="4584700" y="665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0" name="フローチャート: 判断 69">
          <a:extLst>
            <a:ext uri="{FF2B5EF4-FFF2-40B4-BE49-F238E27FC236}">
              <a16:creationId xmlns:a16="http://schemas.microsoft.com/office/drawing/2014/main" id="{9B5194E3-2196-4164-8F7C-40498F178C51}"/>
            </a:ext>
          </a:extLst>
        </xdr:cNvPr>
        <xdr:cNvSpPr/>
      </xdr:nvSpPr>
      <xdr:spPr>
        <a:xfrm>
          <a:off x="4464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38</xdr:row>
      <xdr:rowOff>67733</xdr:rowOff>
    </xdr:to>
    <xdr:cxnSp macro="">
      <xdr:nvCxnSpPr>
        <xdr:cNvPr id="71" name="直線コネクタ 70">
          <a:extLst>
            <a:ext uri="{FF2B5EF4-FFF2-40B4-BE49-F238E27FC236}">
              <a16:creationId xmlns:a16="http://schemas.microsoft.com/office/drawing/2014/main" id="{588D9D10-34C7-4A40-A333-5E7FBF91567F}"/>
            </a:ext>
          </a:extLst>
        </xdr:cNvPr>
        <xdr:cNvCxnSpPr/>
      </xdr:nvCxnSpPr>
      <xdr:spPr>
        <a:xfrm>
          <a:off x="2940050" y="5952067"/>
          <a:ext cx="812800" cy="38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2" name="フローチャート: 判断 71">
          <a:extLst>
            <a:ext uri="{FF2B5EF4-FFF2-40B4-BE49-F238E27FC236}">
              <a16:creationId xmlns:a16="http://schemas.microsoft.com/office/drawing/2014/main" id="{34F61C44-74DF-4DBC-87C8-35C46364D040}"/>
            </a:ext>
          </a:extLst>
        </xdr:cNvPr>
        <xdr:cNvSpPr/>
      </xdr:nvSpPr>
      <xdr:spPr>
        <a:xfrm>
          <a:off x="3702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3" name="テキスト ボックス 72">
          <a:extLst>
            <a:ext uri="{FF2B5EF4-FFF2-40B4-BE49-F238E27FC236}">
              <a16:creationId xmlns:a16="http://schemas.microsoft.com/office/drawing/2014/main" id="{F2496BED-F193-4887-865A-4F5FE71CA093}"/>
            </a:ext>
          </a:extLst>
        </xdr:cNvPr>
        <xdr:cNvSpPr txBox="1"/>
      </xdr:nvSpPr>
      <xdr:spPr>
        <a:xfrm>
          <a:off x="340995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37</xdr:row>
      <xdr:rowOff>38100</xdr:rowOff>
    </xdr:to>
    <xdr:cxnSp macro="">
      <xdr:nvCxnSpPr>
        <xdr:cNvPr id="74" name="直線コネクタ 73">
          <a:extLst>
            <a:ext uri="{FF2B5EF4-FFF2-40B4-BE49-F238E27FC236}">
              <a16:creationId xmlns:a16="http://schemas.microsoft.com/office/drawing/2014/main" id="{84BE6E01-B999-475F-8544-7F190E3D5261}"/>
            </a:ext>
          </a:extLst>
        </xdr:cNvPr>
        <xdr:cNvCxnSpPr/>
      </xdr:nvCxnSpPr>
      <xdr:spPr>
        <a:xfrm flipV="1">
          <a:off x="2127250" y="5952067"/>
          <a:ext cx="812800" cy="1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5" name="フローチャート: 判断 74">
          <a:extLst>
            <a:ext uri="{FF2B5EF4-FFF2-40B4-BE49-F238E27FC236}">
              <a16:creationId xmlns:a16="http://schemas.microsoft.com/office/drawing/2014/main" id="{1BD5AC80-652D-4141-9675-36D6B18CC323}"/>
            </a:ext>
          </a:extLst>
        </xdr:cNvPr>
        <xdr:cNvSpPr/>
      </xdr:nvSpPr>
      <xdr:spPr>
        <a:xfrm>
          <a:off x="2889250" y="648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76" name="テキスト ボックス 75">
          <a:extLst>
            <a:ext uri="{FF2B5EF4-FFF2-40B4-BE49-F238E27FC236}">
              <a16:creationId xmlns:a16="http://schemas.microsoft.com/office/drawing/2014/main" id="{D162512D-9B28-4614-B9E0-44B5B92B5A57}"/>
            </a:ext>
          </a:extLst>
        </xdr:cNvPr>
        <xdr:cNvSpPr txBox="1"/>
      </xdr:nvSpPr>
      <xdr:spPr>
        <a:xfrm>
          <a:off x="2597150" y="65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38</xdr:row>
      <xdr:rowOff>67733</xdr:rowOff>
    </xdr:to>
    <xdr:cxnSp macro="">
      <xdr:nvCxnSpPr>
        <xdr:cNvPr id="77" name="直線コネクタ 76">
          <a:extLst>
            <a:ext uri="{FF2B5EF4-FFF2-40B4-BE49-F238E27FC236}">
              <a16:creationId xmlns:a16="http://schemas.microsoft.com/office/drawing/2014/main" id="{50BAAF42-9BC1-4289-B03D-47A7F7D88340}"/>
            </a:ext>
          </a:extLst>
        </xdr:cNvPr>
        <xdr:cNvCxnSpPr/>
      </xdr:nvCxnSpPr>
      <xdr:spPr>
        <a:xfrm flipV="1">
          <a:off x="1333500" y="6146800"/>
          <a:ext cx="793750" cy="1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8" name="フローチャート: 判断 77">
          <a:extLst>
            <a:ext uri="{FF2B5EF4-FFF2-40B4-BE49-F238E27FC236}">
              <a16:creationId xmlns:a16="http://schemas.microsoft.com/office/drawing/2014/main" id="{F9457118-5631-424C-9A1D-BEA745F3ACB4}"/>
            </a:ext>
          </a:extLst>
        </xdr:cNvPr>
        <xdr:cNvSpPr/>
      </xdr:nvSpPr>
      <xdr:spPr>
        <a:xfrm>
          <a:off x="2095500" y="64854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132944</xdr:rowOff>
    </xdr:from>
    <xdr:ext cx="762000" cy="259045"/>
    <xdr:sp macro="" textlink="">
      <xdr:nvSpPr>
        <xdr:cNvPr id="79" name="テキスト ボックス 78">
          <a:extLst>
            <a:ext uri="{FF2B5EF4-FFF2-40B4-BE49-F238E27FC236}">
              <a16:creationId xmlns:a16="http://schemas.microsoft.com/office/drawing/2014/main" id="{C64C46A0-8289-4FCB-80A8-0F256E058359}"/>
            </a:ext>
          </a:extLst>
        </xdr:cNvPr>
        <xdr:cNvSpPr txBox="1"/>
      </xdr:nvSpPr>
      <xdr:spPr>
        <a:xfrm>
          <a:off x="1784350" y="65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0" name="フローチャート: 判断 79">
          <a:extLst>
            <a:ext uri="{FF2B5EF4-FFF2-40B4-BE49-F238E27FC236}">
              <a16:creationId xmlns:a16="http://schemas.microsoft.com/office/drawing/2014/main" id="{311B7BEC-7F94-4293-97D9-3F02A3A171D8}"/>
            </a:ext>
          </a:extLst>
        </xdr:cNvPr>
        <xdr:cNvSpPr/>
      </xdr:nvSpPr>
      <xdr:spPr>
        <a:xfrm>
          <a:off x="12827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1" name="テキスト ボックス 80">
          <a:extLst>
            <a:ext uri="{FF2B5EF4-FFF2-40B4-BE49-F238E27FC236}">
              <a16:creationId xmlns:a16="http://schemas.microsoft.com/office/drawing/2014/main" id="{B7801503-7750-493C-8AAC-476CF6CDCA1A}"/>
            </a:ext>
          </a:extLst>
        </xdr:cNvPr>
        <xdr:cNvSpPr txBox="1"/>
      </xdr:nvSpPr>
      <xdr:spPr>
        <a:xfrm>
          <a:off x="97155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4DDC104-7263-44CF-B9AE-43E5F6218931}"/>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2597537-F6C2-4F6F-B53F-2CF3446ED37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992C5DD-8314-4EA3-B4E1-08D3143A6974}"/>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A561457-FA09-46B9-9AFB-64B82AD7AAC9}"/>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1E8758E-1D7D-4C73-8235-9C9E03C98A4E}"/>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7" name="楕円 86">
          <a:extLst>
            <a:ext uri="{FF2B5EF4-FFF2-40B4-BE49-F238E27FC236}">
              <a16:creationId xmlns:a16="http://schemas.microsoft.com/office/drawing/2014/main" id="{E5414AF7-2A9C-4572-B7CF-A46A21D91D6E}"/>
            </a:ext>
          </a:extLst>
        </xdr:cNvPr>
        <xdr:cNvSpPr/>
      </xdr:nvSpPr>
      <xdr:spPr>
        <a:xfrm>
          <a:off x="4464050" y="64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8" name="財政力該当値テキスト">
          <a:extLst>
            <a:ext uri="{FF2B5EF4-FFF2-40B4-BE49-F238E27FC236}">
              <a16:creationId xmlns:a16="http://schemas.microsoft.com/office/drawing/2014/main" id="{F422D3C9-C2C6-4526-9F24-92CC63506AC4}"/>
            </a:ext>
          </a:extLst>
        </xdr:cNvPr>
        <xdr:cNvSpPr txBox="1"/>
      </xdr:nvSpPr>
      <xdr:spPr>
        <a:xfrm>
          <a:off x="45847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89" name="楕円 88">
          <a:extLst>
            <a:ext uri="{FF2B5EF4-FFF2-40B4-BE49-F238E27FC236}">
              <a16:creationId xmlns:a16="http://schemas.microsoft.com/office/drawing/2014/main" id="{61C4D0B0-F7F7-4201-BC0E-E475C8D76593}"/>
            </a:ext>
          </a:extLst>
        </xdr:cNvPr>
        <xdr:cNvSpPr/>
      </xdr:nvSpPr>
      <xdr:spPr>
        <a:xfrm>
          <a:off x="370205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0" name="テキスト ボックス 89">
          <a:extLst>
            <a:ext uri="{FF2B5EF4-FFF2-40B4-BE49-F238E27FC236}">
              <a16:creationId xmlns:a16="http://schemas.microsoft.com/office/drawing/2014/main" id="{BB744C11-5A3E-4ED9-8EED-8D11B2AE0D0A}"/>
            </a:ext>
          </a:extLst>
        </xdr:cNvPr>
        <xdr:cNvSpPr txBox="1"/>
      </xdr:nvSpPr>
      <xdr:spPr>
        <a:xfrm>
          <a:off x="3409950" y="607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1" name="楕円 90">
          <a:extLst>
            <a:ext uri="{FF2B5EF4-FFF2-40B4-BE49-F238E27FC236}">
              <a16:creationId xmlns:a16="http://schemas.microsoft.com/office/drawing/2014/main" id="{FD44EC01-0F05-485D-96E2-1509AC48335B}"/>
            </a:ext>
          </a:extLst>
        </xdr:cNvPr>
        <xdr:cNvSpPr/>
      </xdr:nvSpPr>
      <xdr:spPr>
        <a:xfrm>
          <a:off x="2889250" y="59076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2" name="テキスト ボックス 91">
          <a:extLst>
            <a:ext uri="{FF2B5EF4-FFF2-40B4-BE49-F238E27FC236}">
              <a16:creationId xmlns:a16="http://schemas.microsoft.com/office/drawing/2014/main" id="{27F149F0-6395-44D9-A947-A8EF6752D11C}"/>
            </a:ext>
          </a:extLst>
        </xdr:cNvPr>
        <xdr:cNvSpPr txBox="1"/>
      </xdr:nvSpPr>
      <xdr:spPr>
        <a:xfrm>
          <a:off x="2597150" y="568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3" name="楕円 92">
          <a:extLst>
            <a:ext uri="{FF2B5EF4-FFF2-40B4-BE49-F238E27FC236}">
              <a16:creationId xmlns:a16="http://schemas.microsoft.com/office/drawing/2014/main" id="{4EFAB653-AE2D-4819-8CFD-84123B9A0CCC}"/>
            </a:ext>
          </a:extLst>
        </xdr:cNvPr>
        <xdr:cNvSpPr/>
      </xdr:nvSpPr>
      <xdr:spPr>
        <a:xfrm>
          <a:off x="2095500" y="6102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4" name="テキスト ボックス 93">
          <a:extLst>
            <a:ext uri="{FF2B5EF4-FFF2-40B4-BE49-F238E27FC236}">
              <a16:creationId xmlns:a16="http://schemas.microsoft.com/office/drawing/2014/main" id="{4623B934-02FE-472A-92F3-7FA8C793760F}"/>
            </a:ext>
          </a:extLst>
        </xdr:cNvPr>
        <xdr:cNvSpPr txBox="1"/>
      </xdr:nvSpPr>
      <xdr:spPr>
        <a:xfrm>
          <a:off x="178435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5" name="楕円 94">
          <a:extLst>
            <a:ext uri="{FF2B5EF4-FFF2-40B4-BE49-F238E27FC236}">
              <a16:creationId xmlns:a16="http://schemas.microsoft.com/office/drawing/2014/main" id="{D3C5B1DF-96E3-4EA2-A737-3FFA22A043BD}"/>
            </a:ext>
          </a:extLst>
        </xdr:cNvPr>
        <xdr:cNvSpPr/>
      </xdr:nvSpPr>
      <xdr:spPr>
        <a:xfrm>
          <a:off x="1282700" y="62907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6" name="テキスト ボックス 95">
          <a:extLst>
            <a:ext uri="{FF2B5EF4-FFF2-40B4-BE49-F238E27FC236}">
              <a16:creationId xmlns:a16="http://schemas.microsoft.com/office/drawing/2014/main" id="{CE52B2F4-066D-42D1-9753-C6E56743BA70}"/>
            </a:ext>
          </a:extLst>
        </xdr:cNvPr>
        <xdr:cNvSpPr txBox="1"/>
      </xdr:nvSpPr>
      <xdr:spPr>
        <a:xfrm>
          <a:off x="971550" y="607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2DC8D561-A3E7-4B56-9AD2-45B196913B8D}"/>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8" name="テキスト ボックス 97">
          <a:extLst>
            <a:ext uri="{FF2B5EF4-FFF2-40B4-BE49-F238E27FC236}">
              <a16:creationId xmlns:a16="http://schemas.microsoft.com/office/drawing/2014/main" id="{CABBF7A5-8341-436A-9913-5AFEDB945985}"/>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9" name="テキスト ボックス 98">
          <a:extLst>
            <a:ext uri="{FF2B5EF4-FFF2-40B4-BE49-F238E27FC236}">
              <a16:creationId xmlns:a16="http://schemas.microsoft.com/office/drawing/2014/main" id="{FA5D3146-6379-41FF-AF99-4A43E870731B}"/>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00EA20C-5A52-4737-8E95-9355856373DD}"/>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167DCE6-73C0-450D-B9EB-364F020C6DC4}"/>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8309333E-D4C2-4DFC-BD7E-C25E8AFE30AE}"/>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3BB6EE1C-BD1B-4762-85BF-DEFAC0A779F2}"/>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7542B0D4-9B64-4C7C-8934-DCF271A486C6}"/>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6350</xdr:rowOff>
    </xdr:to>
    <xdr:sp macro="" textlink="">
      <xdr:nvSpPr>
        <xdr:cNvPr id="105" name="正方形/長方形 104">
          <a:extLst>
            <a:ext uri="{FF2B5EF4-FFF2-40B4-BE49-F238E27FC236}">
              <a16:creationId xmlns:a16="http://schemas.microsoft.com/office/drawing/2014/main" id="{DE6D5C7D-FE61-48CB-AE4E-6E8B83B1D7E2}"/>
            </a:ext>
          </a:extLst>
        </xdr:cNvPr>
        <xdr:cNvSpPr/>
      </xdr:nvSpPr>
      <xdr:spPr>
        <a:xfrm>
          <a:off x="5499100" y="9239250"/>
          <a:ext cx="5480050" cy="23241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1EA70A5D-6E3E-40B9-A993-AA934AE0BCA1}"/>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6440FFF7-6D62-44AA-B89A-DADFFE2F1D15}"/>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673CD1D0-C110-45B4-9166-D2F7B39A31BB}"/>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A91842A6-E896-44A6-BA74-2C7D3D33D6B7}"/>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C4EDBD51-256D-49A7-B570-A9DD4D07C6AE}"/>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10925F9B-6E55-40B0-A9F8-427C35B8240B}"/>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15FE4740-B282-473F-AC49-E8627129A767}"/>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D9A42A08-9F7F-41E8-BE98-42EBDCD89ED6}"/>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ABE8E6E5-481A-4F14-9869-C1686C840ADE}"/>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7228B4C-316B-4A66-B3FB-5F628473F059}"/>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419232BB-AB83-420B-90B0-FF24058AE14C}"/>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489FA2FE-5C7A-4B3B-834A-595491071AEF}"/>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5176D0FA-6494-43C1-BAD5-01761849B068}"/>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559CD99D-CCC3-49D4-9BFC-58850FB54823}"/>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DE480260-C356-4662-ACC9-54201CD4563B}"/>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ACEFBC95-B087-430F-ABE7-8CA1F6B9BF98}"/>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2019801A-62CD-4744-AAAC-C7EA19B8FC7D}"/>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162983</xdr:rowOff>
    </xdr:to>
    <xdr:cxnSp macro="">
      <xdr:nvCxnSpPr>
        <xdr:cNvPr id="123" name="直線コネクタ 122">
          <a:extLst>
            <a:ext uri="{FF2B5EF4-FFF2-40B4-BE49-F238E27FC236}">
              <a16:creationId xmlns:a16="http://schemas.microsoft.com/office/drawing/2014/main" id="{5D9BFAD1-04A6-4CC3-928C-31D2E283A49C}"/>
            </a:ext>
          </a:extLst>
        </xdr:cNvPr>
        <xdr:cNvCxnSpPr/>
      </xdr:nvCxnSpPr>
      <xdr:spPr>
        <a:xfrm flipV="1">
          <a:off x="4514850" y="9702800"/>
          <a:ext cx="0" cy="1356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4" name="財政構造の弾力性最小値テキスト">
          <a:extLst>
            <a:ext uri="{FF2B5EF4-FFF2-40B4-BE49-F238E27FC236}">
              <a16:creationId xmlns:a16="http://schemas.microsoft.com/office/drawing/2014/main" id="{B11E4A0E-7934-4C15-B12E-83D9231E736C}"/>
            </a:ext>
          </a:extLst>
        </xdr:cNvPr>
        <xdr:cNvSpPr txBox="1"/>
      </xdr:nvSpPr>
      <xdr:spPr>
        <a:xfrm>
          <a:off x="45847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5" name="直線コネクタ 124">
          <a:extLst>
            <a:ext uri="{FF2B5EF4-FFF2-40B4-BE49-F238E27FC236}">
              <a16:creationId xmlns:a16="http://schemas.microsoft.com/office/drawing/2014/main" id="{52EFB413-28C4-40F4-8E91-013BF9C03CB6}"/>
            </a:ext>
          </a:extLst>
        </xdr:cNvPr>
        <xdr:cNvCxnSpPr/>
      </xdr:nvCxnSpPr>
      <xdr:spPr>
        <a:xfrm>
          <a:off x="4425950" y="11059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96D7DDB0-3467-4025-AB8C-4BA832B11106}"/>
            </a:ext>
          </a:extLst>
        </xdr:cNvPr>
        <xdr:cNvSpPr txBox="1"/>
      </xdr:nvSpPr>
      <xdr:spPr>
        <a:xfrm>
          <a:off x="458470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4BB9786A-C526-471E-9F11-1CB0579A7593}"/>
            </a:ext>
          </a:extLst>
        </xdr:cNvPr>
        <xdr:cNvCxnSpPr/>
      </xdr:nvCxnSpPr>
      <xdr:spPr>
        <a:xfrm>
          <a:off x="4425950" y="9702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11995</xdr:rowOff>
    </xdr:from>
    <xdr:to>
      <xdr:col>23</xdr:col>
      <xdr:colOff>133350</xdr:colOff>
      <xdr:row>63</xdr:row>
      <xdr:rowOff>20461</xdr:rowOff>
    </xdr:to>
    <xdr:cxnSp macro="">
      <xdr:nvCxnSpPr>
        <xdr:cNvPr id="128" name="直線コネクタ 127">
          <a:extLst>
            <a:ext uri="{FF2B5EF4-FFF2-40B4-BE49-F238E27FC236}">
              <a16:creationId xmlns:a16="http://schemas.microsoft.com/office/drawing/2014/main" id="{F3C00EBB-81B0-43FF-813F-2E8C9CB54E90}"/>
            </a:ext>
          </a:extLst>
        </xdr:cNvPr>
        <xdr:cNvCxnSpPr/>
      </xdr:nvCxnSpPr>
      <xdr:spPr>
        <a:xfrm>
          <a:off x="3752850" y="9917995"/>
          <a:ext cx="762000" cy="50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29" name="財政構造の弾力性平均値テキスト">
          <a:extLst>
            <a:ext uri="{FF2B5EF4-FFF2-40B4-BE49-F238E27FC236}">
              <a16:creationId xmlns:a16="http://schemas.microsoft.com/office/drawing/2014/main" id="{041FB2EB-F482-4DCE-92B0-C155E49FB202}"/>
            </a:ext>
          </a:extLst>
        </xdr:cNvPr>
        <xdr:cNvSpPr txBox="1"/>
      </xdr:nvSpPr>
      <xdr:spPr>
        <a:xfrm>
          <a:off x="4584700" y="1041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0" name="フローチャート: 判断 129">
          <a:extLst>
            <a:ext uri="{FF2B5EF4-FFF2-40B4-BE49-F238E27FC236}">
              <a16:creationId xmlns:a16="http://schemas.microsoft.com/office/drawing/2014/main" id="{2D9498B0-B1E9-43B1-9176-FBB85E024505}"/>
            </a:ext>
          </a:extLst>
        </xdr:cNvPr>
        <xdr:cNvSpPr/>
      </xdr:nvSpPr>
      <xdr:spPr>
        <a:xfrm>
          <a:off x="4464050" y="1043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11995</xdr:rowOff>
    </xdr:from>
    <xdr:to>
      <xdr:col>19</xdr:col>
      <xdr:colOff>133350</xdr:colOff>
      <xdr:row>64</xdr:row>
      <xdr:rowOff>50095</xdr:rowOff>
    </xdr:to>
    <xdr:cxnSp macro="">
      <xdr:nvCxnSpPr>
        <xdr:cNvPr id="131" name="直線コネクタ 130">
          <a:extLst>
            <a:ext uri="{FF2B5EF4-FFF2-40B4-BE49-F238E27FC236}">
              <a16:creationId xmlns:a16="http://schemas.microsoft.com/office/drawing/2014/main" id="{542E15F9-A74B-4E62-978E-67ABEF5DDE72}"/>
            </a:ext>
          </a:extLst>
        </xdr:cNvPr>
        <xdr:cNvCxnSpPr/>
      </xdr:nvCxnSpPr>
      <xdr:spPr>
        <a:xfrm flipV="1">
          <a:off x="2940050" y="9917995"/>
          <a:ext cx="8128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92428</xdr:rowOff>
    </xdr:from>
    <xdr:to>
      <xdr:col>19</xdr:col>
      <xdr:colOff>184150</xdr:colOff>
      <xdr:row>60</xdr:row>
      <xdr:rowOff>22578</xdr:rowOff>
    </xdr:to>
    <xdr:sp macro="" textlink="">
      <xdr:nvSpPr>
        <xdr:cNvPr id="132" name="フローチャート: 判断 131">
          <a:extLst>
            <a:ext uri="{FF2B5EF4-FFF2-40B4-BE49-F238E27FC236}">
              <a16:creationId xmlns:a16="http://schemas.microsoft.com/office/drawing/2014/main" id="{55F70447-C46F-402A-864D-CC2D77926FC8}"/>
            </a:ext>
          </a:extLst>
        </xdr:cNvPr>
        <xdr:cNvSpPr/>
      </xdr:nvSpPr>
      <xdr:spPr>
        <a:xfrm>
          <a:off x="3702050" y="983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32755</xdr:rowOff>
    </xdr:from>
    <xdr:ext cx="736600" cy="259045"/>
    <xdr:sp macro="" textlink="">
      <xdr:nvSpPr>
        <xdr:cNvPr id="133" name="テキスト ボックス 132">
          <a:extLst>
            <a:ext uri="{FF2B5EF4-FFF2-40B4-BE49-F238E27FC236}">
              <a16:creationId xmlns:a16="http://schemas.microsoft.com/office/drawing/2014/main" id="{92BCBCB0-D1B8-4A3D-8A6F-6DFA265E6775}"/>
            </a:ext>
          </a:extLst>
        </xdr:cNvPr>
        <xdr:cNvSpPr txBox="1"/>
      </xdr:nvSpPr>
      <xdr:spPr>
        <a:xfrm>
          <a:off x="3409950" y="9608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50095</xdr:rowOff>
    </xdr:from>
    <xdr:to>
      <xdr:col>15</xdr:col>
      <xdr:colOff>82550</xdr:colOff>
      <xdr:row>65</xdr:row>
      <xdr:rowOff>39511</xdr:rowOff>
    </xdr:to>
    <xdr:cxnSp macro="">
      <xdr:nvCxnSpPr>
        <xdr:cNvPr id="134" name="直線コネクタ 133">
          <a:extLst>
            <a:ext uri="{FF2B5EF4-FFF2-40B4-BE49-F238E27FC236}">
              <a16:creationId xmlns:a16="http://schemas.microsoft.com/office/drawing/2014/main" id="{8633D2CF-D02B-46A6-8539-3948DCA11227}"/>
            </a:ext>
          </a:extLst>
        </xdr:cNvPr>
        <xdr:cNvCxnSpPr/>
      </xdr:nvCxnSpPr>
      <xdr:spPr>
        <a:xfrm flipV="1">
          <a:off x="2127250" y="10616495"/>
          <a:ext cx="812800" cy="1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12700</xdr:rowOff>
    </xdr:from>
    <xdr:to>
      <xdr:col>15</xdr:col>
      <xdr:colOff>133350</xdr:colOff>
      <xdr:row>64</xdr:row>
      <xdr:rowOff>114300</xdr:rowOff>
    </xdr:to>
    <xdr:sp macro="" textlink="">
      <xdr:nvSpPr>
        <xdr:cNvPr id="135" name="フローチャート: 判断 134">
          <a:extLst>
            <a:ext uri="{FF2B5EF4-FFF2-40B4-BE49-F238E27FC236}">
              <a16:creationId xmlns:a16="http://schemas.microsoft.com/office/drawing/2014/main" id="{827DCC7F-11D7-46BA-836E-05DD84767D4C}"/>
            </a:ext>
          </a:extLst>
        </xdr:cNvPr>
        <xdr:cNvSpPr/>
      </xdr:nvSpPr>
      <xdr:spPr>
        <a:xfrm>
          <a:off x="288925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36" name="テキスト ボックス 135">
          <a:extLst>
            <a:ext uri="{FF2B5EF4-FFF2-40B4-BE49-F238E27FC236}">
              <a16:creationId xmlns:a16="http://schemas.microsoft.com/office/drawing/2014/main" id="{4CBBB98C-381E-44C4-A83F-485887015008}"/>
            </a:ext>
          </a:extLst>
        </xdr:cNvPr>
        <xdr:cNvSpPr txBox="1"/>
      </xdr:nvSpPr>
      <xdr:spPr>
        <a:xfrm>
          <a:off x="259715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39511</xdr:rowOff>
    </xdr:from>
    <xdr:to>
      <xdr:col>11</xdr:col>
      <xdr:colOff>31750</xdr:colOff>
      <xdr:row>65</xdr:row>
      <xdr:rowOff>146755</xdr:rowOff>
    </xdr:to>
    <xdr:cxnSp macro="">
      <xdr:nvCxnSpPr>
        <xdr:cNvPr id="137" name="直線コネクタ 136">
          <a:extLst>
            <a:ext uri="{FF2B5EF4-FFF2-40B4-BE49-F238E27FC236}">
              <a16:creationId xmlns:a16="http://schemas.microsoft.com/office/drawing/2014/main" id="{A3D65F44-FB0A-49ED-AD9F-0DA018419B26}"/>
            </a:ext>
          </a:extLst>
        </xdr:cNvPr>
        <xdr:cNvCxnSpPr/>
      </xdr:nvCxnSpPr>
      <xdr:spPr>
        <a:xfrm flipV="1">
          <a:off x="1333500" y="10771011"/>
          <a:ext cx="79375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38" name="フローチャート: 判断 137">
          <a:extLst>
            <a:ext uri="{FF2B5EF4-FFF2-40B4-BE49-F238E27FC236}">
              <a16:creationId xmlns:a16="http://schemas.microsoft.com/office/drawing/2014/main" id="{1F821713-5283-4647-82E9-E12717EB2F55}"/>
            </a:ext>
          </a:extLst>
        </xdr:cNvPr>
        <xdr:cNvSpPr/>
      </xdr:nvSpPr>
      <xdr:spPr>
        <a:xfrm>
          <a:off x="2095500" y="10713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87082</xdr:rowOff>
    </xdr:from>
    <xdr:ext cx="762000" cy="259045"/>
    <xdr:sp macro="" textlink="">
      <xdr:nvSpPr>
        <xdr:cNvPr id="139" name="テキスト ボックス 138">
          <a:extLst>
            <a:ext uri="{FF2B5EF4-FFF2-40B4-BE49-F238E27FC236}">
              <a16:creationId xmlns:a16="http://schemas.microsoft.com/office/drawing/2014/main" id="{10EBC51B-81DE-4BE6-8168-3A6443C8BF3F}"/>
            </a:ext>
          </a:extLst>
        </xdr:cNvPr>
        <xdr:cNvSpPr txBox="1"/>
      </xdr:nvSpPr>
      <xdr:spPr>
        <a:xfrm>
          <a:off x="1784350" y="1048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0" name="フローチャート: 判断 139">
          <a:extLst>
            <a:ext uri="{FF2B5EF4-FFF2-40B4-BE49-F238E27FC236}">
              <a16:creationId xmlns:a16="http://schemas.microsoft.com/office/drawing/2014/main" id="{C3576129-7174-4183-B3D4-A2C1D60C3313}"/>
            </a:ext>
          </a:extLst>
        </xdr:cNvPr>
        <xdr:cNvSpPr/>
      </xdr:nvSpPr>
      <xdr:spPr>
        <a:xfrm>
          <a:off x="1282700" y="106461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20055</xdr:rowOff>
    </xdr:from>
    <xdr:ext cx="762000" cy="259045"/>
    <xdr:sp macro="" textlink="">
      <xdr:nvSpPr>
        <xdr:cNvPr id="141" name="テキスト ボックス 140">
          <a:extLst>
            <a:ext uri="{FF2B5EF4-FFF2-40B4-BE49-F238E27FC236}">
              <a16:creationId xmlns:a16="http://schemas.microsoft.com/office/drawing/2014/main" id="{3F32852A-1479-454F-9A2D-9D5215915231}"/>
            </a:ext>
          </a:extLst>
        </xdr:cNvPr>
        <xdr:cNvSpPr txBox="1"/>
      </xdr:nvSpPr>
      <xdr:spPr>
        <a:xfrm>
          <a:off x="971550" y="1042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958318B4-354F-4748-A53F-C24CA733C908}"/>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48D84299-672F-4E2D-8208-EF48D0658939}"/>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873D358-6FAC-470D-863F-D037A68D92AD}"/>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F828909-E38B-461A-8378-BD51AC362EA3}"/>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3119C39-37D2-4CA3-9AE9-A01AF0C37FEA}"/>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141111</xdr:rowOff>
    </xdr:from>
    <xdr:to>
      <xdr:col>23</xdr:col>
      <xdr:colOff>184150</xdr:colOff>
      <xdr:row>63</xdr:row>
      <xdr:rowOff>71261</xdr:rowOff>
    </xdr:to>
    <xdr:sp macro="" textlink="">
      <xdr:nvSpPr>
        <xdr:cNvPr id="147" name="楕円 146">
          <a:extLst>
            <a:ext uri="{FF2B5EF4-FFF2-40B4-BE49-F238E27FC236}">
              <a16:creationId xmlns:a16="http://schemas.microsoft.com/office/drawing/2014/main" id="{822FA24F-54A3-4C03-BA0D-7F843AA0590B}"/>
            </a:ext>
          </a:extLst>
        </xdr:cNvPr>
        <xdr:cNvSpPr/>
      </xdr:nvSpPr>
      <xdr:spPr>
        <a:xfrm>
          <a:off x="4464050" y="103773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157638</xdr:rowOff>
    </xdr:from>
    <xdr:ext cx="762000" cy="259045"/>
    <xdr:sp macro="" textlink="">
      <xdr:nvSpPr>
        <xdr:cNvPr id="148" name="財政構造の弾力性該当値テキスト">
          <a:extLst>
            <a:ext uri="{FF2B5EF4-FFF2-40B4-BE49-F238E27FC236}">
              <a16:creationId xmlns:a16="http://schemas.microsoft.com/office/drawing/2014/main" id="{FA76C57B-094F-458D-965C-6EC7D1D776D4}"/>
            </a:ext>
          </a:extLst>
        </xdr:cNvPr>
        <xdr:cNvSpPr txBox="1"/>
      </xdr:nvSpPr>
      <xdr:spPr>
        <a:xfrm>
          <a:off x="4584700" y="1022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132645</xdr:rowOff>
    </xdr:from>
    <xdr:to>
      <xdr:col>19</xdr:col>
      <xdr:colOff>184150</xdr:colOff>
      <xdr:row>60</xdr:row>
      <xdr:rowOff>62795</xdr:rowOff>
    </xdr:to>
    <xdr:sp macro="" textlink="">
      <xdr:nvSpPr>
        <xdr:cNvPr id="149" name="楕円 148">
          <a:extLst>
            <a:ext uri="{FF2B5EF4-FFF2-40B4-BE49-F238E27FC236}">
              <a16:creationId xmlns:a16="http://schemas.microsoft.com/office/drawing/2014/main" id="{F745605E-B8BE-4FE8-ACEA-1CEA26388A1B}"/>
            </a:ext>
          </a:extLst>
        </xdr:cNvPr>
        <xdr:cNvSpPr/>
      </xdr:nvSpPr>
      <xdr:spPr>
        <a:xfrm>
          <a:off x="3702050" y="9873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47572</xdr:rowOff>
    </xdr:from>
    <xdr:ext cx="736600" cy="259045"/>
    <xdr:sp macro="" textlink="">
      <xdr:nvSpPr>
        <xdr:cNvPr id="150" name="テキスト ボックス 149">
          <a:extLst>
            <a:ext uri="{FF2B5EF4-FFF2-40B4-BE49-F238E27FC236}">
              <a16:creationId xmlns:a16="http://schemas.microsoft.com/office/drawing/2014/main" id="{14FBCF60-975D-4E78-9C12-15B9BA32DB70}"/>
            </a:ext>
          </a:extLst>
        </xdr:cNvPr>
        <xdr:cNvSpPr txBox="1"/>
      </xdr:nvSpPr>
      <xdr:spPr>
        <a:xfrm>
          <a:off x="3409950" y="9953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170745</xdr:rowOff>
    </xdr:from>
    <xdr:to>
      <xdr:col>15</xdr:col>
      <xdr:colOff>133350</xdr:colOff>
      <xdr:row>64</xdr:row>
      <xdr:rowOff>100895</xdr:rowOff>
    </xdr:to>
    <xdr:sp macro="" textlink="">
      <xdr:nvSpPr>
        <xdr:cNvPr id="151" name="楕円 150">
          <a:extLst>
            <a:ext uri="{FF2B5EF4-FFF2-40B4-BE49-F238E27FC236}">
              <a16:creationId xmlns:a16="http://schemas.microsoft.com/office/drawing/2014/main" id="{4DA1C55E-5AEE-4929-9FD7-61492A10B94D}"/>
            </a:ext>
          </a:extLst>
        </xdr:cNvPr>
        <xdr:cNvSpPr/>
      </xdr:nvSpPr>
      <xdr:spPr>
        <a:xfrm>
          <a:off x="2889250" y="105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111072</xdr:rowOff>
    </xdr:from>
    <xdr:ext cx="762000" cy="259045"/>
    <xdr:sp macro="" textlink="">
      <xdr:nvSpPr>
        <xdr:cNvPr id="152" name="テキスト ボックス 151">
          <a:extLst>
            <a:ext uri="{FF2B5EF4-FFF2-40B4-BE49-F238E27FC236}">
              <a16:creationId xmlns:a16="http://schemas.microsoft.com/office/drawing/2014/main" id="{EC6AD87B-EA6C-4DB3-9982-7996ACD073A3}"/>
            </a:ext>
          </a:extLst>
        </xdr:cNvPr>
        <xdr:cNvSpPr txBox="1"/>
      </xdr:nvSpPr>
      <xdr:spPr>
        <a:xfrm>
          <a:off x="2597150" y="1034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160161</xdr:rowOff>
    </xdr:from>
    <xdr:to>
      <xdr:col>11</xdr:col>
      <xdr:colOff>82550</xdr:colOff>
      <xdr:row>65</xdr:row>
      <xdr:rowOff>90311</xdr:rowOff>
    </xdr:to>
    <xdr:sp macro="" textlink="">
      <xdr:nvSpPr>
        <xdr:cNvPr id="153" name="楕円 152">
          <a:extLst>
            <a:ext uri="{FF2B5EF4-FFF2-40B4-BE49-F238E27FC236}">
              <a16:creationId xmlns:a16="http://schemas.microsoft.com/office/drawing/2014/main" id="{DA9FBF3C-DE4E-47D1-8E76-F999ED35225B}"/>
            </a:ext>
          </a:extLst>
        </xdr:cNvPr>
        <xdr:cNvSpPr/>
      </xdr:nvSpPr>
      <xdr:spPr>
        <a:xfrm>
          <a:off x="2095500" y="107265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75088</xdr:rowOff>
    </xdr:from>
    <xdr:ext cx="762000" cy="259045"/>
    <xdr:sp macro="" textlink="">
      <xdr:nvSpPr>
        <xdr:cNvPr id="154" name="テキスト ボックス 153">
          <a:extLst>
            <a:ext uri="{FF2B5EF4-FFF2-40B4-BE49-F238E27FC236}">
              <a16:creationId xmlns:a16="http://schemas.microsoft.com/office/drawing/2014/main" id="{BCBED3E9-F69A-4CAF-B10F-0E3D755CE8CF}"/>
            </a:ext>
          </a:extLst>
        </xdr:cNvPr>
        <xdr:cNvSpPr txBox="1"/>
      </xdr:nvSpPr>
      <xdr:spPr>
        <a:xfrm>
          <a:off x="1784350" y="108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95955</xdr:rowOff>
    </xdr:from>
    <xdr:to>
      <xdr:col>7</xdr:col>
      <xdr:colOff>31750</xdr:colOff>
      <xdr:row>66</xdr:row>
      <xdr:rowOff>26105</xdr:rowOff>
    </xdr:to>
    <xdr:sp macro="" textlink="">
      <xdr:nvSpPr>
        <xdr:cNvPr id="155" name="楕円 154">
          <a:extLst>
            <a:ext uri="{FF2B5EF4-FFF2-40B4-BE49-F238E27FC236}">
              <a16:creationId xmlns:a16="http://schemas.microsoft.com/office/drawing/2014/main" id="{42A946BC-D748-4215-A5AC-0C2252360FFA}"/>
            </a:ext>
          </a:extLst>
        </xdr:cNvPr>
        <xdr:cNvSpPr/>
      </xdr:nvSpPr>
      <xdr:spPr>
        <a:xfrm>
          <a:off x="1282700" y="108274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10882</xdr:rowOff>
    </xdr:from>
    <xdr:ext cx="762000" cy="259045"/>
    <xdr:sp macro="" textlink="">
      <xdr:nvSpPr>
        <xdr:cNvPr id="156" name="テキスト ボックス 155">
          <a:extLst>
            <a:ext uri="{FF2B5EF4-FFF2-40B4-BE49-F238E27FC236}">
              <a16:creationId xmlns:a16="http://schemas.microsoft.com/office/drawing/2014/main" id="{F8C03773-3541-4543-9E27-0F0946B2517D}"/>
            </a:ext>
          </a:extLst>
        </xdr:cNvPr>
        <xdr:cNvSpPr txBox="1"/>
      </xdr:nvSpPr>
      <xdr:spPr>
        <a:xfrm>
          <a:off x="971550" y="1090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E7530108-90DA-41EE-A102-BE350E55BFD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9FFCC17D-73BA-4C1A-955B-A9C7823B54CF}"/>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D17B7BE9-5312-46CB-A1A4-B4405ACE5B9E}"/>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61775325-195E-4B0B-BCCD-5FEA12086219}"/>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401145B1-A0D1-4DEC-AD8D-433A93472857}"/>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F75185F7-6BBA-4905-95DB-9950B8D4A885}"/>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887B83E4-EB81-4645-90F7-F750EAC83D6F}"/>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BB03FE5E-2F2E-4654-8AB9-4FD6C7508CFA}"/>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DE2E45BD-B314-4AC3-ADC4-32818EF0D4AB}"/>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4773A21B-B31E-4D9A-BDA6-B203AF221033}"/>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0</xdr:colOff>
      <xdr:row>80</xdr:row>
      <xdr:rowOff>0</xdr:rowOff>
    </xdr:from>
    <xdr:to>
      <xdr:col>57</xdr:col>
      <xdr:colOff>139700</xdr:colOff>
      <xdr:row>91</xdr:row>
      <xdr:rowOff>146050</xdr:rowOff>
    </xdr:to>
    <xdr:sp macro="" textlink="" fLocksText="0">
      <xdr:nvSpPr>
        <xdr:cNvPr id="167" name="テキスト ボックス 166">
          <a:extLst>
            <a:ext uri="{FF2B5EF4-FFF2-40B4-BE49-F238E27FC236}">
              <a16:creationId xmlns:a16="http://schemas.microsoft.com/office/drawing/2014/main" id="{9C5E7CF1-F73B-4E6D-9CF1-0CD6DEE183B8}"/>
            </a:ext>
          </a:extLst>
        </xdr:cNvPr>
        <xdr:cNvSpPr txBox="1"/>
      </xdr:nvSpPr>
      <xdr:spPr>
        <a:xfrm>
          <a:off x="5524500" y="13208000"/>
          <a:ext cx="5473700" cy="196215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適正な定員管理や給与構造改革の実施による人件費の抑制に努めており、人件費は減少傾向にありますが、大雪に伴う道路除雪費の増等により、人件費・物件費等の人口一人当たり決算額は、しばしば前年を上回る結果となっています。</a:t>
          </a:r>
        </a:p>
        <a:p>
          <a:r>
            <a:rPr kumimoji="1" lang="ja-JP" altLang="en-US" sz="900">
              <a:latin typeface="ＭＳ Ｐゴシック" panose="020B0600070205080204" pitchFamily="50" charset="-128"/>
              <a:ea typeface="ＭＳ Ｐゴシック" panose="020B0600070205080204" pitchFamily="50" charset="-128"/>
            </a:rPr>
            <a:t>　比較的降雪の少なかった平成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年・令和元年度は前年度比でそれぞれ</a:t>
          </a:r>
          <a:r>
            <a:rPr kumimoji="1" lang="en-US" altLang="ja-JP" sz="900">
              <a:latin typeface="ＭＳ Ｐゴシック" panose="020B0600070205080204" pitchFamily="50" charset="-128"/>
              <a:ea typeface="ＭＳ Ｐゴシック" panose="020B0600070205080204" pitchFamily="50" charset="-128"/>
            </a:rPr>
            <a:t>687</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3,948</a:t>
          </a:r>
          <a:r>
            <a:rPr kumimoji="1" lang="ja-JP" altLang="en-US" sz="900">
              <a:latin typeface="ＭＳ Ｐゴシック" panose="020B0600070205080204" pitchFamily="50" charset="-128"/>
              <a:ea typeface="ＭＳ Ｐゴシック" panose="020B0600070205080204" pitchFamily="50" charset="-128"/>
            </a:rPr>
            <a:t>円の減、令和２年度は道路除雪費の増加により前年度比</a:t>
          </a:r>
          <a:r>
            <a:rPr kumimoji="1" lang="en-US" altLang="ja-JP" sz="900">
              <a:latin typeface="ＭＳ Ｐゴシック" panose="020B0600070205080204" pitchFamily="50" charset="-128"/>
              <a:ea typeface="ＭＳ Ｐゴシック" panose="020B0600070205080204" pitchFamily="50" charset="-128"/>
            </a:rPr>
            <a:t>1,471</a:t>
          </a:r>
          <a:r>
            <a:rPr kumimoji="1" lang="ja-JP" altLang="en-US" sz="900">
              <a:latin typeface="ＭＳ Ｐゴシック" panose="020B0600070205080204" pitchFamily="50" charset="-128"/>
              <a:ea typeface="ＭＳ Ｐゴシック" panose="020B0600070205080204" pitchFamily="50" charset="-128"/>
            </a:rPr>
            <a:t>円の増加となっています。</a:t>
          </a:r>
        </a:p>
        <a:p>
          <a:r>
            <a:rPr kumimoji="1" lang="ja-JP" altLang="en-US" sz="900">
              <a:latin typeface="ＭＳ Ｐゴシック" panose="020B0600070205080204" pitchFamily="50" charset="-128"/>
              <a:ea typeface="ＭＳ Ｐゴシック" panose="020B0600070205080204" pitchFamily="50" charset="-128"/>
            </a:rPr>
            <a:t>　令和３年度は新型コロナウイルス感染症への対応として、宿泊療養体制の整備や大規模ワクチン接種会場の設置などに</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より物件費が増加したことから、前年度比で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2,953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千円の増となりました。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令和４年度においても、新型コロナウイルス感染症への対応として宿泊療養体制の整備等により物件費が増加したことから、前年度比で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7,080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千円の増となりました。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引き続き、歳出の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選択と集中</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を徹底し、人件費をはじめ</a:t>
          </a:r>
          <a:r>
            <a:rPr kumimoji="1" lang="ja-JP" altLang="en-US" sz="900">
              <a:latin typeface="ＭＳ Ｐゴシック" panose="020B0600070205080204" pitchFamily="50" charset="-128"/>
              <a:ea typeface="ＭＳ Ｐゴシック" panose="020B0600070205080204" pitchFamily="50" charset="-128"/>
            </a:rPr>
            <a:t>とする内部管理経費の縮減に努めてまいります。</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A8E35115-E806-46FD-9AC8-EF92DDBE9C0D}"/>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74515057-F5E4-4E55-8361-9764B93A672D}"/>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3F6DAB2B-15E5-4A89-9F0B-D802B26DF37A}"/>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365FAE44-8BC2-4CFB-A9CF-D91271928F7D}"/>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C7BF0031-6602-4492-A259-009D7ECA78AB}"/>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BC640362-BCAC-4452-80B0-6FFBF9C3E86C}"/>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7B14B950-3A92-432C-B0FA-D4B5D53BB80E}"/>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D2C44A55-63F7-4990-976A-96C743AF8827}"/>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97E6AA80-F2D6-48E6-B407-00BBE3250D80}"/>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DC2A18C7-6572-498A-AACD-6648116F00E9}"/>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928AFE4C-6E4A-42F3-82A8-59FCA1A23198}"/>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2A88D5C9-27BD-4D3E-B083-C95BB7E4665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AF88FEC9-7029-48E2-AE1E-C4EF18E3F351}"/>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A58ED8C1-6113-4F0A-9A11-6B5CE55F8828}"/>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32662</xdr:rowOff>
    </xdr:from>
    <xdr:to>
      <xdr:col>23</xdr:col>
      <xdr:colOff>133350</xdr:colOff>
      <xdr:row>89</xdr:row>
      <xdr:rowOff>147910</xdr:rowOff>
    </xdr:to>
    <xdr:cxnSp macro="">
      <xdr:nvCxnSpPr>
        <xdr:cNvPr id="182" name="直線コネクタ 181">
          <a:extLst>
            <a:ext uri="{FF2B5EF4-FFF2-40B4-BE49-F238E27FC236}">
              <a16:creationId xmlns:a16="http://schemas.microsoft.com/office/drawing/2014/main" id="{A84E4318-8D39-41D8-A82E-D78BFC9FAF01}"/>
            </a:ext>
          </a:extLst>
        </xdr:cNvPr>
        <xdr:cNvCxnSpPr/>
      </xdr:nvCxnSpPr>
      <xdr:spPr>
        <a:xfrm flipV="1">
          <a:off x="4514850" y="13570862"/>
          <a:ext cx="0" cy="12709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119987</xdr:rowOff>
    </xdr:from>
    <xdr:ext cx="762000" cy="259045"/>
    <xdr:sp macro="" textlink="">
      <xdr:nvSpPr>
        <xdr:cNvPr id="183" name="人件費・物件費等の状況最小値テキスト">
          <a:extLst>
            <a:ext uri="{FF2B5EF4-FFF2-40B4-BE49-F238E27FC236}">
              <a16:creationId xmlns:a16="http://schemas.microsoft.com/office/drawing/2014/main" id="{E48ED4FB-2FC1-4F80-81FA-159880858571}"/>
            </a:ext>
          </a:extLst>
        </xdr:cNvPr>
        <xdr:cNvSpPr txBox="1"/>
      </xdr:nvSpPr>
      <xdr:spPr>
        <a:xfrm>
          <a:off x="4584700" y="1481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147910</xdr:rowOff>
    </xdr:from>
    <xdr:to>
      <xdr:col>24</xdr:col>
      <xdr:colOff>12700</xdr:colOff>
      <xdr:row>89</xdr:row>
      <xdr:rowOff>147910</xdr:rowOff>
    </xdr:to>
    <xdr:cxnSp macro="">
      <xdr:nvCxnSpPr>
        <xdr:cNvPr id="184" name="直線コネクタ 183">
          <a:extLst>
            <a:ext uri="{FF2B5EF4-FFF2-40B4-BE49-F238E27FC236}">
              <a16:creationId xmlns:a16="http://schemas.microsoft.com/office/drawing/2014/main" id="{551B3A58-75CB-4438-BF23-FF9C3190D2F5}"/>
            </a:ext>
          </a:extLst>
        </xdr:cNvPr>
        <xdr:cNvCxnSpPr/>
      </xdr:nvCxnSpPr>
      <xdr:spPr>
        <a:xfrm>
          <a:off x="4425950" y="14841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119039</xdr:rowOff>
    </xdr:from>
    <xdr:ext cx="762000" cy="259045"/>
    <xdr:sp macro="" textlink="">
      <xdr:nvSpPr>
        <xdr:cNvPr id="185" name="人件費・物件費等の状況最大値テキスト">
          <a:extLst>
            <a:ext uri="{FF2B5EF4-FFF2-40B4-BE49-F238E27FC236}">
              <a16:creationId xmlns:a16="http://schemas.microsoft.com/office/drawing/2014/main" id="{E735568E-A494-4D79-9CEE-BB4AFF15F220}"/>
            </a:ext>
          </a:extLst>
        </xdr:cNvPr>
        <xdr:cNvSpPr txBox="1"/>
      </xdr:nvSpPr>
      <xdr:spPr>
        <a:xfrm>
          <a:off x="4584700" y="1332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32662</xdr:rowOff>
    </xdr:from>
    <xdr:to>
      <xdr:col>24</xdr:col>
      <xdr:colOff>12700</xdr:colOff>
      <xdr:row>82</xdr:row>
      <xdr:rowOff>32662</xdr:rowOff>
    </xdr:to>
    <xdr:cxnSp macro="">
      <xdr:nvCxnSpPr>
        <xdr:cNvPr id="186" name="直線コネクタ 185">
          <a:extLst>
            <a:ext uri="{FF2B5EF4-FFF2-40B4-BE49-F238E27FC236}">
              <a16:creationId xmlns:a16="http://schemas.microsoft.com/office/drawing/2014/main" id="{23D5D7EC-4AB8-48DD-8837-B21EAF603774}"/>
            </a:ext>
          </a:extLst>
        </xdr:cNvPr>
        <xdr:cNvCxnSpPr/>
      </xdr:nvCxnSpPr>
      <xdr:spPr>
        <a:xfrm>
          <a:off x="4425950" y="135708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33271</xdr:rowOff>
    </xdr:from>
    <xdr:to>
      <xdr:col>23</xdr:col>
      <xdr:colOff>133350</xdr:colOff>
      <xdr:row>82</xdr:row>
      <xdr:rowOff>32662</xdr:rowOff>
    </xdr:to>
    <xdr:cxnSp macro="">
      <xdr:nvCxnSpPr>
        <xdr:cNvPr id="187" name="直線コネクタ 186">
          <a:extLst>
            <a:ext uri="{FF2B5EF4-FFF2-40B4-BE49-F238E27FC236}">
              <a16:creationId xmlns:a16="http://schemas.microsoft.com/office/drawing/2014/main" id="{19116394-F5E0-4CF6-8749-FC9DAFF12828}"/>
            </a:ext>
          </a:extLst>
        </xdr:cNvPr>
        <xdr:cNvCxnSpPr/>
      </xdr:nvCxnSpPr>
      <xdr:spPr>
        <a:xfrm>
          <a:off x="3752850" y="13406371"/>
          <a:ext cx="762000" cy="1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109185</xdr:rowOff>
    </xdr:from>
    <xdr:ext cx="762000" cy="259045"/>
    <xdr:sp macro="" textlink="">
      <xdr:nvSpPr>
        <xdr:cNvPr id="188" name="人件費・物件費等の状況平均値テキスト">
          <a:extLst>
            <a:ext uri="{FF2B5EF4-FFF2-40B4-BE49-F238E27FC236}">
              <a16:creationId xmlns:a16="http://schemas.microsoft.com/office/drawing/2014/main" id="{3DBD4D86-5DBF-4A1B-BD69-7384C90C56CE}"/>
            </a:ext>
          </a:extLst>
        </xdr:cNvPr>
        <xdr:cNvSpPr txBox="1"/>
      </xdr:nvSpPr>
      <xdr:spPr>
        <a:xfrm>
          <a:off x="4584700" y="1381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137108</xdr:rowOff>
    </xdr:from>
    <xdr:to>
      <xdr:col>23</xdr:col>
      <xdr:colOff>184150</xdr:colOff>
      <xdr:row>84</xdr:row>
      <xdr:rowOff>67258</xdr:rowOff>
    </xdr:to>
    <xdr:sp macro="" textlink="">
      <xdr:nvSpPr>
        <xdr:cNvPr id="189" name="フローチャート: 判断 188">
          <a:extLst>
            <a:ext uri="{FF2B5EF4-FFF2-40B4-BE49-F238E27FC236}">
              <a16:creationId xmlns:a16="http://schemas.microsoft.com/office/drawing/2014/main" id="{E3A17722-95A6-46E2-AB49-A11885F21D8E}"/>
            </a:ext>
          </a:extLst>
        </xdr:cNvPr>
        <xdr:cNvSpPr/>
      </xdr:nvSpPr>
      <xdr:spPr>
        <a:xfrm>
          <a:off x="4464050" y="13840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133466</xdr:rowOff>
    </xdr:from>
    <xdr:to>
      <xdr:col>19</xdr:col>
      <xdr:colOff>133350</xdr:colOff>
      <xdr:row>81</xdr:row>
      <xdr:rowOff>33271</xdr:rowOff>
    </xdr:to>
    <xdr:cxnSp macro="">
      <xdr:nvCxnSpPr>
        <xdr:cNvPr id="190" name="直線コネクタ 189">
          <a:extLst>
            <a:ext uri="{FF2B5EF4-FFF2-40B4-BE49-F238E27FC236}">
              <a16:creationId xmlns:a16="http://schemas.microsoft.com/office/drawing/2014/main" id="{40A93E09-5678-45C6-94FB-19B1612BA2DB}"/>
            </a:ext>
          </a:extLst>
        </xdr:cNvPr>
        <xdr:cNvCxnSpPr/>
      </xdr:nvCxnSpPr>
      <xdr:spPr>
        <a:xfrm>
          <a:off x="2940050" y="13341466"/>
          <a:ext cx="812800" cy="6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83449</xdr:rowOff>
    </xdr:from>
    <xdr:to>
      <xdr:col>19</xdr:col>
      <xdr:colOff>184150</xdr:colOff>
      <xdr:row>83</xdr:row>
      <xdr:rowOff>13599</xdr:rowOff>
    </xdr:to>
    <xdr:sp macro="" textlink="">
      <xdr:nvSpPr>
        <xdr:cNvPr id="191" name="フローチャート: 判断 190">
          <a:extLst>
            <a:ext uri="{FF2B5EF4-FFF2-40B4-BE49-F238E27FC236}">
              <a16:creationId xmlns:a16="http://schemas.microsoft.com/office/drawing/2014/main" id="{4C4F4A17-F905-48AB-8B3F-2EB26EDD711D}"/>
            </a:ext>
          </a:extLst>
        </xdr:cNvPr>
        <xdr:cNvSpPr/>
      </xdr:nvSpPr>
      <xdr:spPr>
        <a:xfrm>
          <a:off x="3702050" y="13621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169826</xdr:rowOff>
    </xdr:from>
    <xdr:ext cx="736600" cy="259045"/>
    <xdr:sp macro="" textlink="">
      <xdr:nvSpPr>
        <xdr:cNvPr id="192" name="テキスト ボックス 191">
          <a:extLst>
            <a:ext uri="{FF2B5EF4-FFF2-40B4-BE49-F238E27FC236}">
              <a16:creationId xmlns:a16="http://schemas.microsoft.com/office/drawing/2014/main" id="{DB6D2821-B31A-4932-AC5F-759C42A222F7}"/>
            </a:ext>
          </a:extLst>
        </xdr:cNvPr>
        <xdr:cNvSpPr txBox="1"/>
      </xdr:nvSpPr>
      <xdr:spPr>
        <a:xfrm>
          <a:off x="3409950" y="13701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97971</xdr:rowOff>
    </xdr:from>
    <xdr:to>
      <xdr:col>15</xdr:col>
      <xdr:colOff>82550</xdr:colOff>
      <xdr:row>80</xdr:row>
      <xdr:rowOff>133466</xdr:rowOff>
    </xdr:to>
    <xdr:cxnSp macro="">
      <xdr:nvCxnSpPr>
        <xdr:cNvPr id="193" name="直線コネクタ 192">
          <a:extLst>
            <a:ext uri="{FF2B5EF4-FFF2-40B4-BE49-F238E27FC236}">
              <a16:creationId xmlns:a16="http://schemas.microsoft.com/office/drawing/2014/main" id="{6A9FCF9C-B874-4246-8DAD-98E31A53A39D}"/>
            </a:ext>
          </a:extLst>
        </xdr:cNvPr>
        <xdr:cNvCxnSpPr/>
      </xdr:nvCxnSpPr>
      <xdr:spPr>
        <a:xfrm>
          <a:off x="2127250" y="13305971"/>
          <a:ext cx="812800" cy="3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163398</xdr:rowOff>
    </xdr:from>
    <xdr:to>
      <xdr:col>15</xdr:col>
      <xdr:colOff>133350</xdr:colOff>
      <xdr:row>82</xdr:row>
      <xdr:rowOff>93548</xdr:rowOff>
    </xdr:to>
    <xdr:sp macro="" textlink="">
      <xdr:nvSpPr>
        <xdr:cNvPr id="194" name="フローチャート: 判断 193">
          <a:extLst>
            <a:ext uri="{FF2B5EF4-FFF2-40B4-BE49-F238E27FC236}">
              <a16:creationId xmlns:a16="http://schemas.microsoft.com/office/drawing/2014/main" id="{CB87C54E-668C-4D4A-A6BD-4AB8EF0BFADE}"/>
            </a:ext>
          </a:extLst>
        </xdr:cNvPr>
        <xdr:cNvSpPr/>
      </xdr:nvSpPr>
      <xdr:spPr>
        <a:xfrm>
          <a:off x="2889250" y="135364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78325</xdr:rowOff>
    </xdr:from>
    <xdr:ext cx="762000" cy="259045"/>
    <xdr:sp macro="" textlink="">
      <xdr:nvSpPr>
        <xdr:cNvPr id="195" name="テキスト ボックス 194">
          <a:extLst>
            <a:ext uri="{FF2B5EF4-FFF2-40B4-BE49-F238E27FC236}">
              <a16:creationId xmlns:a16="http://schemas.microsoft.com/office/drawing/2014/main" id="{BCD8A289-3F8B-4332-A59B-A5B8761AB64C}"/>
            </a:ext>
          </a:extLst>
        </xdr:cNvPr>
        <xdr:cNvSpPr txBox="1"/>
      </xdr:nvSpPr>
      <xdr:spPr>
        <a:xfrm>
          <a:off x="2597150" y="13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97971</xdr:rowOff>
    </xdr:from>
    <xdr:to>
      <xdr:col>11</xdr:col>
      <xdr:colOff>31750</xdr:colOff>
      <xdr:row>81</xdr:row>
      <xdr:rowOff>21786</xdr:rowOff>
    </xdr:to>
    <xdr:cxnSp macro="">
      <xdr:nvCxnSpPr>
        <xdr:cNvPr id="196" name="直線コネクタ 195">
          <a:extLst>
            <a:ext uri="{FF2B5EF4-FFF2-40B4-BE49-F238E27FC236}">
              <a16:creationId xmlns:a16="http://schemas.microsoft.com/office/drawing/2014/main" id="{C8B3D428-3F6C-44D1-A562-43522BCF0473}"/>
            </a:ext>
          </a:extLst>
        </xdr:cNvPr>
        <xdr:cNvCxnSpPr/>
      </xdr:nvCxnSpPr>
      <xdr:spPr>
        <a:xfrm flipV="1">
          <a:off x="1333500" y="13305971"/>
          <a:ext cx="793750" cy="8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73490</xdr:rowOff>
    </xdr:from>
    <xdr:to>
      <xdr:col>11</xdr:col>
      <xdr:colOff>82550</xdr:colOff>
      <xdr:row>82</xdr:row>
      <xdr:rowOff>3640</xdr:rowOff>
    </xdr:to>
    <xdr:sp macro="" textlink="">
      <xdr:nvSpPr>
        <xdr:cNvPr id="197" name="フローチャート: 判断 196">
          <a:extLst>
            <a:ext uri="{FF2B5EF4-FFF2-40B4-BE49-F238E27FC236}">
              <a16:creationId xmlns:a16="http://schemas.microsoft.com/office/drawing/2014/main" id="{8FC583CD-C372-4A3B-915D-F048A1B66E44}"/>
            </a:ext>
          </a:extLst>
        </xdr:cNvPr>
        <xdr:cNvSpPr/>
      </xdr:nvSpPr>
      <xdr:spPr>
        <a:xfrm>
          <a:off x="2095500" y="13446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159867</xdr:rowOff>
    </xdr:from>
    <xdr:ext cx="762000" cy="259045"/>
    <xdr:sp macro="" textlink="">
      <xdr:nvSpPr>
        <xdr:cNvPr id="198" name="テキスト ボックス 197">
          <a:extLst>
            <a:ext uri="{FF2B5EF4-FFF2-40B4-BE49-F238E27FC236}">
              <a16:creationId xmlns:a16="http://schemas.microsoft.com/office/drawing/2014/main" id="{FC645317-5477-44D1-B7DC-F12376ABDA0C}"/>
            </a:ext>
          </a:extLst>
        </xdr:cNvPr>
        <xdr:cNvSpPr txBox="1"/>
      </xdr:nvSpPr>
      <xdr:spPr>
        <a:xfrm>
          <a:off x="1784350" y="1353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81477</xdr:rowOff>
    </xdr:from>
    <xdr:to>
      <xdr:col>7</xdr:col>
      <xdr:colOff>31750</xdr:colOff>
      <xdr:row>82</xdr:row>
      <xdr:rowOff>11627</xdr:rowOff>
    </xdr:to>
    <xdr:sp macro="" textlink="">
      <xdr:nvSpPr>
        <xdr:cNvPr id="199" name="フローチャート: 判断 198">
          <a:extLst>
            <a:ext uri="{FF2B5EF4-FFF2-40B4-BE49-F238E27FC236}">
              <a16:creationId xmlns:a16="http://schemas.microsoft.com/office/drawing/2014/main" id="{9ED5A491-01F6-46D9-B29C-A59967B62065}"/>
            </a:ext>
          </a:extLst>
        </xdr:cNvPr>
        <xdr:cNvSpPr/>
      </xdr:nvSpPr>
      <xdr:spPr>
        <a:xfrm>
          <a:off x="1282700" y="134545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167854</xdr:rowOff>
    </xdr:from>
    <xdr:ext cx="762000" cy="259045"/>
    <xdr:sp macro="" textlink="">
      <xdr:nvSpPr>
        <xdr:cNvPr id="200" name="テキスト ボックス 199">
          <a:extLst>
            <a:ext uri="{FF2B5EF4-FFF2-40B4-BE49-F238E27FC236}">
              <a16:creationId xmlns:a16="http://schemas.microsoft.com/office/drawing/2014/main" id="{0AC593A0-7B1D-4D05-A4D8-32CCF6DF599A}"/>
            </a:ext>
          </a:extLst>
        </xdr:cNvPr>
        <xdr:cNvSpPr txBox="1"/>
      </xdr:nvSpPr>
      <xdr:spPr>
        <a:xfrm>
          <a:off x="971550" y="1354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228BC2D9-AA6F-4101-9CA9-8963A39CC4D2}"/>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18A70F21-D667-4BB1-9253-3FE00CFB4836}"/>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B2055786-EFF9-48B7-8157-BAB01B88D78C}"/>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63D62A75-C2EF-4F5A-AFEE-9EE6F9F1A7E3}"/>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A82E310E-A352-43E8-AEFD-A8596D014D6B}"/>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153312</xdr:rowOff>
    </xdr:from>
    <xdr:to>
      <xdr:col>23</xdr:col>
      <xdr:colOff>184150</xdr:colOff>
      <xdr:row>82</xdr:row>
      <xdr:rowOff>83462</xdr:rowOff>
    </xdr:to>
    <xdr:sp macro="" textlink="">
      <xdr:nvSpPr>
        <xdr:cNvPr id="206" name="楕円 205">
          <a:extLst>
            <a:ext uri="{FF2B5EF4-FFF2-40B4-BE49-F238E27FC236}">
              <a16:creationId xmlns:a16="http://schemas.microsoft.com/office/drawing/2014/main" id="{227DB98D-AB95-4E21-997E-1C8B9811D378}"/>
            </a:ext>
          </a:extLst>
        </xdr:cNvPr>
        <xdr:cNvSpPr/>
      </xdr:nvSpPr>
      <xdr:spPr>
        <a:xfrm>
          <a:off x="4464050" y="135264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74589</xdr:rowOff>
    </xdr:from>
    <xdr:ext cx="762000" cy="259045"/>
    <xdr:sp macro="" textlink="">
      <xdr:nvSpPr>
        <xdr:cNvPr id="207" name="人件費・物件費等の状況該当値テキスト">
          <a:extLst>
            <a:ext uri="{FF2B5EF4-FFF2-40B4-BE49-F238E27FC236}">
              <a16:creationId xmlns:a16="http://schemas.microsoft.com/office/drawing/2014/main" id="{E38D01A0-841C-4D14-B75F-0C9A278C3652}"/>
            </a:ext>
          </a:extLst>
        </xdr:cNvPr>
        <xdr:cNvSpPr txBox="1"/>
      </xdr:nvSpPr>
      <xdr:spPr>
        <a:xfrm>
          <a:off x="4584700" y="1344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153921</xdr:rowOff>
    </xdr:from>
    <xdr:to>
      <xdr:col>19</xdr:col>
      <xdr:colOff>184150</xdr:colOff>
      <xdr:row>81</xdr:row>
      <xdr:rowOff>84071</xdr:rowOff>
    </xdr:to>
    <xdr:sp macro="" textlink="">
      <xdr:nvSpPr>
        <xdr:cNvPr id="208" name="楕円 207">
          <a:extLst>
            <a:ext uri="{FF2B5EF4-FFF2-40B4-BE49-F238E27FC236}">
              <a16:creationId xmlns:a16="http://schemas.microsoft.com/office/drawing/2014/main" id="{3B7C0F1D-8FF3-4650-9840-B9578AE31374}"/>
            </a:ext>
          </a:extLst>
        </xdr:cNvPr>
        <xdr:cNvSpPr/>
      </xdr:nvSpPr>
      <xdr:spPr>
        <a:xfrm>
          <a:off x="3702050" y="133619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94248</xdr:rowOff>
    </xdr:from>
    <xdr:ext cx="736600" cy="259045"/>
    <xdr:sp macro="" textlink="">
      <xdr:nvSpPr>
        <xdr:cNvPr id="209" name="テキスト ボックス 208">
          <a:extLst>
            <a:ext uri="{FF2B5EF4-FFF2-40B4-BE49-F238E27FC236}">
              <a16:creationId xmlns:a16="http://schemas.microsoft.com/office/drawing/2014/main" id="{EE5DED6C-C5D5-4B25-A6F0-6142D4B108C7}"/>
            </a:ext>
          </a:extLst>
        </xdr:cNvPr>
        <xdr:cNvSpPr txBox="1"/>
      </xdr:nvSpPr>
      <xdr:spPr>
        <a:xfrm>
          <a:off x="3409950" y="1313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82666</xdr:rowOff>
    </xdr:from>
    <xdr:to>
      <xdr:col>15</xdr:col>
      <xdr:colOff>133350</xdr:colOff>
      <xdr:row>81</xdr:row>
      <xdr:rowOff>12816</xdr:rowOff>
    </xdr:to>
    <xdr:sp macro="" textlink="">
      <xdr:nvSpPr>
        <xdr:cNvPr id="210" name="楕円 209">
          <a:extLst>
            <a:ext uri="{FF2B5EF4-FFF2-40B4-BE49-F238E27FC236}">
              <a16:creationId xmlns:a16="http://schemas.microsoft.com/office/drawing/2014/main" id="{C35F0595-9D29-4A6D-B78B-5F95157DA8CB}"/>
            </a:ext>
          </a:extLst>
        </xdr:cNvPr>
        <xdr:cNvSpPr/>
      </xdr:nvSpPr>
      <xdr:spPr>
        <a:xfrm>
          <a:off x="2889250" y="132906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22993</xdr:rowOff>
    </xdr:from>
    <xdr:ext cx="762000" cy="259045"/>
    <xdr:sp macro="" textlink="">
      <xdr:nvSpPr>
        <xdr:cNvPr id="211" name="テキスト ボックス 210">
          <a:extLst>
            <a:ext uri="{FF2B5EF4-FFF2-40B4-BE49-F238E27FC236}">
              <a16:creationId xmlns:a16="http://schemas.microsoft.com/office/drawing/2014/main" id="{8DD30212-60F1-4FCE-A7A3-B9C899F65DE2}"/>
            </a:ext>
          </a:extLst>
        </xdr:cNvPr>
        <xdr:cNvSpPr txBox="1"/>
      </xdr:nvSpPr>
      <xdr:spPr>
        <a:xfrm>
          <a:off x="2597150" y="1306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47171</xdr:rowOff>
    </xdr:from>
    <xdr:to>
      <xdr:col>11</xdr:col>
      <xdr:colOff>82550</xdr:colOff>
      <xdr:row>80</xdr:row>
      <xdr:rowOff>148771</xdr:rowOff>
    </xdr:to>
    <xdr:sp macro="" textlink="">
      <xdr:nvSpPr>
        <xdr:cNvPr id="212" name="楕円 211">
          <a:extLst>
            <a:ext uri="{FF2B5EF4-FFF2-40B4-BE49-F238E27FC236}">
              <a16:creationId xmlns:a16="http://schemas.microsoft.com/office/drawing/2014/main" id="{F655EAEE-242B-441E-A1AC-748472196FCC}"/>
            </a:ext>
          </a:extLst>
        </xdr:cNvPr>
        <xdr:cNvSpPr/>
      </xdr:nvSpPr>
      <xdr:spPr>
        <a:xfrm>
          <a:off x="2095500" y="132551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158948</xdr:rowOff>
    </xdr:from>
    <xdr:ext cx="762000" cy="259045"/>
    <xdr:sp macro="" textlink="">
      <xdr:nvSpPr>
        <xdr:cNvPr id="213" name="テキスト ボックス 212">
          <a:extLst>
            <a:ext uri="{FF2B5EF4-FFF2-40B4-BE49-F238E27FC236}">
              <a16:creationId xmlns:a16="http://schemas.microsoft.com/office/drawing/2014/main" id="{DD6E6135-0862-4B40-9375-781A17BB757B}"/>
            </a:ext>
          </a:extLst>
        </xdr:cNvPr>
        <xdr:cNvSpPr txBox="1"/>
      </xdr:nvSpPr>
      <xdr:spPr>
        <a:xfrm>
          <a:off x="1784350" y="1303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142436</xdr:rowOff>
    </xdr:from>
    <xdr:to>
      <xdr:col>7</xdr:col>
      <xdr:colOff>31750</xdr:colOff>
      <xdr:row>81</xdr:row>
      <xdr:rowOff>72586</xdr:rowOff>
    </xdr:to>
    <xdr:sp macro="" textlink="">
      <xdr:nvSpPr>
        <xdr:cNvPr id="214" name="楕円 213">
          <a:extLst>
            <a:ext uri="{FF2B5EF4-FFF2-40B4-BE49-F238E27FC236}">
              <a16:creationId xmlns:a16="http://schemas.microsoft.com/office/drawing/2014/main" id="{EBA18413-7891-475C-8F98-829039FC332F}"/>
            </a:ext>
          </a:extLst>
        </xdr:cNvPr>
        <xdr:cNvSpPr/>
      </xdr:nvSpPr>
      <xdr:spPr>
        <a:xfrm>
          <a:off x="1282700" y="133504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82763</xdr:rowOff>
    </xdr:from>
    <xdr:ext cx="762000" cy="259045"/>
    <xdr:sp macro="" textlink="">
      <xdr:nvSpPr>
        <xdr:cNvPr id="215" name="テキスト ボックス 214">
          <a:extLst>
            <a:ext uri="{FF2B5EF4-FFF2-40B4-BE49-F238E27FC236}">
              <a16:creationId xmlns:a16="http://schemas.microsoft.com/office/drawing/2014/main" id="{1E2EF550-B115-4ECE-BFBF-71A33C8B45BE}"/>
            </a:ext>
          </a:extLst>
        </xdr:cNvPr>
        <xdr:cNvSpPr txBox="1"/>
      </xdr:nvSpPr>
      <xdr:spPr>
        <a:xfrm>
          <a:off x="971550" y="1312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E8D6C210-1FCE-448A-99AE-9CA4EA2728EA}"/>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FF29C292-054A-4FBE-A2C3-B065366A9E9F}"/>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4FCB065E-8E66-492C-B4A8-3548DC44D573}"/>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38EB3B5B-26B9-4723-97FC-C8D6F50F1A08}"/>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6B9A3E7C-FDF5-444D-B11B-A88855C4D3A1}"/>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9AC557B3-0A93-462F-B6A2-984EFC7DD177}"/>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C4441B29-9738-46A5-AD54-F47444F003A5}"/>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9A2FD1C5-F96D-42EA-BB1F-CD78F8385986}"/>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4B105BC6-0E2B-48F5-B862-BE762A457CF4}"/>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503BBAAD-32C7-4307-9447-912B241442EF}"/>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76200</xdr:colOff>
      <xdr:row>80</xdr:row>
      <xdr:rowOff>0</xdr:rowOff>
    </xdr:from>
    <xdr:to>
      <xdr:col>115</xdr:col>
      <xdr:colOff>38100</xdr:colOff>
      <xdr:row>91</xdr:row>
      <xdr:rowOff>146050</xdr:rowOff>
    </xdr:to>
    <xdr:sp macro="" textlink="" fLocksText="0">
      <xdr:nvSpPr>
        <xdr:cNvPr id="226" name="テキスト ボックス 225">
          <a:extLst>
            <a:ext uri="{FF2B5EF4-FFF2-40B4-BE49-F238E27FC236}">
              <a16:creationId xmlns:a16="http://schemas.microsoft.com/office/drawing/2014/main" id="{D6A380CC-1F48-455A-A6F7-B6E77319C4B9}"/>
            </a:ext>
          </a:extLst>
        </xdr:cNvPr>
        <xdr:cNvSpPr txBox="1"/>
      </xdr:nvSpPr>
      <xdr:spPr>
        <a:xfrm>
          <a:off x="16459200" y="13208000"/>
          <a:ext cx="5486400" cy="196215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年の給与構造改革時に級別標準職務の見直し等を行い、給与水準の適正化に取り組んでいます。</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22</a:t>
          </a:r>
          <a:r>
            <a:rPr kumimoji="1" lang="ja-JP" altLang="en-US" sz="900">
              <a:latin typeface="ＭＳ Ｐゴシック" panose="020B0600070205080204" pitchFamily="50" charset="-128"/>
              <a:ea typeface="ＭＳ Ｐゴシック" panose="020B0600070205080204" pitchFamily="50" charset="-128"/>
            </a:rPr>
            <a:t>年度から、地域水準に合わせた独自給料表を導入していましたが、平成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年度に給与の総合的見直しを実施し、国準拠の給料表に改正しました。</a:t>
          </a:r>
        </a:p>
        <a:p>
          <a:r>
            <a:rPr kumimoji="1" lang="ja-JP" altLang="en-US" sz="900">
              <a:latin typeface="ＭＳ Ｐゴシック" panose="020B0600070205080204" pitchFamily="50" charset="-128"/>
              <a:ea typeface="ＭＳ Ｐゴシック" panose="020B0600070205080204" pitchFamily="50" charset="-128"/>
            </a:rPr>
            <a:t>　また、令和元年度に策定した新潟県行財政改革行動計画に基づき、令和５年度までの間、職員給与の臨時削減を行っています。</a:t>
          </a:r>
        </a:p>
        <a:p>
          <a:r>
            <a:rPr kumimoji="1" lang="ja-JP" altLang="en-US" sz="900">
              <a:latin typeface="ＭＳ Ｐゴシック" panose="020B0600070205080204" pitchFamily="50" charset="-128"/>
              <a:ea typeface="ＭＳ Ｐゴシック" panose="020B0600070205080204" pitchFamily="50" charset="-128"/>
            </a:rPr>
            <a:t>　今後も引き続き給与水準の適正な管理に努めてまいります。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7057E081-1307-4659-857B-C92165FB4463}"/>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EE2AD7F9-5461-4201-8ADF-AC15A082B0EC}"/>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091D7DCD-4F99-4AAC-8785-F57C6F56D28F}"/>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B6F578CE-3D3E-4098-8E87-56AE8F0DEF6D}"/>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F37BC4E4-193D-4B64-82E5-6D616BC72D8F}"/>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D0EB3CC0-4B3C-4692-84B2-ED3C2C05255E}"/>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5B812104-CDD5-452C-85F3-9360FE24412E}"/>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4FA8C06A-85C3-41CE-A741-1710A2093929}"/>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353369C7-5D92-4391-B861-489CFDBFE522}"/>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252BAC3B-7AB0-4C5F-BB16-7732817278E5}"/>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F8CFB7AC-6716-4196-AF90-04F2E8534128}"/>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9AAC28FA-C4D1-47AC-A509-0A374A9A1F5D}"/>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55876533-97A1-41D2-A485-2FCF5DAD906C}"/>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598627A9-4486-4E1D-89B2-D2DEEC98441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A6522926-51CE-4EC1-8839-3045C0675455}"/>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85</xdr:row>
      <xdr:rowOff>31750</xdr:rowOff>
    </xdr:to>
    <xdr:cxnSp macro="">
      <xdr:nvCxnSpPr>
        <xdr:cNvPr id="242" name="直線コネクタ 241">
          <a:extLst>
            <a:ext uri="{FF2B5EF4-FFF2-40B4-BE49-F238E27FC236}">
              <a16:creationId xmlns:a16="http://schemas.microsoft.com/office/drawing/2014/main" id="{02C77593-2FBE-4070-8EBB-F36BAC6C4EEB}"/>
            </a:ext>
          </a:extLst>
        </xdr:cNvPr>
        <xdr:cNvCxnSpPr/>
      </xdr:nvCxnSpPr>
      <xdr:spPr>
        <a:xfrm flipV="1">
          <a:off x="15474950" y="13373100"/>
          <a:ext cx="0" cy="692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3827</xdr:rowOff>
    </xdr:from>
    <xdr:ext cx="762000" cy="259045"/>
    <xdr:sp macro="" textlink="">
      <xdr:nvSpPr>
        <xdr:cNvPr id="243" name="給与水準   （国との比較）最小値テキスト">
          <a:extLst>
            <a:ext uri="{FF2B5EF4-FFF2-40B4-BE49-F238E27FC236}">
              <a16:creationId xmlns:a16="http://schemas.microsoft.com/office/drawing/2014/main" id="{C8B6DFF3-58EA-4F45-B9A4-66236C96CEEE}"/>
            </a:ext>
          </a:extLst>
        </xdr:cNvPr>
        <xdr:cNvSpPr txBox="1"/>
      </xdr:nvSpPr>
      <xdr:spPr>
        <a:xfrm>
          <a:off x="1556385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85</xdr:row>
      <xdr:rowOff>31750</xdr:rowOff>
    </xdr:from>
    <xdr:to>
      <xdr:col>81</xdr:col>
      <xdr:colOff>133350</xdr:colOff>
      <xdr:row>85</xdr:row>
      <xdr:rowOff>31750</xdr:rowOff>
    </xdr:to>
    <xdr:cxnSp macro="">
      <xdr:nvCxnSpPr>
        <xdr:cNvPr id="244" name="直線コネクタ 243">
          <a:extLst>
            <a:ext uri="{FF2B5EF4-FFF2-40B4-BE49-F238E27FC236}">
              <a16:creationId xmlns:a16="http://schemas.microsoft.com/office/drawing/2014/main" id="{911009D6-E4CC-41BF-8D13-56AC80FD636C}"/>
            </a:ext>
          </a:extLst>
        </xdr:cNvPr>
        <xdr:cNvCxnSpPr/>
      </xdr:nvCxnSpPr>
      <xdr:spPr>
        <a:xfrm>
          <a:off x="15405100" y="1406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5" name="給与水準   （国との比較）最大値テキスト">
          <a:extLst>
            <a:ext uri="{FF2B5EF4-FFF2-40B4-BE49-F238E27FC236}">
              <a16:creationId xmlns:a16="http://schemas.microsoft.com/office/drawing/2014/main" id="{F85799CE-8281-4FE6-9BDB-0EDAA01B6D84}"/>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6" name="直線コネクタ 245">
          <a:extLst>
            <a:ext uri="{FF2B5EF4-FFF2-40B4-BE49-F238E27FC236}">
              <a16:creationId xmlns:a16="http://schemas.microsoft.com/office/drawing/2014/main" id="{9C00F4D2-6C1B-44FC-92C8-07BAD03406D1}"/>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47" name="直線コネクタ 246">
          <a:extLst>
            <a:ext uri="{FF2B5EF4-FFF2-40B4-BE49-F238E27FC236}">
              <a16:creationId xmlns:a16="http://schemas.microsoft.com/office/drawing/2014/main" id="{B6620D0F-A2ED-4E66-8534-008986E58E84}"/>
            </a:ext>
          </a:extLst>
        </xdr:cNvPr>
        <xdr:cNvCxnSpPr/>
      </xdr:nvCxnSpPr>
      <xdr:spPr>
        <a:xfrm>
          <a:off x="14712950" y="1375621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18643</xdr:rowOff>
    </xdr:from>
    <xdr:ext cx="762000" cy="259045"/>
    <xdr:sp macro="" textlink="">
      <xdr:nvSpPr>
        <xdr:cNvPr id="248" name="給与水準   （国との比較）平均値テキスト">
          <a:extLst>
            <a:ext uri="{FF2B5EF4-FFF2-40B4-BE49-F238E27FC236}">
              <a16:creationId xmlns:a16="http://schemas.microsoft.com/office/drawing/2014/main" id="{995F98BE-55A1-418C-873B-D43EB9DCC340}"/>
            </a:ext>
          </a:extLst>
        </xdr:cNvPr>
        <xdr:cNvSpPr txBox="1"/>
      </xdr:nvSpPr>
      <xdr:spPr>
        <a:xfrm>
          <a:off x="15563850" y="13556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49" name="フローチャート: 判断 248">
          <a:extLst>
            <a:ext uri="{FF2B5EF4-FFF2-40B4-BE49-F238E27FC236}">
              <a16:creationId xmlns:a16="http://schemas.microsoft.com/office/drawing/2014/main" id="{B3347F13-1A83-4E83-BB7C-C7062BB5DC26}"/>
            </a:ext>
          </a:extLst>
        </xdr:cNvPr>
        <xdr:cNvSpPr/>
      </xdr:nvSpPr>
      <xdr:spPr>
        <a:xfrm>
          <a:off x="15430500" y="137054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52916</xdr:rowOff>
    </xdr:to>
    <xdr:cxnSp macro="">
      <xdr:nvCxnSpPr>
        <xdr:cNvPr id="250" name="直線コネクタ 249">
          <a:extLst>
            <a:ext uri="{FF2B5EF4-FFF2-40B4-BE49-F238E27FC236}">
              <a16:creationId xmlns:a16="http://schemas.microsoft.com/office/drawing/2014/main" id="{03D11B8B-805E-45F6-8FD1-1F52C359D816}"/>
            </a:ext>
          </a:extLst>
        </xdr:cNvPr>
        <xdr:cNvCxnSpPr/>
      </xdr:nvCxnSpPr>
      <xdr:spPr>
        <a:xfrm>
          <a:off x="13906500" y="13682134"/>
          <a:ext cx="806450" cy="7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a:extLst>
            <a:ext uri="{FF2B5EF4-FFF2-40B4-BE49-F238E27FC236}">
              <a16:creationId xmlns:a16="http://schemas.microsoft.com/office/drawing/2014/main" id="{F564C599-826C-4DC7-B2B9-0ABD087340E7}"/>
            </a:ext>
          </a:extLst>
        </xdr:cNvPr>
        <xdr:cNvSpPr/>
      </xdr:nvSpPr>
      <xdr:spPr>
        <a:xfrm>
          <a:off x="14668500" y="13785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2" name="テキスト ボックス 251">
          <a:extLst>
            <a:ext uri="{FF2B5EF4-FFF2-40B4-BE49-F238E27FC236}">
              <a16:creationId xmlns:a16="http://schemas.microsoft.com/office/drawing/2014/main" id="{FEFA1525-26B4-43F1-9473-FAEC95F923F6}"/>
            </a:ext>
          </a:extLst>
        </xdr:cNvPr>
        <xdr:cNvSpPr txBox="1"/>
      </xdr:nvSpPr>
      <xdr:spPr>
        <a:xfrm>
          <a:off x="14370050" y="1386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88</xdr:row>
      <xdr:rowOff>0</xdr:rowOff>
    </xdr:to>
    <xdr:cxnSp macro="">
      <xdr:nvCxnSpPr>
        <xdr:cNvPr id="253" name="直線コネクタ 252">
          <a:extLst>
            <a:ext uri="{FF2B5EF4-FFF2-40B4-BE49-F238E27FC236}">
              <a16:creationId xmlns:a16="http://schemas.microsoft.com/office/drawing/2014/main" id="{AC6E36A1-F8E5-4889-BB36-FA4EA43BC892}"/>
            </a:ext>
          </a:extLst>
        </xdr:cNvPr>
        <xdr:cNvCxnSpPr/>
      </xdr:nvCxnSpPr>
      <xdr:spPr>
        <a:xfrm flipV="1">
          <a:off x="13106400" y="13682134"/>
          <a:ext cx="800100" cy="8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54" name="フローチャート: 判断 253">
          <a:extLst>
            <a:ext uri="{FF2B5EF4-FFF2-40B4-BE49-F238E27FC236}">
              <a16:creationId xmlns:a16="http://schemas.microsoft.com/office/drawing/2014/main" id="{3E2C7E29-6B02-4076-B50A-9A9678F600CA}"/>
            </a:ext>
          </a:extLst>
        </xdr:cNvPr>
        <xdr:cNvSpPr/>
      </xdr:nvSpPr>
      <xdr:spPr>
        <a:xfrm>
          <a:off x="13868400" y="139403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55" name="テキスト ボックス 254">
          <a:extLst>
            <a:ext uri="{FF2B5EF4-FFF2-40B4-BE49-F238E27FC236}">
              <a16:creationId xmlns:a16="http://schemas.microsoft.com/office/drawing/2014/main" id="{D77C4CE1-B3B9-4A62-8D7E-ACAB67CFDBAF}"/>
            </a:ext>
          </a:extLst>
        </xdr:cNvPr>
        <xdr:cNvSpPr txBox="1"/>
      </xdr:nvSpPr>
      <xdr:spPr>
        <a:xfrm>
          <a:off x="13557250" y="1402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69850</xdr:rowOff>
    </xdr:to>
    <xdr:cxnSp macro="">
      <xdr:nvCxnSpPr>
        <xdr:cNvPr id="256" name="直線コネクタ 255">
          <a:extLst>
            <a:ext uri="{FF2B5EF4-FFF2-40B4-BE49-F238E27FC236}">
              <a16:creationId xmlns:a16="http://schemas.microsoft.com/office/drawing/2014/main" id="{F31F7943-D7A8-40BB-A2B5-9605F89CDA84}"/>
            </a:ext>
          </a:extLst>
        </xdr:cNvPr>
        <xdr:cNvCxnSpPr/>
      </xdr:nvCxnSpPr>
      <xdr:spPr>
        <a:xfrm flipV="1">
          <a:off x="12293600" y="14528800"/>
          <a:ext cx="81280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a:extLst>
            <a:ext uri="{FF2B5EF4-FFF2-40B4-BE49-F238E27FC236}">
              <a16:creationId xmlns:a16="http://schemas.microsoft.com/office/drawing/2014/main" id="{25E23608-734B-41C3-8292-E726A14198CE}"/>
            </a:ext>
          </a:extLst>
        </xdr:cNvPr>
        <xdr:cNvSpPr/>
      </xdr:nvSpPr>
      <xdr:spPr>
        <a:xfrm>
          <a:off x="13055600" y="140208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58" name="テキスト ボックス 257">
          <a:extLst>
            <a:ext uri="{FF2B5EF4-FFF2-40B4-BE49-F238E27FC236}">
              <a16:creationId xmlns:a16="http://schemas.microsoft.com/office/drawing/2014/main" id="{7EE3BD3F-0B1C-4C1D-A47E-05B54A308F0D}"/>
            </a:ext>
          </a:extLst>
        </xdr:cNvPr>
        <xdr:cNvSpPr txBox="1"/>
      </xdr:nvSpPr>
      <xdr:spPr>
        <a:xfrm>
          <a:off x="127635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a:extLst>
            <a:ext uri="{FF2B5EF4-FFF2-40B4-BE49-F238E27FC236}">
              <a16:creationId xmlns:a16="http://schemas.microsoft.com/office/drawing/2014/main" id="{A8F181C8-AC79-415F-92D9-4DC59B38173F}"/>
            </a:ext>
          </a:extLst>
        </xdr:cNvPr>
        <xdr:cNvSpPr/>
      </xdr:nvSpPr>
      <xdr:spPr>
        <a:xfrm>
          <a:off x="12242800" y="14020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59CDAB08-57B0-42AB-9F7B-DCE11E4DBA34}"/>
            </a:ext>
          </a:extLst>
        </xdr:cNvPr>
        <xdr:cNvSpPr txBox="1"/>
      </xdr:nvSpPr>
      <xdr:spPr>
        <a:xfrm>
          <a:off x="119507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87E780E0-1A10-4F36-A215-73D1C97FC417}"/>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14601E07-B4BB-4998-8303-3B0093BC057B}"/>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CD241287-A514-42BE-986D-EE9D45FA254E}"/>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B157EF27-8507-463A-84BF-AA335836152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F7E38203-A1A2-479A-AC19-9CD84E29FED8}"/>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66" name="楕円 265">
          <a:extLst>
            <a:ext uri="{FF2B5EF4-FFF2-40B4-BE49-F238E27FC236}">
              <a16:creationId xmlns:a16="http://schemas.microsoft.com/office/drawing/2014/main" id="{534F1578-7D30-4531-972C-6764D1A37C37}"/>
            </a:ext>
          </a:extLst>
        </xdr:cNvPr>
        <xdr:cNvSpPr/>
      </xdr:nvSpPr>
      <xdr:spPr>
        <a:xfrm>
          <a:off x="15430500" y="1370541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145643</xdr:rowOff>
    </xdr:from>
    <xdr:ext cx="762000" cy="259045"/>
    <xdr:sp macro="" textlink="">
      <xdr:nvSpPr>
        <xdr:cNvPr id="267" name="給与水準   （国との比較）該当値テキスト">
          <a:extLst>
            <a:ext uri="{FF2B5EF4-FFF2-40B4-BE49-F238E27FC236}">
              <a16:creationId xmlns:a16="http://schemas.microsoft.com/office/drawing/2014/main" id="{737882B7-075E-4510-A79E-035BEA8799FA}"/>
            </a:ext>
          </a:extLst>
        </xdr:cNvPr>
        <xdr:cNvSpPr txBox="1"/>
      </xdr:nvSpPr>
      <xdr:spPr>
        <a:xfrm>
          <a:off x="15563850" y="136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68" name="楕円 267">
          <a:extLst>
            <a:ext uri="{FF2B5EF4-FFF2-40B4-BE49-F238E27FC236}">
              <a16:creationId xmlns:a16="http://schemas.microsoft.com/office/drawing/2014/main" id="{427D2F33-3A4F-4E7C-9468-1C2F21D221A1}"/>
            </a:ext>
          </a:extLst>
        </xdr:cNvPr>
        <xdr:cNvSpPr/>
      </xdr:nvSpPr>
      <xdr:spPr>
        <a:xfrm>
          <a:off x="14668500" y="1370541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69" name="テキスト ボックス 268">
          <a:extLst>
            <a:ext uri="{FF2B5EF4-FFF2-40B4-BE49-F238E27FC236}">
              <a16:creationId xmlns:a16="http://schemas.microsoft.com/office/drawing/2014/main" id="{8D43D5CA-B371-4452-9D4C-4B12A9486A85}"/>
            </a:ext>
          </a:extLst>
        </xdr:cNvPr>
        <xdr:cNvSpPr txBox="1"/>
      </xdr:nvSpPr>
      <xdr:spPr>
        <a:xfrm>
          <a:off x="14370050" y="13486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0" name="楕円 269">
          <a:extLst>
            <a:ext uri="{FF2B5EF4-FFF2-40B4-BE49-F238E27FC236}">
              <a16:creationId xmlns:a16="http://schemas.microsoft.com/office/drawing/2014/main" id="{AE2EF954-6963-4671-9282-E0E6603C86FF}"/>
            </a:ext>
          </a:extLst>
        </xdr:cNvPr>
        <xdr:cNvSpPr/>
      </xdr:nvSpPr>
      <xdr:spPr>
        <a:xfrm>
          <a:off x="13868400" y="136313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1" name="テキスト ボックス 270">
          <a:extLst>
            <a:ext uri="{FF2B5EF4-FFF2-40B4-BE49-F238E27FC236}">
              <a16:creationId xmlns:a16="http://schemas.microsoft.com/office/drawing/2014/main" id="{7F0C4328-D916-429F-B65F-46D229E722F5}"/>
            </a:ext>
          </a:extLst>
        </xdr:cNvPr>
        <xdr:cNvSpPr txBox="1"/>
      </xdr:nvSpPr>
      <xdr:spPr>
        <a:xfrm>
          <a:off x="13557250" y="1340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2" name="楕円 271">
          <a:extLst>
            <a:ext uri="{FF2B5EF4-FFF2-40B4-BE49-F238E27FC236}">
              <a16:creationId xmlns:a16="http://schemas.microsoft.com/office/drawing/2014/main" id="{3AFB034C-5FB4-412A-92A2-5DD406B705D5}"/>
            </a:ext>
          </a:extLst>
        </xdr:cNvPr>
        <xdr:cNvSpPr/>
      </xdr:nvSpPr>
      <xdr:spPr>
        <a:xfrm>
          <a:off x="13055600" y="1448435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3" name="テキスト ボックス 272">
          <a:extLst>
            <a:ext uri="{FF2B5EF4-FFF2-40B4-BE49-F238E27FC236}">
              <a16:creationId xmlns:a16="http://schemas.microsoft.com/office/drawing/2014/main" id="{BAE54C74-C1B7-4625-8C11-A9B44EA33EFE}"/>
            </a:ext>
          </a:extLst>
        </xdr:cNvPr>
        <xdr:cNvSpPr txBox="1"/>
      </xdr:nvSpPr>
      <xdr:spPr>
        <a:xfrm>
          <a:off x="127635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74" name="楕円 273">
          <a:extLst>
            <a:ext uri="{FF2B5EF4-FFF2-40B4-BE49-F238E27FC236}">
              <a16:creationId xmlns:a16="http://schemas.microsoft.com/office/drawing/2014/main" id="{E116CDB3-0DC3-47F0-82DD-CDEC6868EF59}"/>
            </a:ext>
          </a:extLst>
        </xdr:cNvPr>
        <xdr:cNvSpPr/>
      </xdr:nvSpPr>
      <xdr:spPr>
        <a:xfrm>
          <a:off x="122428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75" name="テキスト ボックス 274">
          <a:extLst>
            <a:ext uri="{FF2B5EF4-FFF2-40B4-BE49-F238E27FC236}">
              <a16:creationId xmlns:a16="http://schemas.microsoft.com/office/drawing/2014/main" id="{F2B1B6E1-04A4-49E1-A412-506925CE4314}"/>
            </a:ext>
          </a:extLst>
        </xdr:cNvPr>
        <xdr:cNvSpPr txBox="1"/>
      </xdr:nvSpPr>
      <xdr:spPr>
        <a:xfrm>
          <a:off x="1195070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208A5EE3-F013-42AF-A150-3D1FA7778E18}"/>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AE110BF1-2A77-4AD8-B3B0-5F06EFD29E71}"/>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88496AE7-1775-4EAF-97E0-B62052D799D2}"/>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E3CBFA8A-21E2-471D-B71C-EDC05B2B6F81}"/>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28385737-B86C-4594-AB3E-425523F82631}"/>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4A62BC3E-C237-4B54-A3C1-686FBCE748C2}"/>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F61060B9-F7FD-4F65-B31D-99A2CAE0F3FB}"/>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59AAAD13-5917-49C0-886A-0C879475E878}"/>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418DA4C1-F986-4BC5-ADDA-100419DCA251}"/>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2EB01BAE-3FB7-4201-86D6-E1881B86495E}"/>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101600</xdr:colOff>
      <xdr:row>57</xdr:row>
      <xdr:rowOff>107950</xdr:rowOff>
    </xdr:from>
    <xdr:to>
      <xdr:col>115</xdr:col>
      <xdr:colOff>31750</xdr:colOff>
      <xdr:row>69</xdr:row>
      <xdr:rowOff>82550</xdr:rowOff>
    </xdr:to>
    <xdr:sp macro="" textlink="" fLocksText="0">
      <xdr:nvSpPr>
        <xdr:cNvPr id="286" name="テキスト ボックス 285">
          <a:extLst>
            <a:ext uri="{FF2B5EF4-FFF2-40B4-BE49-F238E27FC236}">
              <a16:creationId xmlns:a16="http://schemas.microsoft.com/office/drawing/2014/main" id="{AF6DCD82-558B-4300-B48A-1E96A711F3EB}"/>
            </a:ext>
          </a:extLst>
        </xdr:cNvPr>
        <xdr:cNvSpPr txBox="1"/>
      </xdr:nvSpPr>
      <xdr:spPr>
        <a:xfrm>
          <a:off x="16484600" y="9518650"/>
          <a:ext cx="5454650" cy="1955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南北に細長く、海に面し、離島を有するなど特徴的な県域であり、人口の割に可住面積が広いことから、人口の集中度が低く集落が散在しているため、同様の面積・人口の団体と比べ、県道や河川などの県土の管理コストや産業基盤の維持管理コストが大きく、土木、農林水産、土地改良部門の職員数が多くなっています。</a:t>
          </a:r>
        </a:p>
        <a:p>
          <a:r>
            <a:rPr kumimoji="1" lang="ja-JP" altLang="en-US" sz="900">
              <a:latin typeface="ＭＳ Ｐゴシック" panose="020B0600070205080204" pitchFamily="50" charset="-128"/>
              <a:ea typeface="ＭＳ Ｐゴシック" panose="020B0600070205080204" pitchFamily="50" charset="-128"/>
            </a:rPr>
            <a:t>　これらの地勢的要因等により都道府県平均と比べ職員数が多くなっていますが、引き続き定員の適正化を図るため、地方分権の進展などに伴う県の施策を取り巻く環境や行政需要の動向を踏まえながら、組織のあり方や仕事の内容・進め方などの見直しを政策的に行っていくこととしています。</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8B434208-6831-4FB0-9E1A-4F7B4779193F}"/>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40A59D2D-1E16-45B6-A973-D445BC2806B3}"/>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76974997-3557-4B37-893D-4A1123B695EA}"/>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3D22E4E3-161B-4605-B032-3A93A58EA273}"/>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8F2CD581-17E6-4327-B0A0-06F32CFBBF61}"/>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E472ED42-5AEB-4A53-86BD-95389AE143A7}"/>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6D93DA71-F2A4-427C-8DAE-B551701BDF2D}"/>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C2A08934-4AB8-418D-B4D2-3240525DE0C1}"/>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DA19D645-E7AF-4EFA-9309-CBC24A9B223B}"/>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7993AF06-F513-4860-8082-71615A1CAA8D}"/>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85B44BE0-AC94-4112-A791-55F2F0A12CFE}"/>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DD382263-4800-47D7-971F-A782A896FD26}"/>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31FF3A76-4A2C-4643-8097-8D194500D04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8DCDDF7B-E3E2-473A-970B-ACA5EADB5427}"/>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3E73DEB5-4A6B-4A9E-96B9-6632F1693AA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90623136-04E5-42CB-A16D-72960E14F122}"/>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126853</xdr:rowOff>
    </xdr:from>
    <xdr:to>
      <xdr:col>81</xdr:col>
      <xdr:colOff>44450</xdr:colOff>
      <xdr:row>66</xdr:row>
      <xdr:rowOff>84621</xdr:rowOff>
    </xdr:to>
    <xdr:cxnSp macro="">
      <xdr:nvCxnSpPr>
        <xdr:cNvPr id="303" name="直線コネクタ 302">
          <a:extLst>
            <a:ext uri="{FF2B5EF4-FFF2-40B4-BE49-F238E27FC236}">
              <a16:creationId xmlns:a16="http://schemas.microsoft.com/office/drawing/2014/main" id="{33178435-16B6-4F3D-A07F-B20B4BB56F88}"/>
            </a:ext>
          </a:extLst>
        </xdr:cNvPr>
        <xdr:cNvCxnSpPr/>
      </xdr:nvCxnSpPr>
      <xdr:spPr>
        <a:xfrm flipV="1">
          <a:off x="15474950" y="9867753"/>
          <a:ext cx="0" cy="1113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56698</xdr:rowOff>
    </xdr:from>
    <xdr:ext cx="762000" cy="259045"/>
    <xdr:sp macro="" textlink="">
      <xdr:nvSpPr>
        <xdr:cNvPr id="304" name="定員管理の状況最小値テキスト">
          <a:extLst>
            <a:ext uri="{FF2B5EF4-FFF2-40B4-BE49-F238E27FC236}">
              <a16:creationId xmlns:a16="http://schemas.microsoft.com/office/drawing/2014/main" id="{2B632272-E6F1-4B80-BE92-7141DF707EC7}"/>
            </a:ext>
          </a:extLst>
        </xdr:cNvPr>
        <xdr:cNvSpPr txBox="1"/>
      </xdr:nvSpPr>
      <xdr:spPr>
        <a:xfrm>
          <a:off x="15563850" y="109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84621</xdr:rowOff>
    </xdr:from>
    <xdr:to>
      <xdr:col>81</xdr:col>
      <xdr:colOff>133350</xdr:colOff>
      <xdr:row>66</xdr:row>
      <xdr:rowOff>84621</xdr:rowOff>
    </xdr:to>
    <xdr:cxnSp macro="">
      <xdr:nvCxnSpPr>
        <xdr:cNvPr id="305" name="直線コネクタ 304">
          <a:extLst>
            <a:ext uri="{FF2B5EF4-FFF2-40B4-BE49-F238E27FC236}">
              <a16:creationId xmlns:a16="http://schemas.microsoft.com/office/drawing/2014/main" id="{CE05C746-EBB2-414F-B83B-894F9F32AF1C}"/>
            </a:ext>
          </a:extLst>
        </xdr:cNvPr>
        <xdr:cNvCxnSpPr/>
      </xdr:nvCxnSpPr>
      <xdr:spPr>
        <a:xfrm>
          <a:off x="15405100" y="1098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41780</xdr:rowOff>
    </xdr:from>
    <xdr:ext cx="762000" cy="259045"/>
    <xdr:sp macro="" textlink="">
      <xdr:nvSpPr>
        <xdr:cNvPr id="306" name="定員管理の状況最大値テキスト">
          <a:extLst>
            <a:ext uri="{FF2B5EF4-FFF2-40B4-BE49-F238E27FC236}">
              <a16:creationId xmlns:a16="http://schemas.microsoft.com/office/drawing/2014/main" id="{5378A735-20C9-4A61-8337-5DA0D9138F78}"/>
            </a:ext>
          </a:extLst>
        </xdr:cNvPr>
        <xdr:cNvSpPr txBox="1"/>
      </xdr:nvSpPr>
      <xdr:spPr>
        <a:xfrm>
          <a:off x="15563850" y="96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126853</xdr:rowOff>
    </xdr:from>
    <xdr:to>
      <xdr:col>81</xdr:col>
      <xdr:colOff>133350</xdr:colOff>
      <xdr:row>59</xdr:row>
      <xdr:rowOff>126853</xdr:rowOff>
    </xdr:to>
    <xdr:cxnSp macro="">
      <xdr:nvCxnSpPr>
        <xdr:cNvPr id="307" name="直線コネクタ 306">
          <a:extLst>
            <a:ext uri="{FF2B5EF4-FFF2-40B4-BE49-F238E27FC236}">
              <a16:creationId xmlns:a16="http://schemas.microsoft.com/office/drawing/2014/main" id="{8FEB84A4-8855-4C6D-A4EC-0038B7430409}"/>
            </a:ext>
          </a:extLst>
        </xdr:cNvPr>
        <xdr:cNvCxnSpPr/>
      </xdr:nvCxnSpPr>
      <xdr:spPr>
        <a:xfrm>
          <a:off x="15405100" y="9867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126853</xdr:rowOff>
    </xdr:from>
    <xdr:to>
      <xdr:col>81</xdr:col>
      <xdr:colOff>44450</xdr:colOff>
      <xdr:row>59</xdr:row>
      <xdr:rowOff>127999</xdr:rowOff>
    </xdr:to>
    <xdr:cxnSp macro="">
      <xdr:nvCxnSpPr>
        <xdr:cNvPr id="308" name="直線コネクタ 307">
          <a:extLst>
            <a:ext uri="{FF2B5EF4-FFF2-40B4-BE49-F238E27FC236}">
              <a16:creationId xmlns:a16="http://schemas.microsoft.com/office/drawing/2014/main" id="{ADD62EF6-386C-4E2B-B879-29BC7C738FE2}"/>
            </a:ext>
          </a:extLst>
        </xdr:cNvPr>
        <xdr:cNvCxnSpPr/>
      </xdr:nvCxnSpPr>
      <xdr:spPr>
        <a:xfrm flipV="1">
          <a:off x="14712950" y="9867753"/>
          <a:ext cx="7620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32573</xdr:rowOff>
    </xdr:from>
    <xdr:ext cx="762000" cy="259045"/>
    <xdr:sp macro="" textlink="">
      <xdr:nvSpPr>
        <xdr:cNvPr id="309" name="定員管理の状況平均値テキスト">
          <a:extLst>
            <a:ext uri="{FF2B5EF4-FFF2-40B4-BE49-F238E27FC236}">
              <a16:creationId xmlns:a16="http://schemas.microsoft.com/office/drawing/2014/main" id="{BF137B0F-2BD9-41E6-8A47-EFF5EE42665C}"/>
            </a:ext>
          </a:extLst>
        </xdr:cNvPr>
        <xdr:cNvSpPr txBox="1"/>
      </xdr:nvSpPr>
      <xdr:spPr>
        <a:xfrm>
          <a:off x="15563850" y="10103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60496</xdr:rowOff>
    </xdr:from>
    <xdr:to>
      <xdr:col>81</xdr:col>
      <xdr:colOff>95250</xdr:colOff>
      <xdr:row>61</xdr:row>
      <xdr:rowOff>162096</xdr:rowOff>
    </xdr:to>
    <xdr:sp macro="" textlink="">
      <xdr:nvSpPr>
        <xdr:cNvPr id="310" name="フローチャート: 判断 309">
          <a:extLst>
            <a:ext uri="{FF2B5EF4-FFF2-40B4-BE49-F238E27FC236}">
              <a16:creationId xmlns:a16="http://schemas.microsoft.com/office/drawing/2014/main" id="{B5D116D2-17DC-4592-9D16-56AAB5EBE9C8}"/>
            </a:ext>
          </a:extLst>
        </xdr:cNvPr>
        <xdr:cNvSpPr/>
      </xdr:nvSpPr>
      <xdr:spPr>
        <a:xfrm>
          <a:off x="15430500" y="1013159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102562</xdr:rowOff>
    </xdr:from>
    <xdr:to>
      <xdr:col>77</xdr:col>
      <xdr:colOff>44450</xdr:colOff>
      <xdr:row>59</xdr:row>
      <xdr:rowOff>127999</xdr:rowOff>
    </xdr:to>
    <xdr:cxnSp macro="">
      <xdr:nvCxnSpPr>
        <xdr:cNvPr id="311" name="直線コネクタ 310">
          <a:extLst>
            <a:ext uri="{FF2B5EF4-FFF2-40B4-BE49-F238E27FC236}">
              <a16:creationId xmlns:a16="http://schemas.microsoft.com/office/drawing/2014/main" id="{F77A2A33-1C84-4DCF-9C02-6D3E4A42817F}"/>
            </a:ext>
          </a:extLst>
        </xdr:cNvPr>
        <xdr:cNvCxnSpPr/>
      </xdr:nvCxnSpPr>
      <xdr:spPr>
        <a:xfrm>
          <a:off x="13906500" y="9843462"/>
          <a:ext cx="80645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23115</xdr:rowOff>
    </xdr:from>
    <xdr:to>
      <xdr:col>77</xdr:col>
      <xdr:colOff>95250</xdr:colOff>
      <xdr:row>61</xdr:row>
      <xdr:rowOff>124715</xdr:rowOff>
    </xdr:to>
    <xdr:sp macro="" textlink="">
      <xdr:nvSpPr>
        <xdr:cNvPr id="312" name="フローチャート: 判断 311">
          <a:extLst>
            <a:ext uri="{FF2B5EF4-FFF2-40B4-BE49-F238E27FC236}">
              <a16:creationId xmlns:a16="http://schemas.microsoft.com/office/drawing/2014/main" id="{71CF8418-CE48-4D87-A13B-2D5FE377ABA8}"/>
            </a:ext>
          </a:extLst>
        </xdr:cNvPr>
        <xdr:cNvSpPr/>
      </xdr:nvSpPr>
      <xdr:spPr>
        <a:xfrm>
          <a:off x="14668500" y="100942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109492</xdr:rowOff>
    </xdr:from>
    <xdr:ext cx="736600" cy="259045"/>
    <xdr:sp macro="" textlink="">
      <xdr:nvSpPr>
        <xdr:cNvPr id="313" name="テキスト ボックス 312">
          <a:extLst>
            <a:ext uri="{FF2B5EF4-FFF2-40B4-BE49-F238E27FC236}">
              <a16:creationId xmlns:a16="http://schemas.microsoft.com/office/drawing/2014/main" id="{005CF0BE-5AF0-49AE-BA74-3E11CD7C2D48}"/>
            </a:ext>
          </a:extLst>
        </xdr:cNvPr>
        <xdr:cNvSpPr txBox="1"/>
      </xdr:nvSpPr>
      <xdr:spPr>
        <a:xfrm>
          <a:off x="14370050" y="1018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102562</xdr:rowOff>
    </xdr:from>
    <xdr:to>
      <xdr:col>72</xdr:col>
      <xdr:colOff>203200</xdr:colOff>
      <xdr:row>59</xdr:row>
      <xdr:rowOff>112033</xdr:rowOff>
    </xdr:to>
    <xdr:cxnSp macro="">
      <xdr:nvCxnSpPr>
        <xdr:cNvPr id="314" name="直線コネクタ 313">
          <a:extLst>
            <a:ext uri="{FF2B5EF4-FFF2-40B4-BE49-F238E27FC236}">
              <a16:creationId xmlns:a16="http://schemas.microsoft.com/office/drawing/2014/main" id="{ED0C4640-73BE-4A39-B5FB-9F893703F63D}"/>
            </a:ext>
          </a:extLst>
        </xdr:cNvPr>
        <xdr:cNvCxnSpPr/>
      </xdr:nvCxnSpPr>
      <xdr:spPr>
        <a:xfrm flipV="1">
          <a:off x="13106400" y="9843462"/>
          <a:ext cx="8001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17987</xdr:rowOff>
    </xdr:from>
    <xdr:to>
      <xdr:col>73</xdr:col>
      <xdr:colOff>44450</xdr:colOff>
      <xdr:row>61</xdr:row>
      <xdr:rowOff>119587</xdr:rowOff>
    </xdr:to>
    <xdr:sp macro="" textlink="">
      <xdr:nvSpPr>
        <xdr:cNvPr id="315" name="フローチャート: 判断 314">
          <a:extLst>
            <a:ext uri="{FF2B5EF4-FFF2-40B4-BE49-F238E27FC236}">
              <a16:creationId xmlns:a16="http://schemas.microsoft.com/office/drawing/2014/main" id="{E9885E20-5579-476D-A429-2D2ADE6E8939}"/>
            </a:ext>
          </a:extLst>
        </xdr:cNvPr>
        <xdr:cNvSpPr/>
      </xdr:nvSpPr>
      <xdr:spPr>
        <a:xfrm>
          <a:off x="13868400" y="100890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104364</xdr:rowOff>
    </xdr:from>
    <xdr:ext cx="762000" cy="259045"/>
    <xdr:sp macro="" textlink="">
      <xdr:nvSpPr>
        <xdr:cNvPr id="316" name="テキスト ボックス 315">
          <a:extLst>
            <a:ext uri="{FF2B5EF4-FFF2-40B4-BE49-F238E27FC236}">
              <a16:creationId xmlns:a16="http://schemas.microsoft.com/office/drawing/2014/main" id="{DEE6815E-0E69-4380-AD0D-F6016F3ADBC4}"/>
            </a:ext>
          </a:extLst>
        </xdr:cNvPr>
        <xdr:cNvSpPr txBox="1"/>
      </xdr:nvSpPr>
      <xdr:spPr>
        <a:xfrm>
          <a:off x="13557250" y="1017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112033</xdr:rowOff>
    </xdr:from>
    <xdr:to>
      <xdr:col>68</xdr:col>
      <xdr:colOff>152400</xdr:colOff>
      <xdr:row>59</xdr:row>
      <xdr:rowOff>116658</xdr:rowOff>
    </xdr:to>
    <xdr:cxnSp macro="">
      <xdr:nvCxnSpPr>
        <xdr:cNvPr id="317" name="直線コネクタ 316">
          <a:extLst>
            <a:ext uri="{FF2B5EF4-FFF2-40B4-BE49-F238E27FC236}">
              <a16:creationId xmlns:a16="http://schemas.microsoft.com/office/drawing/2014/main" id="{B29B4A61-9FB6-4947-ABEB-646546985086}"/>
            </a:ext>
          </a:extLst>
        </xdr:cNvPr>
        <xdr:cNvCxnSpPr/>
      </xdr:nvCxnSpPr>
      <xdr:spPr>
        <a:xfrm flipV="1">
          <a:off x="12293600" y="9852933"/>
          <a:ext cx="8128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126679</xdr:rowOff>
    </xdr:from>
    <xdr:to>
      <xdr:col>68</xdr:col>
      <xdr:colOff>203200</xdr:colOff>
      <xdr:row>61</xdr:row>
      <xdr:rowOff>56829</xdr:rowOff>
    </xdr:to>
    <xdr:sp macro="" textlink="">
      <xdr:nvSpPr>
        <xdr:cNvPr id="318" name="フローチャート: 判断 317">
          <a:extLst>
            <a:ext uri="{FF2B5EF4-FFF2-40B4-BE49-F238E27FC236}">
              <a16:creationId xmlns:a16="http://schemas.microsoft.com/office/drawing/2014/main" id="{DF76DD6A-EEE9-47A0-AF29-B55C9407DE38}"/>
            </a:ext>
          </a:extLst>
        </xdr:cNvPr>
        <xdr:cNvSpPr/>
      </xdr:nvSpPr>
      <xdr:spPr>
        <a:xfrm>
          <a:off x="13055600" y="1003267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41606</xdr:rowOff>
    </xdr:from>
    <xdr:ext cx="762000" cy="259045"/>
    <xdr:sp macro="" textlink="">
      <xdr:nvSpPr>
        <xdr:cNvPr id="319" name="テキスト ボックス 318">
          <a:extLst>
            <a:ext uri="{FF2B5EF4-FFF2-40B4-BE49-F238E27FC236}">
              <a16:creationId xmlns:a16="http://schemas.microsoft.com/office/drawing/2014/main" id="{623AAD5C-DFC0-4F89-A335-31C5CB3349AF}"/>
            </a:ext>
          </a:extLst>
        </xdr:cNvPr>
        <xdr:cNvSpPr txBox="1"/>
      </xdr:nvSpPr>
      <xdr:spPr>
        <a:xfrm>
          <a:off x="12763500" y="1011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115640</xdr:rowOff>
    </xdr:from>
    <xdr:to>
      <xdr:col>64</xdr:col>
      <xdr:colOff>152400</xdr:colOff>
      <xdr:row>61</xdr:row>
      <xdr:rowOff>45790</xdr:rowOff>
    </xdr:to>
    <xdr:sp macro="" textlink="">
      <xdr:nvSpPr>
        <xdr:cNvPr id="320" name="フローチャート: 判断 319">
          <a:extLst>
            <a:ext uri="{FF2B5EF4-FFF2-40B4-BE49-F238E27FC236}">
              <a16:creationId xmlns:a16="http://schemas.microsoft.com/office/drawing/2014/main" id="{716A7BE5-AF44-40FC-84C0-8F1261F45DA0}"/>
            </a:ext>
          </a:extLst>
        </xdr:cNvPr>
        <xdr:cNvSpPr/>
      </xdr:nvSpPr>
      <xdr:spPr>
        <a:xfrm>
          <a:off x="12242800" y="10021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30567</xdr:rowOff>
    </xdr:from>
    <xdr:ext cx="762000" cy="259045"/>
    <xdr:sp macro="" textlink="">
      <xdr:nvSpPr>
        <xdr:cNvPr id="321" name="テキスト ボックス 320">
          <a:extLst>
            <a:ext uri="{FF2B5EF4-FFF2-40B4-BE49-F238E27FC236}">
              <a16:creationId xmlns:a16="http://schemas.microsoft.com/office/drawing/2014/main" id="{8CBD9BC3-38F8-4A7F-BCC7-3F6B0D7EC906}"/>
            </a:ext>
          </a:extLst>
        </xdr:cNvPr>
        <xdr:cNvSpPr txBox="1"/>
      </xdr:nvSpPr>
      <xdr:spPr>
        <a:xfrm>
          <a:off x="11950700" y="1010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7E2A8FEE-0642-4B56-8065-1F432CBA66CB}"/>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754A945F-FD74-4909-B35C-D654127F98FB}"/>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488286A4-0B6D-461A-BF33-45533CEB1E5F}"/>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9168647D-4F1C-495C-9AA3-35294BF40A07}"/>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F33CAB7A-0E2F-4B03-9006-E97842781D78}"/>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76053</xdr:rowOff>
    </xdr:from>
    <xdr:to>
      <xdr:col>81</xdr:col>
      <xdr:colOff>95250</xdr:colOff>
      <xdr:row>60</xdr:row>
      <xdr:rowOff>6203</xdr:rowOff>
    </xdr:to>
    <xdr:sp macro="" textlink="">
      <xdr:nvSpPr>
        <xdr:cNvPr id="327" name="楕円 326">
          <a:extLst>
            <a:ext uri="{FF2B5EF4-FFF2-40B4-BE49-F238E27FC236}">
              <a16:creationId xmlns:a16="http://schemas.microsoft.com/office/drawing/2014/main" id="{DDD5F022-FDA1-4677-AADF-EE8F155BF259}"/>
            </a:ext>
          </a:extLst>
        </xdr:cNvPr>
        <xdr:cNvSpPr/>
      </xdr:nvSpPr>
      <xdr:spPr>
        <a:xfrm>
          <a:off x="15430500" y="98169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168780</xdr:rowOff>
    </xdr:from>
    <xdr:ext cx="762000" cy="259045"/>
    <xdr:sp macro="" textlink="">
      <xdr:nvSpPr>
        <xdr:cNvPr id="328" name="定員管理の状況該当値テキスト">
          <a:extLst>
            <a:ext uri="{FF2B5EF4-FFF2-40B4-BE49-F238E27FC236}">
              <a16:creationId xmlns:a16="http://schemas.microsoft.com/office/drawing/2014/main" id="{24F157A3-024B-4559-8B62-B75B89D0B3BC}"/>
            </a:ext>
          </a:extLst>
        </xdr:cNvPr>
        <xdr:cNvSpPr txBox="1"/>
      </xdr:nvSpPr>
      <xdr:spPr>
        <a:xfrm>
          <a:off x="15563850" y="973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77199</xdr:rowOff>
    </xdr:from>
    <xdr:to>
      <xdr:col>77</xdr:col>
      <xdr:colOff>95250</xdr:colOff>
      <xdr:row>60</xdr:row>
      <xdr:rowOff>7349</xdr:rowOff>
    </xdr:to>
    <xdr:sp macro="" textlink="">
      <xdr:nvSpPr>
        <xdr:cNvPr id="329" name="楕円 328">
          <a:extLst>
            <a:ext uri="{FF2B5EF4-FFF2-40B4-BE49-F238E27FC236}">
              <a16:creationId xmlns:a16="http://schemas.microsoft.com/office/drawing/2014/main" id="{43742227-46B0-4B6D-913B-BC494DD07563}"/>
            </a:ext>
          </a:extLst>
        </xdr:cNvPr>
        <xdr:cNvSpPr/>
      </xdr:nvSpPr>
      <xdr:spPr>
        <a:xfrm>
          <a:off x="14668500" y="98180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17526</xdr:rowOff>
    </xdr:from>
    <xdr:ext cx="736600" cy="259045"/>
    <xdr:sp macro="" textlink="">
      <xdr:nvSpPr>
        <xdr:cNvPr id="330" name="テキスト ボックス 329">
          <a:extLst>
            <a:ext uri="{FF2B5EF4-FFF2-40B4-BE49-F238E27FC236}">
              <a16:creationId xmlns:a16="http://schemas.microsoft.com/office/drawing/2014/main" id="{8C50F2E1-4B8C-4772-8D1A-4071C9CC3A7D}"/>
            </a:ext>
          </a:extLst>
        </xdr:cNvPr>
        <xdr:cNvSpPr txBox="1"/>
      </xdr:nvSpPr>
      <xdr:spPr>
        <a:xfrm>
          <a:off x="14370050" y="9593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51762</xdr:rowOff>
    </xdr:from>
    <xdr:to>
      <xdr:col>73</xdr:col>
      <xdr:colOff>44450</xdr:colOff>
      <xdr:row>59</xdr:row>
      <xdr:rowOff>153362</xdr:rowOff>
    </xdr:to>
    <xdr:sp macro="" textlink="">
      <xdr:nvSpPr>
        <xdr:cNvPr id="331" name="楕円 330">
          <a:extLst>
            <a:ext uri="{FF2B5EF4-FFF2-40B4-BE49-F238E27FC236}">
              <a16:creationId xmlns:a16="http://schemas.microsoft.com/office/drawing/2014/main" id="{B63A33D1-7783-417B-AF0D-F0F40FCBFCFF}"/>
            </a:ext>
          </a:extLst>
        </xdr:cNvPr>
        <xdr:cNvSpPr/>
      </xdr:nvSpPr>
      <xdr:spPr>
        <a:xfrm>
          <a:off x="13868400" y="97926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163539</xdr:rowOff>
    </xdr:from>
    <xdr:ext cx="762000" cy="259045"/>
    <xdr:sp macro="" textlink="">
      <xdr:nvSpPr>
        <xdr:cNvPr id="332" name="テキスト ボックス 331">
          <a:extLst>
            <a:ext uri="{FF2B5EF4-FFF2-40B4-BE49-F238E27FC236}">
              <a16:creationId xmlns:a16="http://schemas.microsoft.com/office/drawing/2014/main" id="{723E67B8-8E3F-4E0D-8530-E64E468B2669}"/>
            </a:ext>
          </a:extLst>
        </xdr:cNvPr>
        <xdr:cNvSpPr txBox="1"/>
      </xdr:nvSpPr>
      <xdr:spPr>
        <a:xfrm>
          <a:off x="13557250" y="957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61233</xdr:rowOff>
    </xdr:from>
    <xdr:to>
      <xdr:col>68</xdr:col>
      <xdr:colOff>203200</xdr:colOff>
      <xdr:row>59</xdr:row>
      <xdr:rowOff>162833</xdr:rowOff>
    </xdr:to>
    <xdr:sp macro="" textlink="">
      <xdr:nvSpPr>
        <xdr:cNvPr id="333" name="楕円 332">
          <a:extLst>
            <a:ext uri="{FF2B5EF4-FFF2-40B4-BE49-F238E27FC236}">
              <a16:creationId xmlns:a16="http://schemas.microsoft.com/office/drawing/2014/main" id="{588BE857-C98B-45EF-B4F6-A4020B26ABC1}"/>
            </a:ext>
          </a:extLst>
        </xdr:cNvPr>
        <xdr:cNvSpPr/>
      </xdr:nvSpPr>
      <xdr:spPr>
        <a:xfrm>
          <a:off x="13055600" y="980213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1560</xdr:rowOff>
    </xdr:from>
    <xdr:ext cx="762000" cy="259045"/>
    <xdr:sp macro="" textlink="">
      <xdr:nvSpPr>
        <xdr:cNvPr id="334" name="テキスト ボックス 333">
          <a:extLst>
            <a:ext uri="{FF2B5EF4-FFF2-40B4-BE49-F238E27FC236}">
              <a16:creationId xmlns:a16="http://schemas.microsoft.com/office/drawing/2014/main" id="{95DB23D0-C065-4A5C-BA8B-2210E6BC22DC}"/>
            </a:ext>
          </a:extLst>
        </xdr:cNvPr>
        <xdr:cNvSpPr txBox="1"/>
      </xdr:nvSpPr>
      <xdr:spPr>
        <a:xfrm>
          <a:off x="12763500" y="957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65858</xdr:rowOff>
    </xdr:from>
    <xdr:to>
      <xdr:col>64</xdr:col>
      <xdr:colOff>152400</xdr:colOff>
      <xdr:row>59</xdr:row>
      <xdr:rowOff>167458</xdr:rowOff>
    </xdr:to>
    <xdr:sp macro="" textlink="">
      <xdr:nvSpPr>
        <xdr:cNvPr id="335" name="楕円 334">
          <a:extLst>
            <a:ext uri="{FF2B5EF4-FFF2-40B4-BE49-F238E27FC236}">
              <a16:creationId xmlns:a16="http://schemas.microsoft.com/office/drawing/2014/main" id="{70B475DD-B5CD-4829-9A22-D84971291E12}"/>
            </a:ext>
          </a:extLst>
        </xdr:cNvPr>
        <xdr:cNvSpPr/>
      </xdr:nvSpPr>
      <xdr:spPr>
        <a:xfrm>
          <a:off x="12242800" y="98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6185</xdr:rowOff>
    </xdr:from>
    <xdr:ext cx="762000" cy="259045"/>
    <xdr:sp macro="" textlink="">
      <xdr:nvSpPr>
        <xdr:cNvPr id="336" name="テキスト ボックス 335">
          <a:extLst>
            <a:ext uri="{FF2B5EF4-FFF2-40B4-BE49-F238E27FC236}">
              <a16:creationId xmlns:a16="http://schemas.microsoft.com/office/drawing/2014/main" id="{2A43DBBD-4EC1-41F5-B00D-F7E995C6B827}"/>
            </a:ext>
          </a:extLst>
        </xdr:cNvPr>
        <xdr:cNvSpPr txBox="1"/>
      </xdr:nvSpPr>
      <xdr:spPr>
        <a:xfrm>
          <a:off x="11950700" y="95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F6CB13A4-AE26-49D5-BA7D-76AC8F4027F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AA4CB0C5-7323-4239-9D77-098297331B3F}"/>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90AD20D2-E1B9-4900-A2F7-0CFA4F1E6AD4}"/>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2B3F2DAC-CF66-4287-BEFB-BE4C194CBC8A}"/>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9928675D-1747-4070-9071-833558E3037A}"/>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E75AD5B9-9B7B-4E2B-97EE-9B5C86A9C8D1}"/>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2BB13900-1B8D-44C8-A857-E765C2B37E5B}"/>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4795617A-B14E-403B-BA89-7E75060F9D42}"/>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7AFC3FC-7F44-4716-91CE-CFD6A9ADECBB}"/>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A4C121AD-D3BC-4589-AF25-283E53376B7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69850</xdr:colOff>
      <xdr:row>35</xdr:row>
      <xdr:rowOff>12700</xdr:rowOff>
    </xdr:from>
    <xdr:to>
      <xdr:col>115</xdr:col>
      <xdr:colOff>25400</xdr:colOff>
      <xdr:row>49</xdr:row>
      <xdr:rowOff>134470</xdr:rowOff>
    </xdr:to>
    <xdr:sp macro="" textlink="" fLocksText="0">
      <xdr:nvSpPr>
        <xdr:cNvPr id="347" name="テキスト ボックス 346">
          <a:extLst>
            <a:ext uri="{FF2B5EF4-FFF2-40B4-BE49-F238E27FC236}">
              <a16:creationId xmlns:a16="http://schemas.microsoft.com/office/drawing/2014/main" id="{E93F25ED-5FB8-4BFD-B316-03FB470D446E}"/>
            </a:ext>
          </a:extLst>
        </xdr:cNvPr>
        <xdr:cNvSpPr txBox="1"/>
      </xdr:nvSpPr>
      <xdr:spPr>
        <a:xfrm>
          <a:off x="18380262" y="5895788"/>
          <a:ext cx="6129991" cy="2475006"/>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公債費のうち交付税で措置される額が減少したことに加え、算定の分母項目である標準財政規模が、公債費に対する交付税措置の縮小や包括算定経費の減少の影響等により前年度より減少した結果、単年度で</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ポイント、３カ年平均では</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ポイント増加。</a:t>
          </a:r>
        </a:p>
        <a:p>
          <a:r>
            <a:rPr kumimoji="1" lang="ja-JP" altLang="en-US" sz="900">
              <a:latin typeface="ＭＳ Ｐゴシック" panose="020B0600070205080204" pitchFamily="50" charset="-128"/>
              <a:ea typeface="ＭＳ Ｐゴシック" panose="020B0600070205080204" pitchFamily="50" charset="-128"/>
            </a:rPr>
            <a:t>　令和元年度は、公債費のうち交付税で措置される額が減少した一方で、地方債の元利償還金等も減少した結果、単年度で</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ポイント減少したものの、３か年平均では</a:t>
          </a:r>
          <a:r>
            <a:rPr kumimoji="1" lang="en-US" altLang="ja-JP" sz="900">
              <a:latin typeface="ＭＳ Ｐゴシック" panose="020B0600070205080204" pitchFamily="50" charset="-128"/>
              <a:ea typeface="ＭＳ Ｐゴシック" panose="020B0600070205080204" pitchFamily="50" charset="-128"/>
            </a:rPr>
            <a:t>0.7</a:t>
          </a:r>
          <a:r>
            <a:rPr kumimoji="1" lang="ja-JP" altLang="en-US" sz="900">
              <a:latin typeface="ＭＳ Ｐゴシック" panose="020B0600070205080204" pitchFamily="50" charset="-128"/>
              <a:ea typeface="ＭＳ Ｐゴシック" panose="020B0600070205080204" pitchFamily="50" charset="-128"/>
            </a:rPr>
            <a:t>ポイント増加。</a:t>
          </a:r>
        </a:p>
        <a:p>
          <a:r>
            <a:rPr kumimoji="1" lang="ja-JP" altLang="en-US" sz="900">
              <a:latin typeface="ＭＳ Ｐゴシック" panose="020B0600070205080204" pitchFamily="50" charset="-128"/>
              <a:ea typeface="ＭＳ Ｐゴシック" panose="020B0600070205080204" pitchFamily="50" charset="-128"/>
            </a:rPr>
            <a:t>　令和２年度は、地方債の元利償還金等が減少したものの、公債費に係る交付税措置額等の減少により、単年度比率は</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ポイント</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増加、３か年平均では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ポイント増加。</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令和３年度は県債元利償還金は減少したものの公債費に対する交付税措置の減少等により、単年度比率は前年度比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ポイント増加、３カ年平均は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ポイントの増加。</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令和４年度は県債元利償還金が減少した一方、公債費に対する交付税措置が減少したことや分母項目である標準財政規模が減少したことなどから、単年度比率は前年度比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ポイント増加、３カ年平均は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ポイントの増加となりました。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今後とも、公債費負担適正化計画を着実に実行し、公債費負担の抑制に取り組んでまいります。</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BF20ADBC-91DA-4B58-A1FF-D208651E1CCD}"/>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C0D36CA3-3C95-4A41-94DF-8ECC0B19FD7C}"/>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8C83DE7B-FDAD-4BB8-9E56-4F3C9FAE7033}"/>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a:extLst>
            <a:ext uri="{FF2B5EF4-FFF2-40B4-BE49-F238E27FC236}">
              <a16:creationId xmlns:a16="http://schemas.microsoft.com/office/drawing/2014/main" id="{B8F3D3AB-B12E-4EE9-A1AB-E1CFA3756B58}"/>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a:extLst>
            <a:ext uri="{FF2B5EF4-FFF2-40B4-BE49-F238E27FC236}">
              <a16:creationId xmlns:a16="http://schemas.microsoft.com/office/drawing/2014/main" id="{6D0F2DB5-D2D7-4395-ACB7-181B6BDE443E}"/>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a:extLst>
            <a:ext uri="{FF2B5EF4-FFF2-40B4-BE49-F238E27FC236}">
              <a16:creationId xmlns:a16="http://schemas.microsoft.com/office/drawing/2014/main" id="{B53D096E-9A7D-49CE-A9BF-35301D68389F}"/>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a:extLst>
            <a:ext uri="{FF2B5EF4-FFF2-40B4-BE49-F238E27FC236}">
              <a16:creationId xmlns:a16="http://schemas.microsoft.com/office/drawing/2014/main" id="{82D07512-7CBD-4ACF-98AF-E18BD7C3FDF2}"/>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a:extLst>
            <a:ext uri="{FF2B5EF4-FFF2-40B4-BE49-F238E27FC236}">
              <a16:creationId xmlns:a16="http://schemas.microsoft.com/office/drawing/2014/main" id="{DB1962BA-E4D0-4734-80C3-71A44B0DA567}"/>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a:extLst>
            <a:ext uri="{FF2B5EF4-FFF2-40B4-BE49-F238E27FC236}">
              <a16:creationId xmlns:a16="http://schemas.microsoft.com/office/drawing/2014/main" id="{600AF6C8-90A0-4E3D-BB21-25DA8E4E19BF}"/>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a:extLst>
            <a:ext uri="{FF2B5EF4-FFF2-40B4-BE49-F238E27FC236}">
              <a16:creationId xmlns:a16="http://schemas.microsoft.com/office/drawing/2014/main" id="{C6EF6B0E-53D0-4CA4-BC6C-552881ED5C3F}"/>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a:extLst>
            <a:ext uri="{FF2B5EF4-FFF2-40B4-BE49-F238E27FC236}">
              <a16:creationId xmlns:a16="http://schemas.microsoft.com/office/drawing/2014/main" id="{D09E9638-6022-4AE5-8E29-5393E38F68DA}"/>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a:extLst>
            <a:ext uri="{FF2B5EF4-FFF2-40B4-BE49-F238E27FC236}">
              <a16:creationId xmlns:a16="http://schemas.microsoft.com/office/drawing/2014/main" id="{62A3BC52-E2AF-444F-B416-631DA8313BBA}"/>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a:extLst>
            <a:ext uri="{FF2B5EF4-FFF2-40B4-BE49-F238E27FC236}">
              <a16:creationId xmlns:a16="http://schemas.microsoft.com/office/drawing/2014/main" id="{01120705-0BA5-43BC-9EA1-DAC0ABCE5D3E}"/>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7507E189-56DE-459B-A004-9B96D03EE3FB}"/>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94DDA16E-EC55-4E13-9E19-2EDECBDE7560}"/>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C1101594-C656-41F4-B5D9-D5586EC1227C}"/>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43</xdr:row>
      <xdr:rowOff>135467</xdr:rowOff>
    </xdr:to>
    <xdr:cxnSp macro="">
      <xdr:nvCxnSpPr>
        <xdr:cNvPr id="364" name="直線コネクタ 363">
          <a:extLst>
            <a:ext uri="{FF2B5EF4-FFF2-40B4-BE49-F238E27FC236}">
              <a16:creationId xmlns:a16="http://schemas.microsoft.com/office/drawing/2014/main" id="{C64A7551-5DCE-4112-AB3E-AEA6308BA5FC}"/>
            </a:ext>
          </a:extLst>
        </xdr:cNvPr>
        <xdr:cNvCxnSpPr/>
      </xdr:nvCxnSpPr>
      <xdr:spPr>
        <a:xfrm flipV="1">
          <a:off x="15474950" y="5891389"/>
          <a:ext cx="0" cy="1343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65" name="公債費負担の状況最小値テキスト">
          <a:extLst>
            <a:ext uri="{FF2B5EF4-FFF2-40B4-BE49-F238E27FC236}">
              <a16:creationId xmlns:a16="http://schemas.microsoft.com/office/drawing/2014/main" id="{76D25F78-119D-4B7C-AF7E-12879C4373E6}"/>
            </a:ext>
          </a:extLst>
        </xdr:cNvPr>
        <xdr:cNvSpPr txBox="1"/>
      </xdr:nvSpPr>
      <xdr:spPr>
        <a:xfrm>
          <a:off x="15563850" y="720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66" name="直線コネクタ 365">
          <a:extLst>
            <a:ext uri="{FF2B5EF4-FFF2-40B4-BE49-F238E27FC236}">
              <a16:creationId xmlns:a16="http://schemas.microsoft.com/office/drawing/2014/main" id="{CD4F3F5C-98EA-434B-AF59-4F5FAB5ABA98}"/>
            </a:ext>
          </a:extLst>
        </xdr:cNvPr>
        <xdr:cNvCxnSpPr/>
      </xdr:nvCxnSpPr>
      <xdr:spPr>
        <a:xfrm>
          <a:off x="15405100" y="72347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7" name="公債費負担の状況最大値テキスト">
          <a:extLst>
            <a:ext uri="{FF2B5EF4-FFF2-40B4-BE49-F238E27FC236}">
              <a16:creationId xmlns:a16="http://schemas.microsoft.com/office/drawing/2014/main" id="{35247F4B-28B2-456C-9E72-717BDF014DDB}"/>
            </a:ext>
          </a:extLst>
        </xdr:cNvPr>
        <xdr:cNvSpPr txBox="1"/>
      </xdr:nvSpPr>
      <xdr:spPr>
        <a:xfrm>
          <a:off x="15563850" y="564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68" name="直線コネクタ 367">
          <a:extLst>
            <a:ext uri="{FF2B5EF4-FFF2-40B4-BE49-F238E27FC236}">
              <a16:creationId xmlns:a16="http://schemas.microsoft.com/office/drawing/2014/main" id="{E8D3628F-8C9E-4272-873E-7EC27223AB7E}"/>
            </a:ext>
          </a:extLst>
        </xdr:cNvPr>
        <xdr:cNvCxnSpPr/>
      </xdr:nvCxnSpPr>
      <xdr:spPr>
        <a:xfrm>
          <a:off x="15405100" y="5891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119239</xdr:rowOff>
    </xdr:from>
    <xdr:to>
      <xdr:col>81</xdr:col>
      <xdr:colOff>44450</xdr:colOff>
      <xdr:row>43</xdr:row>
      <xdr:rowOff>41628</xdr:rowOff>
    </xdr:to>
    <xdr:cxnSp macro="">
      <xdr:nvCxnSpPr>
        <xdr:cNvPr id="369" name="直線コネクタ 368">
          <a:extLst>
            <a:ext uri="{FF2B5EF4-FFF2-40B4-BE49-F238E27FC236}">
              <a16:creationId xmlns:a16="http://schemas.microsoft.com/office/drawing/2014/main" id="{35FBD1F2-FA5C-488D-9B20-F1C8708ED9B9}"/>
            </a:ext>
          </a:extLst>
        </xdr:cNvPr>
        <xdr:cNvCxnSpPr/>
      </xdr:nvCxnSpPr>
      <xdr:spPr>
        <a:xfrm>
          <a:off x="14712950" y="7053439"/>
          <a:ext cx="762000" cy="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25699</xdr:rowOff>
    </xdr:from>
    <xdr:ext cx="762000" cy="259045"/>
    <xdr:sp macro="" textlink="">
      <xdr:nvSpPr>
        <xdr:cNvPr id="370" name="公債費負担の状況平均値テキスト">
          <a:extLst>
            <a:ext uri="{FF2B5EF4-FFF2-40B4-BE49-F238E27FC236}">
              <a16:creationId xmlns:a16="http://schemas.microsoft.com/office/drawing/2014/main" id="{86AE078A-C155-4687-8A9D-EEE07D91EF6E}"/>
            </a:ext>
          </a:extLst>
        </xdr:cNvPr>
        <xdr:cNvSpPr txBox="1"/>
      </xdr:nvSpPr>
      <xdr:spPr>
        <a:xfrm>
          <a:off x="15563850" y="6464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371" name="フローチャート: 判断 370">
          <a:extLst>
            <a:ext uri="{FF2B5EF4-FFF2-40B4-BE49-F238E27FC236}">
              <a16:creationId xmlns:a16="http://schemas.microsoft.com/office/drawing/2014/main" id="{8A2210AA-2C52-4590-ADB2-3083D9CFF4E7}"/>
            </a:ext>
          </a:extLst>
        </xdr:cNvPr>
        <xdr:cNvSpPr/>
      </xdr:nvSpPr>
      <xdr:spPr>
        <a:xfrm>
          <a:off x="15430500" y="66131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79022</xdr:rowOff>
    </xdr:from>
    <xdr:to>
      <xdr:col>77</xdr:col>
      <xdr:colOff>44450</xdr:colOff>
      <xdr:row>42</xdr:row>
      <xdr:rowOff>119239</xdr:rowOff>
    </xdr:to>
    <xdr:cxnSp macro="">
      <xdr:nvCxnSpPr>
        <xdr:cNvPr id="372" name="直線コネクタ 371">
          <a:extLst>
            <a:ext uri="{FF2B5EF4-FFF2-40B4-BE49-F238E27FC236}">
              <a16:creationId xmlns:a16="http://schemas.microsoft.com/office/drawing/2014/main" id="{DB9CF6E2-3637-4436-8018-E902B9DEFF5E}"/>
            </a:ext>
          </a:extLst>
        </xdr:cNvPr>
        <xdr:cNvCxnSpPr/>
      </xdr:nvCxnSpPr>
      <xdr:spPr>
        <a:xfrm>
          <a:off x="13906500" y="7013222"/>
          <a:ext cx="8064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73378</xdr:rowOff>
    </xdr:from>
    <xdr:to>
      <xdr:col>77</xdr:col>
      <xdr:colOff>95250</xdr:colOff>
      <xdr:row>40</xdr:row>
      <xdr:rowOff>3528</xdr:rowOff>
    </xdr:to>
    <xdr:sp macro="" textlink="">
      <xdr:nvSpPr>
        <xdr:cNvPr id="373" name="フローチャート: 判断 372">
          <a:extLst>
            <a:ext uri="{FF2B5EF4-FFF2-40B4-BE49-F238E27FC236}">
              <a16:creationId xmlns:a16="http://schemas.microsoft.com/office/drawing/2014/main" id="{8843149A-F0C7-416C-9C46-84C8DAB1018E}"/>
            </a:ext>
          </a:extLst>
        </xdr:cNvPr>
        <xdr:cNvSpPr/>
      </xdr:nvSpPr>
      <xdr:spPr>
        <a:xfrm>
          <a:off x="14668500" y="6512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13705</xdr:rowOff>
    </xdr:from>
    <xdr:ext cx="736600" cy="259045"/>
    <xdr:sp macro="" textlink="">
      <xdr:nvSpPr>
        <xdr:cNvPr id="374" name="テキスト ボックス 373">
          <a:extLst>
            <a:ext uri="{FF2B5EF4-FFF2-40B4-BE49-F238E27FC236}">
              <a16:creationId xmlns:a16="http://schemas.microsoft.com/office/drawing/2014/main" id="{0BB45FC2-6649-4725-9880-EB25AF5025B4}"/>
            </a:ext>
          </a:extLst>
        </xdr:cNvPr>
        <xdr:cNvSpPr txBox="1"/>
      </xdr:nvSpPr>
      <xdr:spPr>
        <a:xfrm>
          <a:off x="1437005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170039</xdr:rowOff>
    </xdr:from>
    <xdr:to>
      <xdr:col>72</xdr:col>
      <xdr:colOff>203200</xdr:colOff>
      <xdr:row>42</xdr:row>
      <xdr:rowOff>79022</xdr:rowOff>
    </xdr:to>
    <xdr:cxnSp macro="">
      <xdr:nvCxnSpPr>
        <xdr:cNvPr id="375" name="直線コネクタ 374">
          <a:extLst>
            <a:ext uri="{FF2B5EF4-FFF2-40B4-BE49-F238E27FC236}">
              <a16:creationId xmlns:a16="http://schemas.microsoft.com/office/drawing/2014/main" id="{7505565A-E6E9-48DE-9A04-A47BE584B1F4}"/>
            </a:ext>
          </a:extLst>
        </xdr:cNvPr>
        <xdr:cNvCxnSpPr/>
      </xdr:nvCxnSpPr>
      <xdr:spPr>
        <a:xfrm>
          <a:off x="13106400" y="6932789"/>
          <a:ext cx="8001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76" name="フローチャート: 判断 375">
          <a:extLst>
            <a:ext uri="{FF2B5EF4-FFF2-40B4-BE49-F238E27FC236}">
              <a16:creationId xmlns:a16="http://schemas.microsoft.com/office/drawing/2014/main" id="{163FBCAF-3F26-49D9-8682-B87DB6C838BE}"/>
            </a:ext>
          </a:extLst>
        </xdr:cNvPr>
        <xdr:cNvSpPr/>
      </xdr:nvSpPr>
      <xdr:spPr>
        <a:xfrm>
          <a:off x="13868400" y="65256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77" name="テキスト ボックス 376">
          <a:extLst>
            <a:ext uri="{FF2B5EF4-FFF2-40B4-BE49-F238E27FC236}">
              <a16:creationId xmlns:a16="http://schemas.microsoft.com/office/drawing/2014/main" id="{D65D1324-7D1D-400B-A6C1-FCE3C7CDAD59}"/>
            </a:ext>
          </a:extLst>
        </xdr:cNvPr>
        <xdr:cNvSpPr txBox="1"/>
      </xdr:nvSpPr>
      <xdr:spPr>
        <a:xfrm>
          <a:off x="1355725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170039</xdr:rowOff>
    </xdr:to>
    <xdr:cxnSp macro="">
      <xdr:nvCxnSpPr>
        <xdr:cNvPr id="378" name="直線コネクタ 377">
          <a:extLst>
            <a:ext uri="{FF2B5EF4-FFF2-40B4-BE49-F238E27FC236}">
              <a16:creationId xmlns:a16="http://schemas.microsoft.com/office/drawing/2014/main" id="{34355458-764B-4CBA-A097-D55C09B0862C}"/>
            </a:ext>
          </a:extLst>
        </xdr:cNvPr>
        <xdr:cNvCxnSpPr/>
      </xdr:nvCxnSpPr>
      <xdr:spPr>
        <a:xfrm>
          <a:off x="12293600" y="6845300"/>
          <a:ext cx="812800" cy="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79" name="フローチャート: 判断 378">
          <a:extLst>
            <a:ext uri="{FF2B5EF4-FFF2-40B4-BE49-F238E27FC236}">
              <a16:creationId xmlns:a16="http://schemas.microsoft.com/office/drawing/2014/main" id="{0B0E9B8C-4B03-4FB1-8B23-80E944C9CE9C}"/>
            </a:ext>
          </a:extLst>
        </xdr:cNvPr>
        <xdr:cNvSpPr/>
      </xdr:nvSpPr>
      <xdr:spPr>
        <a:xfrm>
          <a:off x="13055600" y="66061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380" name="テキスト ボックス 379">
          <a:extLst>
            <a:ext uri="{FF2B5EF4-FFF2-40B4-BE49-F238E27FC236}">
              <a16:creationId xmlns:a16="http://schemas.microsoft.com/office/drawing/2014/main" id="{84CED31D-96F3-4C5A-B345-B951E551BC5A}"/>
            </a:ext>
          </a:extLst>
        </xdr:cNvPr>
        <xdr:cNvSpPr txBox="1"/>
      </xdr:nvSpPr>
      <xdr:spPr>
        <a:xfrm>
          <a:off x="127635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381" name="フローチャート: 判断 380">
          <a:extLst>
            <a:ext uri="{FF2B5EF4-FFF2-40B4-BE49-F238E27FC236}">
              <a16:creationId xmlns:a16="http://schemas.microsoft.com/office/drawing/2014/main" id="{1B297E88-6526-4696-8F93-94955A12B8D9}"/>
            </a:ext>
          </a:extLst>
        </xdr:cNvPr>
        <xdr:cNvSpPr/>
      </xdr:nvSpPr>
      <xdr:spPr>
        <a:xfrm>
          <a:off x="12242800" y="66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3122</xdr:rowOff>
    </xdr:from>
    <xdr:ext cx="762000" cy="259045"/>
    <xdr:sp macro="" textlink="">
      <xdr:nvSpPr>
        <xdr:cNvPr id="382" name="テキスト ボックス 381">
          <a:extLst>
            <a:ext uri="{FF2B5EF4-FFF2-40B4-BE49-F238E27FC236}">
              <a16:creationId xmlns:a16="http://schemas.microsoft.com/office/drawing/2014/main" id="{DDBB860E-DCE4-41D1-9291-E93F4410E6D5}"/>
            </a:ext>
          </a:extLst>
        </xdr:cNvPr>
        <xdr:cNvSpPr txBox="1"/>
      </xdr:nvSpPr>
      <xdr:spPr>
        <a:xfrm>
          <a:off x="11950700" y="644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CAA35A15-B9C8-4189-99A6-D5FE59509818}"/>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EC062C8E-4895-4D44-B89F-19EF18AD58EF}"/>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2827AEDA-C83D-4DC0-92D7-CCB3AD7C2CE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C58E019D-7EE8-4CDF-8120-B814B582DAF5}"/>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3A212E5A-4CFE-45F1-AB5B-B3569B15EFB6}"/>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162278</xdr:rowOff>
    </xdr:from>
    <xdr:to>
      <xdr:col>81</xdr:col>
      <xdr:colOff>95250</xdr:colOff>
      <xdr:row>43</xdr:row>
      <xdr:rowOff>92428</xdr:rowOff>
    </xdr:to>
    <xdr:sp macro="" textlink="">
      <xdr:nvSpPr>
        <xdr:cNvPr id="388" name="楕円 387">
          <a:extLst>
            <a:ext uri="{FF2B5EF4-FFF2-40B4-BE49-F238E27FC236}">
              <a16:creationId xmlns:a16="http://schemas.microsoft.com/office/drawing/2014/main" id="{92097A4D-F1C5-409C-852E-E72332DEECE1}"/>
            </a:ext>
          </a:extLst>
        </xdr:cNvPr>
        <xdr:cNvSpPr/>
      </xdr:nvSpPr>
      <xdr:spPr>
        <a:xfrm>
          <a:off x="15430500" y="70964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58155</xdr:rowOff>
    </xdr:from>
    <xdr:ext cx="762000" cy="259045"/>
    <xdr:sp macro="" textlink="">
      <xdr:nvSpPr>
        <xdr:cNvPr id="389" name="公債費負担の状況該当値テキスト">
          <a:extLst>
            <a:ext uri="{FF2B5EF4-FFF2-40B4-BE49-F238E27FC236}">
              <a16:creationId xmlns:a16="http://schemas.microsoft.com/office/drawing/2014/main" id="{66AF3290-F4FD-45B9-B996-FDC2EE64321D}"/>
            </a:ext>
          </a:extLst>
        </xdr:cNvPr>
        <xdr:cNvSpPr txBox="1"/>
      </xdr:nvSpPr>
      <xdr:spPr>
        <a:xfrm>
          <a:off x="15563850" y="699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68439</xdr:rowOff>
    </xdr:from>
    <xdr:to>
      <xdr:col>77</xdr:col>
      <xdr:colOff>95250</xdr:colOff>
      <xdr:row>42</xdr:row>
      <xdr:rowOff>170039</xdr:rowOff>
    </xdr:to>
    <xdr:sp macro="" textlink="">
      <xdr:nvSpPr>
        <xdr:cNvPr id="390" name="楕円 389">
          <a:extLst>
            <a:ext uri="{FF2B5EF4-FFF2-40B4-BE49-F238E27FC236}">
              <a16:creationId xmlns:a16="http://schemas.microsoft.com/office/drawing/2014/main" id="{11612D75-AD12-425C-A773-37CAE6FF82C8}"/>
            </a:ext>
          </a:extLst>
        </xdr:cNvPr>
        <xdr:cNvSpPr/>
      </xdr:nvSpPr>
      <xdr:spPr>
        <a:xfrm>
          <a:off x="14668500" y="70026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154816</xdr:rowOff>
    </xdr:from>
    <xdr:ext cx="736600" cy="259045"/>
    <xdr:sp macro="" textlink="">
      <xdr:nvSpPr>
        <xdr:cNvPr id="391" name="テキスト ボックス 390">
          <a:extLst>
            <a:ext uri="{FF2B5EF4-FFF2-40B4-BE49-F238E27FC236}">
              <a16:creationId xmlns:a16="http://schemas.microsoft.com/office/drawing/2014/main" id="{B5516A6B-333C-4958-86DB-5A53548346DE}"/>
            </a:ext>
          </a:extLst>
        </xdr:cNvPr>
        <xdr:cNvSpPr txBox="1"/>
      </xdr:nvSpPr>
      <xdr:spPr>
        <a:xfrm>
          <a:off x="14370050" y="70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392" name="楕円 391">
          <a:extLst>
            <a:ext uri="{FF2B5EF4-FFF2-40B4-BE49-F238E27FC236}">
              <a16:creationId xmlns:a16="http://schemas.microsoft.com/office/drawing/2014/main" id="{A76F6554-B484-4E1D-9F89-835C8F410A1F}"/>
            </a:ext>
          </a:extLst>
        </xdr:cNvPr>
        <xdr:cNvSpPr/>
      </xdr:nvSpPr>
      <xdr:spPr>
        <a:xfrm>
          <a:off x="13868400" y="69624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393" name="テキスト ボックス 392">
          <a:extLst>
            <a:ext uri="{FF2B5EF4-FFF2-40B4-BE49-F238E27FC236}">
              <a16:creationId xmlns:a16="http://schemas.microsoft.com/office/drawing/2014/main" id="{28812258-33B5-47DE-A47D-B85C1F12A737}"/>
            </a:ext>
          </a:extLst>
        </xdr:cNvPr>
        <xdr:cNvSpPr txBox="1"/>
      </xdr:nvSpPr>
      <xdr:spPr>
        <a:xfrm>
          <a:off x="13557250" y="704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119239</xdr:rowOff>
    </xdr:from>
    <xdr:to>
      <xdr:col>68</xdr:col>
      <xdr:colOff>203200</xdr:colOff>
      <xdr:row>42</xdr:row>
      <xdr:rowOff>49389</xdr:rowOff>
    </xdr:to>
    <xdr:sp macro="" textlink="">
      <xdr:nvSpPr>
        <xdr:cNvPr id="394" name="楕円 393">
          <a:extLst>
            <a:ext uri="{FF2B5EF4-FFF2-40B4-BE49-F238E27FC236}">
              <a16:creationId xmlns:a16="http://schemas.microsoft.com/office/drawing/2014/main" id="{989D8D89-B4FF-48EB-AA06-AE953FBB33A4}"/>
            </a:ext>
          </a:extLst>
        </xdr:cNvPr>
        <xdr:cNvSpPr/>
      </xdr:nvSpPr>
      <xdr:spPr>
        <a:xfrm>
          <a:off x="13055600" y="688833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34166</xdr:rowOff>
    </xdr:from>
    <xdr:ext cx="762000" cy="259045"/>
    <xdr:sp macro="" textlink="">
      <xdr:nvSpPr>
        <xdr:cNvPr id="395" name="テキスト ボックス 394">
          <a:extLst>
            <a:ext uri="{FF2B5EF4-FFF2-40B4-BE49-F238E27FC236}">
              <a16:creationId xmlns:a16="http://schemas.microsoft.com/office/drawing/2014/main" id="{A93677C6-E7D2-4BD0-B485-3972313CEC9A}"/>
            </a:ext>
          </a:extLst>
        </xdr:cNvPr>
        <xdr:cNvSpPr txBox="1"/>
      </xdr:nvSpPr>
      <xdr:spPr>
        <a:xfrm>
          <a:off x="12763500" y="696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6" name="楕円 395">
          <a:extLst>
            <a:ext uri="{FF2B5EF4-FFF2-40B4-BE49-F238E27FC236}">
              <a16:creationId xmlns:a16="http://schemas.microsoft.com/office/drawing/2014/main" id="{21120C5E-A269-4B81-A79E-AF1DECC2354C}"/>
            </a:ext>
          </a:extLst>
        </xdr:cNvPr>
        <xdr:cNvSpPr/>
      </xdr:nvSpPr>
      <xdr:spPr>
        <a:xfrm>
          <a:off x="122428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B3425476-9857-4846-9EF1-5EE973357233}"/>
            </a:ext>
          </a:extLst>
        </xdr:cNvPr>
        <xdr:cNvSpPr txBox="1"/>
      </xdr:nvSpPr>
      <xdr:spPr>
        <a:xfrm>
          <a:off x="11950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3BDE37B3-D7BC-41D3-90EF-AA48E2F56525}"/>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41CD826B-835D-46E9-AFB0-306AF962BEAC}"/>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AF0BBAE2-FA1B-4B78-8B07-E5A6EFEAF2E0}"/>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F5E8F750-0E8C-44FE-BB88-767311575272}"/>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71409B7E-A887-4307-9625-9A18CD5E2E89}"/>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CC383EB4-1F45-4CD0-BE7D-0C0FA7EAA57C}"/>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D2D97148-0467-48A5-87AA-CA1E58C8721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A330B7B5-DD95-4426-8FCB-0FB3104F9241}"/>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3FC0C6FC-999A-4483-A0DE-CDC7F36D8C1C}"/>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CCC7A3F0-8FC4-4DEC-9148-B594CCDC9E12}"/>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88900</xdr:colOff>
      <xdr:row>13</xdr:row>
      <xdr:rowOff>6350</xdr:rowOff>
    </xdr:from>
    <xdr:to>
      <xdr:col>115</xdr:col>
      <xdr:colOff>19050</xdr:colOff>
      <xdr:row>27</xdr:row>
      <xdr:rowOff>100853</xdr:rowOff>
    </xdr:to>
    <xdr:sp macro="" textlink="" fLocksText="0">
      <xdr:nvSpPr>
        <xdr:cNvPr id="408" name="テキスト ボックス 407">
          <a:extLst>
            <a:ext uri="{FF2B5EF4-FFF2-40B4-BE49-F238E27FC236}">
              <a16:creationId xmlns:a16="http://schemas.microsoft.com/office/drawing/2014/main" id="{A4350723-E19B-407F-AC67-4073C776920A}"/>
            </a:ext>
          </a:extLst>
        </xdr:cNvPr>
        <xdr:cNvSpPr txBox="1"/>
      </xdr:nvSpPr>
      <xdr:spPr>
        <a:xfrm>
          <a:off x="18399312" y="2191497"/>
          <a:ext cx="6104591" cy="2447738"/>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県債残高のうち交付税で措置される額が減少していることに加え、算定の分母項目である標準財政規模が公債費に対する交付税措置の縮小や包括算定経費の減少の影響等により減少したため、前年度に比べ</a:t>
          </a:r>
          <a:r>
            <a:rPr kumimoji="1" lang="en-US" altLang="ja-JP" sz="900">
              <a:latin typeface="ＭＳ Ｐゴシック" panose="020B0600070205080204" pitchFamily="50" charset="-128"/>
              <a:ea typeface="ＭＳ Ｐゴシック" panose="020B0600070205080204" pitchFamily="50" charset="-128"/>
            </a:rPr>
            <a:t>6.4</a:t>
          </a:r>
          <a:r>
            <a:rPr kumimoji="1" lang="ja-JP" altLang="en-US" sz="900">
              <a:latin typeface="ＭＳ Ｐゴシック" panose="020B0600070205080204" pitchFamily="50" charset="-128"/>
              <a:ea typeface="ＭＳ Ｐゴシック" panose="020B0600070205080204" pitchFamily="50" charset="-128"/>
            </a:rPr>
            <a:t>ポイント増加。</a:t>
          </a:r>
        </a:p>
        <a:p>
          <a:r>
            <a:rPr kumimoji="1" lang="ja-JP" altLang="en-US" sz="900">
              <a:latin typeface="ＭＳ Ｐゴシック" panose="020B0600070205080204" pitchFamily="50" charset="-128"/>
              <a:ea typeface="ＭＳ Ｐゴシック" panose="020B0600070205080204" pitchFamily="50" charset="-128"/>
            </a:rPr>
            <a:t>　令和元年度は、地方債残高の減等により、将来負担額は減少した一方で、公債費に係る交付税措置の縮小や県債管理基金の取崩等により充当可能財源は将来負担額以上に大きく減少したため、</a:t>
          </a:r>
          <a:r>
            <a:rPr kumimoji="1" lang="en-US" altLang="ja-JP" sz="900">
              <a:latin typeface="ＭＳ Ｐゴシック" panose="020B0600070205080204" pitchFamily="50" charset="-128"/>
              <a:ea typeface="ＭＳ Ｐゴシック" panose="020B0600070205080204" pitchFamily="50" charset="-128"/>
            </a:rPr>
            <a:t>5.3</a:t>
          </a:r>
          <a:r>
            <a:rPr kumimoji="1" lang="ja-JP" altLang="en-US" sz="900">
              <a:latin typeface="ＭＳ Ｐゴシック" panose="020B0600070205080204" pitchFamily="50" charset="-128"/>
              <a:ea typeface="ＭＳ Ｐゴシック" panose="020B0600070205080204" pitchFamily="50" charset="-128"/>
            </a:rPr>
            <a:t>ポイント増加。</a:t>
          </a:r>
        </a:p>
        <a:p>
          <a:r>
            <a:rPr kumimoji="1" lang="ja-JP" altLang="en-US" sz="900">
              <a:latin typeface="ＭＳ Ｐゴシック" panose="020B0600070205080204" pitchFamily="50" charset="-128"/>
              <a:ea typeface="ＭＳ Ｐゴシック" panose="020B0600070205080204" pitchFamily="50" charset="-128"/>
            </a:rPr>
            <a:t>　令和２年度は、財源対策的基金の取崩しや公債費に係る交付税措置見込額の減少により分子は増加したものの、分母の増加率が分子の</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増加率を上回ったことから、</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ポイント減少。</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令和３年度は、県債残高の減少、基金の増加、交付税再算定による分母の増加等により、前年度比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26.7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ポイント減。</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令和４年度は、地方債残高の減等により将来負担額が減少した一方、公債費に係る交付税措置が減少したことや分母項目である標準財政規模が減少したことなどから、</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ポイント増加となりました。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今後とも、公債費負担適正化計画を着実に実行し、公債費負担の抑制に取り組んでまいります。</a:t>
          </a: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2C714845-3416-4247-9CCF-62CCA6127008}"/>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CE10C531-7626-4708-816E-83BF64F1593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7AA2C951-4A9E-4C0F-864B-1A599288CC92}"/>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18196890-5C84-484A-897A-68571AFB4603}"/>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7956B2E0-C7B3-4838-8BD9-F4DC8BCAE115}"/>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3261DAD4-57EF-427C-9F53-9E31E2241699}"/>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3627D3F5-8071-4DF5-9337-9307B0FE8D14}"/>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54AE3FEE-6A54-4249-8A6A-F35FC3361F36}"/>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6F960912-3815-4317-8464-4543B8BCF9C6}"/>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63DCC7C1-8EF7-4CEE-A858-9FBE74DBE354}"/>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73078E4-73A1-4581-9E14-DD027DBAC8D1}"/>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3D6A641-65E8-48DE-9545-5F2FCB5D2991}"/>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1" name="テキスト ボックス 420">
          <a:extLst>
            <a:ext uri="{FF2B5EF4-FFF2-40B4-BE49-F238E27FC236}">
              <a16:creationId xmlns:a16="http://schemas.microsoft.com/office/drawing/2014/main" id="{C01E25A3-7690-4CD1-A363-044950F7E86F}"/>
            </a:ext>
          </a:extLst>
        </xdr:cNvPr>
        <xdr:cNvSpPr txBox="1"/>
      </xdr:nvSpPr>
      <xdr:spPr>
        <a:xfrm>
          <a:off x="10979150" y="17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a:extLst>
            <a:ext uri="{FF2B5EF4-FFF2-40B4-BE49-F238E27FC236}">
              <a16:creationId xmlns:a16="http://schemas.microsoft.com/office/drawing/2014/main" id="{1990FCF8-09B8-488D-A9E0-9B2E24619E73}"/>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112090</xdr:rowOff>
    </xdr:from>
    <xdr:to>
      <xdr:col>81</xdr:col>
      <xdr:colOff>44450</xdr:colOff>
      <xdr:row>20</xdr:row>
      <xdr:rowOff>40386</xdr:rowOff>
    </xdr:to>
    <xdr:cxnSp macro="">
      <xdr:nvCxnSpPr>
        <xdr:cNvPr id="423" name="直線コネクタ 422">
          <a:extLst>
            <a:ext uri="{FF2B5EF4-FFF2-40B4-BE49-F238E27FC236}">
              <a16:creationId xmlns:a16="http://schemas.microsoft.com/office/drawing/2014/main" id="{27086B7B-ABE3-432F-BE9D-FF99656C1974}"/>
            </a:ext>
          </a:extLst>
        </xdr:cNvPr>
        <xdr:cNvCxnSpPr/>
      </xdr:nvCxnSpPr>
      <xdr:spPr>
        <a:xfrm flipV="1">
          <a:off x="15474950" y="2423490"/>
          <a:ext cx="0" cy="918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12463</xdr:rowOff>
    </xdr:from>
    <xdr:ext cx="762000" cy="259045"/>
    <xdr:sp macro="" textlink="">
      <xdr:nvSpPr>
        <xdr:cNvPr id="424" name="将来負担の状況最小値テキスト">
          <a:extLst>
            <a:ext uri="{FF2B5EF4-FFF2-40B4-BE49-F238E27FC236}">
              <a16:creationId xmlns:a16="http://schemas.microsoft.com/office/drawing/2014/main" id="{97DA98C5-F588-4BDB-A693-FBA880BBBDC0}"/>
            </a:ext>
          </a:extLst>
        </xdr:cNvPr>
        <xdr:cNvSpPr txBox="1"/>
      </xdr:nvSpPr>
      <xdr:spPr>
        <a:xfrm>
          <a:off x="15563850" y="331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40386</xdr:rowOff>
    </xdr:from>
    <xdr:to>
      <xdr:col>81</xdr:col>
      <xdr:colOff>133350</xdr:colOff>
      <xdr:row>20</xdr:row>
      <xdr:rowOff>40386</xdr:rowOff>
    </xdr:to>
    <xdr:cxnSp macro="">
      <xdr:nvCxnSpPr>
        <xdr:cNvPr id="425" name="直線コネクタ 424">
          <a:extLst>
            <a:ext uri="{FF2B5EF4-FFF2-40B4-BE49-F238E27FC236}">
              <a16:creationId xmlns:a16="http://schemas.microsoft.com/office/drawing/2014/main" id="{2CD9C6C8-A743-4112-966C-7797FB8DB89B}"/>
            </a:ext>
          </a:extLst>
        </xdr:cNvPr>
        <xdr:cNvCxnSpPr/>
      </xdr:nvCxnSpPr>
      <xdr:spPr>
        <a:xfrm>
          <a:off x="15405100" y="3342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27017</xdr:rowOff>
    </xdr:from>
    <xdr:ext cx="762000" cy="259045"/>
    <xdr:sp macro="" textlink="">
      <xdr:nvSpPr>
        <xdr:cNvPr id="426" name="将来負担の状況最大値テキスト">
          <a:extLst>
            <a:ext uri="{FF2B5EF4-FFF2-40B4-BE49-F238E27FC236}">
              <a16:creationId xmlns:a16="http://schemas.microsoft.com/office/drawing/2014/main" id="{2306D2BE-5C8A-44D4-A787-7DD8FDCFE342}"/>
            </a:ext>
          </a:extLst>
        </xdr:cNvPr>
        <xdr:cNvSpPr txBox="1"/>
      </xdr:nvSpPr>
      <xdr:spPr>
        <a:xfrm>
          <a:off x="15563850" y="21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112090</xdr:rowOff>
    </xdr:from>
    <xdr:to>
      <xdr:col>81</xdr:col>
      <xdr:colOff>133350</xdr:colOff>
      <xdr:row>14</xdr:row>
      <xdr:rowOff>112090</xdr:rowOff>
    </xdr:to>
    <xdr:cxnSp macro="">
      <xdr:nvCxnSpPr>
        <xdr:cNvPr id="427" name="直線コネクタ 426">
          <a:extLst>
            <a:ext uri="{FF2B5EF4-FFF2-40B4-BE49-F238E27FC236}">
              <a16:creationId xmlns:a16="http://schemas.microsoft.com/office/drawing/2014/main" id="{F3B309CD-D726-4007-A2D3-86C6CC0723A6}"/>
            </a:ext>
          </a:extLst>
        </xdr:cNvPr>
        <xdr:cNvCxnSpPr/>
      </xdr:nvCxnSpPr>
      <xdr:spPr>
        <a:xfrm>
          <a:off x="15405100" y="2423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146202</xdr:rowOff>
    </xdr:from>
    <xdr:to>
      <xdr:col>81</xdr:col>
      <xdr:colOff>44450</xdr:colOff>
      <xdr:row>20</xdr:row>
      <xdr:rowOff>4191</xdr:rowOff>
    </xdr:to>
    <xdr:cxnSp macro="">
      <xdr:nvCxnSpPr>
        <xdr:cNvPr id="428" name="直線コネクタ 427">
          <a:extLst>
            <a:ext uri="{FF2B5EF4-FFF2-40B4-BE49-F238E27FC236}">
              <a16:creationId xmlns:a16="http://schemas.microsoft.com/office/drawing/2014/main" id="{46828CAF-15AB-431A-8CC9-B21DECCDB286}"/>
            </a:ext>
          </a:extLst>
        </xdr:cNvPr>
        <xdr:cNvCxnSpPr/>
      </xdr:nvCxnSpPr>
      <xdr:spPr>
        <a:xfrm>
          <a:off x="14712950" y="3283102"/>
          <a:ext cx="762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131487</xdr:rowOff>
    </xdr:from>
    <xdr:ext cx="762000" cy="259045"/>
    <xdr:sp macro="" textlink="">
      <xdr:nvSpPr>
        <xdr:cNvPr id="429" name="将来負担の状況平均値テキスト">
          <a:extLst>
            <a:ext uri="{FF2B5EF4-FFF2-40B4-BE49-F238E27FC236}">
              <a16:creationId xmlns:a16="http://schemas.microsoft.com/office/drawing/2014/main" id="{1F6205D8-84E4-48CE-958E-F7DA9C67C148}"/>
            </a:ext>
          </a:extLst>
        </xdr:cNvPr>
        <xdr:cNvSpPr txBox="1"/>
      </xdr:nvSpPr>
      <xdr:spPr>
        <a:xfrm>
          <a:off x="15563850" y="277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114960</xdr:rowOff>
    </xdr:from>
    <xdr:to>
      <xdr:col>81</xdr:col>
      <xdr:colOff>95250</xdr:colOff>
      <xdr:row>18</xdr:row>
      <xdr:rowOff>45110</xdr:rowOff>
    </xdr:to>
    <xdr:sp macro="" textlink="">
      <xdr:nvSpPr>
        <xdr:cNvPr id="430" name="フローチャート: 判断 429">
          <a:extLst>
            <a:ext uri="{FF2B5EF4-FFF2-40B4-BE49-F238E27FC236}">
              <a16:creationId xmlns:a16="http://schemas.microsoft.com/office/drawing/2014/main" id="{C33C8914-9666-4B3C-A34D-0DC9FE482F4A}"/>
            </a:ext>
          </a:extLst>
        </xdr:cNvPr>
        <xdr:cNvSpPr/>
      </xdr:nvSpPr>
      <xdr:spPr>
        <a:xfrm>
          <a:off x="15430500" y="2921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146202</xdr:rowOff>
    </xdr:from>
    <xdr:to>
      <xdr:col>77</xdr:col>
      <xdr:colOff>44450</xdr:colOff>
      <xdr:row>20</xdr:row>
      <xdr:rowOff>103606</xdr:rowOff>
    </xdr:to>
    <xdr:cxnSp macro="">
      <xdr:nvCxnSpPr>
        <xdr:cNvPr id="431" name="直線コネクタ 430">
          <a:extLst>
            <a:ext uri="{FF2B5EF4-FFF2-40B4-BE49-F238E27FC236}">
              <a16:creationId xmlns:a16="http://schemas.microsoft.com/office/drawing/2014/main" id="{96F2610F-336F-4EB2-A6B6-5E856D382673}"/>
            </a:ext>
          </a:extLst>
        </xdr:cNvPr>
        <xdr:cNvCxnSpPr/>
      </xdr:nvCxnSpPr>
      <xdr:spPr>
        <a:xfrm flipV="1">
          <a:off x="13906500" y="3283102"/>
          <a:ext cx="806450" cy="1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90348</xdr:rowOff>
    </xdr:from>
    <xdr:to>
      <xdr:col>77</xdr:col>
      <xdr:colOff>95250</xdr:colOff>
      <xdr:row>18</xdr:row>
      <xdr:rowOff>20498</xdr:rowOff>
    </xdr:to>
    <xdr:sp macro="" textlink="">
      <xdr:nvSpPr>
        <xdr:cNvPr id="432" name="フローチャート: 判断 431">
          <a:extLst>
            <a:ext uri="{FF2B5EF4-FFF2-40B4-BE49-F238E27FC236}">
              <a16:creationId xmlns:a16="http://schemas.microsoft.com/office/drawing/2014/main" id="{3A02CF25-8D94-42E3-81C0-6525531E3B39}"/>
            </a:ext>
          </a:extLst>
        </xdr:cNvPr>
        <xdr:cNvSpPr/>
      </xdr:nvSpPr>
      <xdr:spPr>
        <a:xfrm>
          <a:off x="14668500" y="28970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30675</xdr:rowOff>
    </xdr:from>
    <xdr:ext cx="736600" cy="259045"/>
    <xdr:sp macro="" textlink="">
      <xdr:nvSpPr>
        <xdr:cNvPr id="433" name="テキスト ボックス 432">
          <a:extLst>
            <a:ext uri="{FF2B5EF4-FFF2-40B4-BE49-F238E27FC236}">
              <a16:creationId xmlns:a16="http://schemas.microsoft.com/office/drawing/2014/main" id="{C1C53ADD-C5A4-43E6-9647-D75967DE105B}"/>
            </a:ext>
          </a:extLst>
        </xdr:cNvPr>
        <xdr:cNvSpPr txBox="1"/>
      </xdr:nvSpPr>
      <xdr:spPr>
        <a:xfrm>
          <a:off x="14370050" y="2672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103606</xdr:rowOff>
    </xdr:from>
    <xdr:to>
      <xdr:col>72</xdr:col>
      <xdr:colOff>203200</xdr:colOff>
      <xdr:row>20</xdr:row>
      <xdr:rowOff>116154</xdr:rowOff>
    </xdr:to>
    <xdr:cxnSp macro="">
      <xdr:nvCxnSpPr>
        <xdr:cNvPr id="434" name="直線コネクタ 433">
          <a:extLst>
            <a:ext uri="{FF2B5EF4-FFF2-40B4-BE49-F238E27FC236}">
              <a16:creationId xmlns:a16="http://schemas.microsoft.com/office/drawing/2014/main" id="{FB7EFC0F-CF83-4AE8-92D0-622DB7C5ABB0}"/>
            </a:ext>
          </a:extLst>
        </xdr:cNvPr>
        <xdr:cNvCxnSpPr/>
      </xdr:nvCxnSpPr>
      <xdr:spPr>
        <a:xfrm flipV="1">
          <a:off x="13106400" y="3405606"/>
          <a:ext cx="8001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20244</xdr:rowOff>
    </xdr:from>
    <xdr:to>
      <xdr:col>73</xdr:col>
      <xdr:colOff>44450</xdr:colOff>
      <xdr:row>18</xdr:row>
      <xdr:rowOff>121844</xdr:rowOff>
    </xdr:to>
    <xdr:sp macro="" textlink="">
      <xdr:nvSpPr>
        <xdr:cNvPr id="435" name="フローチャート: 判断 434">
          <a:extLst>
            <a:ext uri="{FF2B5EF4-FFF2-40B4-BE49-F238E27FC236}">
              <a16:creationId xmlns:a16="http://schemas.microsoft.com/office/drawing/2014/main" id="{BD9B2103-BE4D-4B6B-B75B-01F686CC8032}"/>
            </a:ext>
          </a:extLst>
        </xdr:cNvPr>
        <xdr:cNvSpPr/>
      </xdr:nvSpPr>
      <xdr:spPr>
        <a:xfrm>
          <a:off x="13868400" y="29920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132021</xdr:rowOff>
    </xdr:from>
    <xdr:ext cx="762000" cy="259045"/>
    <xdr:sp macro="" textlink="">
      <xdr:nvSpPr>
        <xdr:cNvPr id="436" name="テキスト ボックス 435">
          <a:extLst>
            <a:ext uri="{FF2B5EF4-FFF2-40B4-BE49-F238E27FC236}">
              <a16:creationId xmlns:a16="http://schemas.microsoft.com/office/drawing/2014/main" id="{9F3F2052-CF19-409D-931E-6E17A4BECD94}"/>
            </a:ext>
          </a:extLst>
        </xdr:cNvPr>
        <xdr:cNvSpPr txBox="1"/>
      </xdr:nvSpPr>
      <xdr:spPr>
        <a:xfrm>
          <a:off x="13557250" y="27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90576</xdr:rowOff>
    </xdr:from>
    <xdr:to>
      <xdr:col>68</xdr:col>
      <xdr:colOff>152400</xdr:colOff>
      <xdr:row>20</xdr:row>
      <xdr:rowOff>116154</xdr:rowOff>
    </xdr:to>
    <xdr:cxnSp macro="">
      <xdr:nvCxnSpPr>
        <xdr:cNvPr id="437" name="直線コネクタ 436">
          <a:extLst>
            <a:ext uri="{FF2B5EF4-FFF2-40B4-BE49-F238E27FC236}">
              <a16:creationId xmlns:a16="http://schemas.microsoft.com/office/drawing/2014/main" id="{233D6D68-DEC5-4CDD-9054-153D349A6590}"/>
            </a:ext>
          </a:extLst>
        </xdr:cNvPr>
        <xdr:cNvCxnSpPr/>
      </xdr:nvCxnSpPr>
      <xdr:spPr>
        <a:xfrm>
          <a:off x="12293600" y="3392576"/>
          <a:ext cx="8128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40030</xdr:rowOff>
    </xdr:from>
    <xdr:to>
      <xdr:col>68</xdr:col>
      <xdr:colOff>203200</xdr:colOff>
      <xdr:row>18</xdr:row>
      <xdr:rowOff>141630</xdr:rowOff>
    </xdr:to>
    <xdr:sp macro="" textlink="">
      <xdr:nvSpPr>
        <xdr:cNvPr id="438" name="フローチャート: 判断 437">
          <a:extLst>
            <a:ext uri="{FF2B5EF4-FFF2-40B4-BE49-F238E27FC236}">
              <a16:creationId xmlns:a16="http://schemas.microsoft.com/office/drawing/2014/main" id="{8C425FF3-4084-4BD5-BCF5-E255610FB3F7}"/>
            </a:ext>
          </a:extLst>
        </xdr:cNvPr>
        <xdr:cNvSpPr/>
      </xdr:nvSpPr>
      <xdr:spPr>
        <a:xfrm>
          <a:off x="13055600" y="301183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151807</xdr:rowOff>
    </xdr:from>
    <xdr:ext cx="762000" cy="259045"/>
    <xdr:sp macro="" textlink="">
      <xdr:nvSpPr>
        <xdr:cNvPr id="439" name="テキスト ボックス 438">
          <a:extLst>
            <a:ext uri="{FF2B5EF4-FFF2-40B4-BE49-F238E27FC236}">
              <a16:creationId xmlns:a16="http://schemas.microsoft.com/office/drawing/2014/main" id="{3DED58C8-F6A8-499D-97EE-2889EADA9070}"/>
            </a:ext>
          </a:extLst>
        </xdr:cNvPr>
        <xdr:cNvSpPr txBox="1"/>
      </xdr:nvSpPr>
      <xdr:spPr>
        <a:xfrm>
          <a:off x="12763500" y="27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23139</xdr:rowOff>
    </xdr:from>
    <xdr:to>
      <xdr:col>64</xdr:col>
      <xdr:colOff>152400</xdr:colOff>
      <xdr:row>18</xdr:row>
      <xdr:rowOff>124739</xdr:rowOff>
    </xdr:to>
    <xdr:sp macro="" textlink="">
      <xdr:nvSpPr>
        <xdr:cNvPr id="440" name="フローチャート: 判断 439">
          <a:extLst>
            <a:ext uri="{FF2B5EF4-FFF2-40B4-BE49-F238E27FC236}">
              <a16:creationId xmlns:a16="http://schemas.microsoft.com/office/drawing/2014/main" id="{8D1E7B3C-00F1-41E4-BCCC-EC5D512FA058}"/>
            </a:ext>
          </a:extLst>
        </xdr:cNvPr>
        <xdr:cNvSpPr/>
      </xdr:nvSpPr>
      <xdr:spPr>
        <a:xfrm>
          <a:off x="12242800" y="29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134916</xdr:rowOff>
    </xdr:from>
    <xdr:ext cx="762000" cy="259045"/>
    <xdr:sp macro="" textlink="">
      <xdr:nvSpPr>
        <xdr:cNvPr id="441" name="テキスト ボックス 440">
          <a:extLst>
            <a:ext uri="{FF2B5EF4-FFF2-40B4-BE49-F238E27FC236}">
              <a16:creationId xmlns:a16="http://schemas.microsoft.com/office/drawing/2014/main" id="{248D6DE9-B4B5-47D8-AADC-85C69EA1FA88}"/>
            </a:ext>
          </a:extLst>
        </xdr:cNvPr>
        <xdr:cNvSpPr txBox="1"/>
      </xdr:nvSpPr>
      <xdr:spPr>
        <a:xfrm>
          <a:off x="11950700" y="27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9C831F77-7AB1-4333-AE0A-47B527203C7C}"/>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98428220-23A1-4C74-9448-B5C75A360A5F}"/>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3420F268-FCC2-44C9-A951-63F05648EB93}"/>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9F56C326-B5D4-4C68-89E7-482A26029677}"/>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EB5EDBB5-C460-4DE0-A572-63E20FF9D991}"/>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124841</xdr:rowOff>
    </xdr:from>
    <xdr:to>
      <xdr:col>81</xdr:col>
      <xdr:colOff>95250</xdr:colOff>
      <xdr:row>20</xdr:row>
      <xdr:rowOff>54991</xdr:rowOff>
    </xdr:to>
    <xdr:sp macro="" textlink="">
      <xdr:nvSpPr>
        <xdr:cNvPr id="447" name="楕円 446">
          <a:extLst>
            <a:ext uri="{FF2B5EF4-FFF2-40B4-BE49-F238E27FC236}">
              <a16:creationId xmlns:a16="http://schemas.microsoft.com/office/drawing/2014/main" id="{BB038C22-3EBF-4806-9EF5-7DCE43D0A0CE}"/>
            </a:ext>
          </a:extLst>
        </xdr:cNvPr>
        <xdr:cNvSpPr/>
      </xdr:nvSpPr>
      <xdr:spPr>
        <a:xfrm>
          <a:off x="15430500" y="32617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20718</xdr:rowOff>
    </xdr:from>
    <xdr:ext cx="762000" cy="259045"/>
    <xdr:sp macro="" textlink="">
      <xdr:nvSpPr>
        <xdr:cNvPr id="448" name="将来負担の状況該当値テキスト">
          <a:extLst>
            <a:ext uri="{FF2B5EF4-FFF2-40B4-BE49-F238E27FC236}">
              <a16:creationId xmlns:a16="http://schemas.microsoft.com/office/drawing/2014/main" id="{9DE8A35F-7343-4409-A84D-89BF87573DE1}"/>
            </a:ext>
          </a:extLst>
        </xdr:cNvPr>
        <xdr:cNvSpPr txBox="1"/>
      </xdr:nvSpPr>
      <xdr:spPr>
        <a:xfrm>
          <a:off x="15563850" y="315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95402</xdr:rowOff>
    </xdr:from>
    <xdr:to>
      <xdr:col>77</xdr:col>
      <xdr:colOff>95250</xdr:colOff>
      <xdr:row>20</xdr:row>
      <xdr:rowOff>25552</xdr:rowOff>
    </xdr:to>
    <xdr:sp macro="" textlink="">
      <xdr:nvSpPr>
        <xdr:cNvPr id="449" name="楕円 448">
          <a:extLst>
            <a:ext uri="{FF2B5EF4-FFF2-40B4-BE49-F238E27FC236}">
              <a16:creationId xmlns:a16="http://schemas.microsoft.com/office/drawing/2014/main" id="{E8B60D77-C180-458B-8C06-DDD9F3E3C889}"/>
            </a:ext>
          </a:extLst>
        </xdr:cNvPr>
        <xdr:cNvSpPr/>
      </xdr:nvSpPr>
      <xdr:spPr>
        <a:xfrm>
          <a:off x="14668500" y="32323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10329</xdr:rowOff>
    </xdr:from>
    <xdr:ext cx="736600" cy="259045"/>
    <xdr:sp macro="" textlink="">
      <xdr:nvSpPr>
        <xdr:cNvPr id="450" name="テキスト ボックス 449">
          <a:extLst>
            <a:ext uri="{FF2B5EF4-FFF2-40B4-BE49-F238E27FC236}">
              <a16:creationId xmlns:a16="http://schemas.microsoft.com/office/drawing/2014/main" id="{CFC063A0-2A9C-46C4-9D1B-3826A01564E3}"/>
            </a:ext>
          </a:extLst>
        </xdr:cNvPr>
        <xdr:cNvSpPr txBox="1"/>
      </xdr:nvSpPr>
      <xdr:spPr>
        <a:xfrm>
          <a:off x="14370050" y="3312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52806</xdr:rowOff>
    </xdr:from>
    <xdr:to>
      <xdr:col>73</xdr:col>
      <xdr:colOff>44450</xdr:colOff>
      <xdr:row>20</xdr:row>
      <xdr:rowOff>154406</xdr:rowOff>
    </xdr:to>
    <xdr:sp macro="" textlink="">
      <xdr:nvSpPr>
        <xdr:cNvPr id="451" name="楕円 450">
          <a:extLst>
            <a:ext uri="{FF2B5EF4-FFF2-40B4-BE49-F238E27FC236}">
              <a16:creationId xmlns:a16="http://schemas.microsoft.com/office/drawing/2014/main" id="{F65644A8-E7EF-4461-96F4-035091ECB692}"/>
            </a:ext>
          </a:extLst>
        </xdr:cNvPr>
        <xdr:cNvSpPr/>
      </xdr:nvSpPr>
      <xdr:spPr>
        <a:xfrm>
          <a:off x="13868400" y="33548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139183</xdr:rowOff>
    </xdr:from>
    <xdr:ext cx="762000" cy="259045"/>
    <xdr:sp macro="" textlink="">
      <xdr:nvSpPr>
        <xdr:cNvPr id="452" name="テキスト ボックス 451">
          <a:extLst>
            <a:ext uri="{FF2B5EF4-FFF2-40B4-BE49-F238E27FC236}">
              <a16:creationId xmlns:a16="http://schemas.microsoft.com/office/drawing/2014/main" id="{DA6DE8CA-BBE0-4AE3-BB64-776DFBAC6C6D}"/>
            </a:ext>
          </a:extLst>
        </xdr:cNvPr>
        <xdr:cNvSpPr txBox="1"/>
      </xdr:nvSpPr>
      <xdr:spPr>
        <a:xfrm>
          <a:off x="13557250" y="344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65354</xdr:rowOff>
    </xdr:from>
    <xdr:to>
      <xdr:col>68</xdr:col>
      <xdr:colOff>203200</xdr:colOff>
      <xdr:row>20</xdr:row>
      <xdr:rowOff>166954</xdr:rowOff>
    </xdr:to>
    <xdr:sp macro="" textlink="">
      <xdr:nvSpPr>
        <xdr:cNvPr id="453" name="楕円 452">
          <a:extLst>
            <a:ext uri="{FF2B5EF4-FFF2-40B4-BE49-F238E27FC236}">
              <a16:creationId xmlns:a16="http://schemas.microsoft.com/office/drawing/2014/main" id="{EB4F8D84-08D0-4495-91AF-62B70DDB4B3F}"/>
            </a:ext>
          </a:extLst>
        </xdr:cNvPr>
        <xdr:cNvSpPr/>
      </xdr:nvSpPr>
      <xdr:spPr>
        <a:xfrm>
          <a:off x="13055600" y="336735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151731</xdr:rowOff>
    </xdr:from>
    <xdr:ext cx="762000" cy="259045"/>
    <xdr:sp macro="" textlink="">
      <xdr:nvSpPr>
        <xdr:cNvPr id="454" name="テキスト ボックス 453">
          <a:extLst>
            <a:ext uri="{FF2B5EF4-FFF2-40B4-BE49-F238E27FC236}">
              <a16:creationId xmlns:a16="http://schemas.microsoft.com/office/drawing/2014/main" id="{8BEB2D72-908F-4421-B90F-D503F939EBB8}"/>
            </a:ext>
          </a:extLst>
        </xdr:cNvPr>
        <xdr:cNvSpPr txBox="1"/>
      </xdr:nvSpPr>
      <xdr:spPr>
        <a:xfrm>
          <a:off x="12763500" y="345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39776</xdr:rowOff>
    </xdr:from>
    <xdr:to>
      <xdr:col>64</xdr:col>
      <xdr:colOff>152400</xdr:colOff>
      <xdr:row>20</xdr:row>
      <xdr:rowOff>141376</xdr:rowOff>
    </xdr:to>
    <xdr:sp macro="" textlink="">
      <xdr:nvSpPr>
        <xdr:cNvPr id="455" name="楕円 454">
          <a:extLst>
            <a:ext uri="{FF2B5EF4-FFF2-40B4-BE49-F238E27FC236}">
              <a16:creationId xmlns:a16="http://schemas.microsoft.com/office/drawing/2014/main" id="{3E5CB085-4176-475E-9448-747C4FE0457D}"/>
            </a:ext>
          </a:extLst>
        </xdr:cNvPr>
        <xdr:cNvSpPr/>
      </xdr:nvSpPr>
      <xdr:spPr>
        <a:xfrm>
          <a:off x="12242800" y="33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126153</xdr:rowOff>
    </xdr:from>
    <xdr:ext cx="762000" cy="259045"/>
    <xdr:sp macro="" textlink="">
      <xdr:nvSpPr>
        <xdr:cNvPr id="456" name="テキスト ボックス 455">
          <a:extLst>
            <a:ext uri="{FF2B5EF4-FFF2-40B4-BE49-F238E27FC236}">
              <a16:creationId xmlns:a16="http://schemas.microsoft.com/office/drawing/2014/main" id="{35CF6E53-48C6-4EEB-A1EB-E3927EE003BB}"/>
            </a:ext>
          </a:extLst>
        </xdr:cNvPr>
        <xdr:cNvSpPr txBox="1"/>
      </xdr:nvSpPr>
      <xdr:spPr>
        <a:xfrm>
          <a:off x="11950700" y="34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2,163,908
2,145,151
12,583.96
1,193,390,575
1,166,079,268
19,284,822
548,180,873
2,391,349,252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303.5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経常収支比率に占める人件費の比率については、平成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年度は、退職手当の増等により、</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ポイントの増。令和元年度は事務の効率化、職員の適正配置により約</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億円の減となりましたが、分母である経常一般財源総額も減少したことにより、比率は前年度横ばい。</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令和２年度は職員給与費の臨時削減等により約</a:t>
          </a:r>
          <a:r>
            <a:rPr kumimoji="1" lang="en-US" altLang="ja-JP" sz="900">
              <a:latin typeface="ＭＳ Ｐゴシック" panose="020B0600070205080204" pitchFamily="50" charset="-128"/>
              <a:ea typeface="ＭＳ Ｐゴシック" panose="020B0600070205080204" pitchFamily="50" charset="-128"/>
            </a:rPr>
            <a:t>69</a:t>
          </a:r>
          <a:r>
            <a:rPr kumimoji="1" lang="ja-JP" altLang="en-US" sz="900">
              <a:latin typeface="ＭＳ Ｐゴシック" panose="020B0600070205080204" pitchFamily="50" charset="-128"/>
              <a:ea typeface="ＭＳ Ｐゴシック" panose="020B0600070205080204" pitchFamily="50" charset="-128"/>
            </a:rPr>
            <a:t>億円の減少となり、</a:t>
          </a:r>
          <a:r>
            <a:rPr kumimoji="1" lang="en-US" altLang="ja-JP" sz="900">
              <a:latin typeface="ＭＳ Ｐゴシック" panose="020B0600070205080204" pitchFamily="50" charset="-128"/>
              <a:ea typeface="ＭＳ Ｐゴシック" panose="020B0600070205080204" pitchFamily="50" charset="-128"/>
            </a:rPr>
            <a:t>1.4</a:t>
          </a:r>
          <a:r>
            <a:rPr kumimoji="1" lang="ja-JP" altLang="en-US" sz="900">
              <a:latin typeface="ＭＳ Ｐゴシック" panose="020B0600070205080204" pitchFamily="50" charset="-128"/>
              <a:ea typeface="ＭＳ Ｐゴシック" panose="020B0600070205080204" pitchFamily="50" charset="-128"/>
            </a:rPr>
            <a:t>ポイントの減。</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令和３年度は職員数の減等により約</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億円の減少に加え、分母である経常一般財源総額の増も</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比率の減要素となり、</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ポイントの減。</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令和４年度は、職員数の減等により約</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億円の減となりましたが、分母である経常一般財源総額も減少したことにより、比率は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ポイントの増となりました。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今後とも、事務の効率化、職員の適正配置の推進による職員数の</a:t>
          </a:r>
          <a:r>
            <a:rPr kumimoji="1" lang="ja-JP" altLang="en-US" sz="900">
              <a:latin typeface="ＭＳ Ｐゴシック" panose="020B0600070205080204" pitchFamily="50" charset="-128"/>
              <a:ea typeface="ＭＳ Ｐゴシック" panose="020B0600070205080204" pitchFamily="50" charset="-128"/>
            </a:rPr>
            <a:t>減や組織・機構の見直し等により、人件費の縮減を図ってまいります。</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161290</xdr:rowOff>
    </xdr:from>
    <xdr:to>
      <xdr:col>24</xdr:col>
      <xdr:colOff>25400</xdr:colOff>
      <xdr:row>41</xdr:row>
      <xdr:rowOff>92710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61620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76217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161290</xdr:rowOff>
    </xdr:from>
    <xdr:to>
      <xdr:col>24</xdr:col>
      <xdr:colOff>114300</xdr:colOff>
      <xdr:row>35</xdr:row>
      <xdr:rowOff>161290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36</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58420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584200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39</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63677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68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87630</xdr:rowOff>
    </xdr:from>
    <xdr:to>
      <xdr:col>11</xdr:col>
      <xdr:colOff>60325</xdr:colOff>
      <xdr:row>40</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87647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08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62247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62247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経常収支比率に占める物件費の比率は、平成</a:t>
          </a:r>
          <a:r>
            <a:rPr kumimoji="1" lang="en-US" altLang="ja-JP" sz="900">
              <a:latin typeface="ＭＳ Ｐゴシック" panose="020B0600070205080204" pitchFamily="50" charset="-128"/>
              <a:ea typeface="ＭＳ Ｐゴシック" panose="020B0600070205080204" pitchFamily="50" charset="-128"/>
            </a:rPr>
            <a:t>23</a:t>
          </a:r>
          <a:r>
            <a:rPr kumimoji="1" lang="ja-JP" altLang="en-US" sz="900">
              <a:latin typeface="ＭＳ Ｐゴシック" panose="020B0600070205080204" pitchFamily="50" charset="-128"/>
              <a:ea typeface="ＭＳ Ｐゴシック" panose="020B0600070205080204" pitchFamily="50" charset="-128"/>
            </a:rPr>
            <a:t>年度以降、ほぼ横ばいで推移しています。</a:t>
          </a:r>
        </a:p>
        <a:p>
          <a:r>
            <a:rPr kumimoji="1" lang="ja-JP" altLang="en-US" sz="900">
              <a:latin typeface="ＭＳ Ｐゴシック" panose="020B0600070205080204" pitchFamily="50" charset="-128"/>
              <a:ea typeface="ＭＳ Ｐゴシック" panose="020B0600070205080204" pitchFamily="50" charset="-128"/>
            </a:rPr>
            <a:t>　令和２年度は、埋蔵文化財発掘調査費等の減により、比前年度から</a:t>
          </a:r>
          <a:r>
            <a:rPr kumimoji="1" lang="en-US" altLang="ja-JP" sz="900">
              <a:latin typeface="ＭＳ Ｐゴシック" panose="020B0600070205080204" pitchFamily="50" charset="-128"/>
              <a:ea typeface="ＭＳ Ｐゴシック" panose="020B0600070205080204" pitchFamily="50" charset="-128"/>
            </a:rPr>
            <a:t>0.4</a:t>
          </a:r>
          <a:r>
            <a:rPr kumimoji="1" lang="ja-JP" altLang="en-US" sz="900">
              <a:latin typeface="ＭＳ Ｐゴシック" panose="020B0600070205080204" pitchFamily="50" charset="-128"/>
              <a:ea typeface="ＭＳ Ｐゴシック" panose="020B0600070205080204" pitchFamily="50" charset="-128"/>
            </a:rPr>
            <a:t>ポイントの減少。</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令和３年度は、新型コロナウイルス感染症への対応として、宿泊療養体制の整備や大規模ワクチン接種会場の設置などにより増加しましたが、分母である経常一般財源総額が増加し、前年度横ばいの</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％となりました。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令和４年度においても、新型コロナウイルス感染症への対応として、宿泊療養体制の整備等により分子が増加するとともに、分母である経常一般財源総額が減少したことにより、前年度比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％となりました。</a:t>
          </a:r>
        </a:p>
        <a:p>
          <a:r>
            <a:rPr kumimoji="1" lang="ja-JP" altLang="en-US" sz="900">
              <a:latin typeface="ＭＳ Ｐゴシック" panose="020B0600070205080204" pitchFamily="50" charset="-128"/>
              <a:ea typeface="ＭＳ Ｐゴシック" panose="020B0600070205080204" pitchFamily="50" charset="-128"/>
            </a:rPr>
            <a:t>　今後とも、事業の「選択と集中」を徹底していくことにより、内部管理経費の縮減に努めてまいります。</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a:extLst>
            <a:ext uri="{FF2B5EF4-FFF2-40B4-BE49-F238E27FC236}">
              <a16:creationId xmlns:a16="http://schemas.microsoft.com/office/drawing/2014/main" id="{00000000-0008-0000-0400-000072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115570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flipV="1">
          <a:off x="16510000" y="2207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16" name="物件費最小値テキスト">
          <a:extLst>
            <a:ext uri="{FF2B5EF4-FFF2-40B4-BE49-F238E27FC236}">
              <a16:creationId xmlns:a16="http://schemas.microsoft.com/office/drawing/2014/main" id="{00000000-0008-0000-0400-000074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18" name="物件費最大値テキスト">
          <a:extLst>
            <a:ext uri="{FF2B5EF4-FFF2-40B4-BE49-F238E27FC236}">
              <a16:creationId xmlns:a16="http://schemas.microsoft.com/office/drawing/2014/main" id="{00000000-0008-0000-0400-000076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104140</xdr:rowOff>
    </xdr:from>
    <xdr:to>
      <xdr:col>82</xdr:col>
      <xdr:colOff>107950</xdr:colOff>
      <xdr:row>13</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5671800" y="2161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1" name="物件費平均値テキスト">
          <a:extLst>
            <a:ext uri="{FF2B5EF4-FFF2-40B4-BE49-F238E27FC236}">
              <a16:creationId xmlns:a16="http://schemas.microsoft.com/office/drawing/2014/main" id="{00000000-0008-0000-0400-000079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2" name="フローチャート: 判断 121">
          <a:extLst>
            <a:ext uri="{FF2B5EF4-FFF2-40B4-BE49-F238E27FC236}">
              <a16:creationId xmlns:a16="http://schemas.microsoft.com/office/drawing/2014/main" id="{00000000-0008-0000-0400-00007A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104140</xdr:rowOff>
    </xdr:from>
    <xdr:to>
      <xdr:col>78</xdr:col>
      <xdr:colOff>69850</xdr:colOff>
      <xdr:row>12</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4782800" y="2161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64770</xdr:rowOff>
    </xdr:from>
    <xdr:to>
      <xdr:col>78</xdr:col>
      <xdr:colOff>120650</xdr:colOff>
      <xdr:row>13</xdr:row>
      <xdr:rowOff>166370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5621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151147</xdr:rowOff>
    </xdr:from>
    <xdr:ext cx="7366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15290800" y="237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104140</xdr:rowOff>
    </xdr:from>
    <xdr:to>
      <xdr:col>73</xdr:col>
      <xdr:colOff>180975</xdr:colOff>
      <xdr:row>13</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3893800" y="2161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156210</xdr:rowOff>
    </xdr:from>
    <xdr:to>
      <xdr:col>74</xdr:col>
      <xdr:colOff>31750</xdr:colOff>
      <xdr:row>14</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4732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71137</xdr:rowOff>
    </xdr:from>
    <xdr:ext cx="7620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4401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13</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004800" y="234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76200</xdr:rowOff>
    </xdr:from>
    <xdr:to>
      <xdr:col>69</xdr:col>
      <xdr:colOff>142875</xdr:colOff>
      <xdr:row>15</xdr:row>
      <xdr:rowOff>6350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144780</xdr:rowOff>
    </xdr:from>
    <xdr:to>
      <xdr:col>82</xdr:col>
      <xdr:colOff>158750</xdr:colOff>
      <xdr:row>13</xdr:row>
      <xdr:rowOff>74930</xdr:rowOff>
    </xdr:to>
    <xdr:sp macro="" textlink="">
      <xdr:nvSpPr>
        <xdr:cNvPr id="139" name="楕円 138">
          <a:extLst>
            <a:ext uri="{FF2B5EF4-FFF2-40B4-BE49-F238E27FC236}">
              <a16:creationId xmlns:a16="http://schemas.microsoft.com/office/drawing/2014/main" id="{00000000-0008-0000-0400-00008B000000}"/>
            </a:ext>
          </a:extLst>
        </xdr:cNvPr>
        <xdr:cNvSpPr/>
      </xdr:nvSpPr>
      <xdr:spPr>
        <a:xfrm>
          <a:off x="164592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53357</xdr:rowOff>
    </xdr:from>
    <xdr:ext cx="762000" cy="259045"/>
    <xdr:sp macro="" textlink="">
      <xdr:nvSpPr>
        <xdr:cNvPr id="140" name="物件費該当値テキスト">
          <a:extLst>
            <a:ext uri="{FF2B5EF4-FFF2-40B4-BE49-F238E27FC236}">
              <a16:creationId xmlns:a16="http://schemas.microsoft.com/office/drawing/2014/main" id="{00000000-0008-0000-0400-00008C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53340</xdr:rowOff>
    </xdr:from>
    <xdr:to>
      <xdr:col>78</xdr:col>
      <xdr:colOff>120650</xdr:colOff>
      <xdr:row>12</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5621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10</xdr:row>
      <xdr:rowOff>165117</xdr:rowOff>
    </xdr:from>
    <xdr:ext cx="7366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290800" y="187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53340</xdr:rowOff>
    </xdr:from>
    <xdr:to>
      <xdr:col>74</xdr:col>
      <xdr:colOff>31750</xdr:colOff>
      <xdr:row>12</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732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165117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401800" y="18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a:extLst>
            <a:ext uri="{FF2B5EF4-FFF2-40B4-BE49-F238E27FC236}">
              <a16:creationId xmlns:a16="http://schemas.microsoft.com/office/drawing/2014/main" id="{00000000-0008-0000-0400-000095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経常収支比率に占める扶助費の比率は、近年横ばいで推移しています。</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年度は、特定難病扶助費の政令市への事務移譲により、前値度比で</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ポイント減。令和元年度及び令和２年度は、児童保護措置費の増等があった一方、指定難病扶助費の減等により、比率は前年度横ばいとなっています。</a:t>
          </a:r>
        </a:p>
        <a:p>
          <a:r>
            <a:rPr kumimoji="1" lang="ja-JP" altLang="en-US" sz="900">
              <a:latin typeface="ＭＳ Ｐゴシック" panose="020B0600070205080204" pitchFamily="50" charset="-128"/>
              <a:ea typeface="ＭＳ Ｐゴシック" panose="020B0600070205080204" pitchFamily="50" charset="-128"/>
            </a:rPr>
            <a:t>　令和３年度は、感染症予防費負担金等が増加しましたが、分母である経常一般財源総額も増加したため、</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前年度と同じく</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％となりました。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令和４年度は、感染症予防費負担金等が増加したものの分子の総額は概ね横ばいで推移したことなどから、比率は前年度と同じく</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％となりました。</a:t>
          </a:r>
        </a:p>
      </xdr:txBody>
    </xdr:sp>
    <xdr:clientData/>
  </xdr:twoCellAnchor>
  <xdr:oneCellAnchor>
    <xdr:from>
      <xdr:col>3</xdr:col>
      <xdr:colOff>123825</xdr:colOff>
      <xdr:row>49</xdr:row>
      <xdr:rowOff>107950</xdr:rowOff>
    </xdr:from>
    <xdr:ext cx="298543" cy="225703"/>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59" name="直線コネクタ 158">
          <a:extLst>
            <a:ext uri="{FF2B5EF4-FFF2-40B4-BE49-F238E27FC236}">
              <a16:creationId xmlns:a16="http://schemas.microsoft.com/office/drawing/2014/main" id="{00000000-0008-0000-0400-00009F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0" name="扶助費グラフ枠">
          <a:extLst>
            <a:ext uri="{FF2B5EF4-FFF2-40B4-BE49-F238E27FC236}">
              <a16:creationId xmlns:a16="http://schemas.microsoft.com/office/drawing/2014/main" id="{00000000-0008-0000-0400-0000A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138430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flipV="1">
          <a:off x="4826000" y="93395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72" name="扶助費最小値テキスト">
          <a:extLst>
            <a:ext uri="{FF2B5EF4-FFF2-40B4-BE49-F238E27FC236}">
              <a16:creationId xmlns:a16="http://schemas.microsoft.com/office/drawing/2014/main" id="{00000000-0008-0000-0400-0000AC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4" name="扶助費最大値テキスト">
          <a:extLst>
            <a:ext uri="{FF2B5EF4-FFF2-40B4-BE49-F238E27FC236}">
              <a16:creationId xmlns:a16="http://schemas.microsoft.com/office/drawing/2014/main" id="{00000000-0008-0000-0400-0000AE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81280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3987800" y="9339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77" name="扶助費平均値テキスト">
          <a:extLst>
            <a:ext uri="{FF2B5EF4-FFF2-40B4-BE49-F238E27FC236}">
              <a16:creationId xmlns:a16="http://schemas.microsoft.com/office/drawing/2014/main" id="{00000000-0008-0000-0400-0000B1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78" name="フローチャート: 判断 177">
          <a:extLst>
            <a:ext uri="{FF2B5EF4-FFF2-40B4-BE49-F238E27FC236}">
              <a16:creationId xmlns:a16="http://schemas.microsoft.com/office/drawing/2014/main" id="{00000000-0008-0000-0400-0000B2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81280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098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81280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2209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81280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1320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195" name="楕円 194">
          <a:extLst>
            <a:ext uri="{FF2B5EF4-FFF2-40B4-BE49-F238E27FC236}">
              <a16:creationId xmlns:a16="http://schemas.microsoft.com/office/drawing/2014/main" id="{00000000-0008-0000-0400-0000C3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110507</xdr:rowOff>
    </xdr:from>
    <xdr:ext cx="762000" cy="259045"/>
    <xdr:sp macro="" textlink="">
      <xdr:nvSpPr>
        <xdr:cNvPr id="196" name="扶助費該当値テキスト">
          <a:extLst>
            <a:ext uri="{FF2B5EF4-FFF2-40B4-BE49-F238E27FC236}">
              <a16:creationId xmlns:a16="http://schemas.microsoft.com/office/drawing/2014/main" id="{00000000-0008-0000-0400-0000C4000000}"/>
            </a:ext>
          </a:extLst>
        </xdr:cNvPr>
        <xdr:cNvSpPr txBox="1"/>
      </xdr:nvSpPr>
      <xdr:spPr>
        <a:xfrm>
          <a:off x="4914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5" name="正方形/長方形 204">
          <a:extLst>
            <a:ext uri="{FF2B5EF4-FFF2-40B4-BE49-F238E27FC236}">
              <a16:creationId xmlns:a16="http://schemas.microsoft.com/office/drawing/2014/main" id="{00000000-0008-0000-0400-0000C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維持補修費における道路除雪費の増減に毎年の動向が左右されています。</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年度は、維持補修費については約</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億円減額となった一方、国民健康保険特別会計設置に伴なう繰出金の増等により、前年度比</a:t>
          </a:r>
          <a:r>
            <a:rPr kumimoji="1" lang="en-US" altLang="ja-JP" sz="900">
              <a:latin typeface="ＭＳ Ｐゴシック" panose="020B0600070205080204" pitchFamily="50" charset="-128"/>
              <a:ea typeface="ＭＳ Ｐゴシック" panose="020B0600070205080204" pitchFamily="50" charset="-128"/>
            </a:rPr>
            <a:t>1.3</a:t>
          </a:r>
          <a:r>
            <a:rPr kumimoji="1" lang="ja-JP" altLang="en-US" sz="900">
              <a:latin typeface="ＭＳ Ｐゴシック" panose="020B0600070205080204" pitchFamily="50" charset="-128"/>
              <a:ea typeface="ＭＳ Ｐゴシック" panose="020B0600070205080204" pitchFamily="50" charset="-128"/>
            </a:rPr>
            <a:t>ポイント増。令和元年度は、記録的な少雪による道路除雪費の減により前年度</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ポイント減。令和２年度は、少雪だった前年度からの反動による道路除雪費の増により前年度</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ポイント増。</a:t>
          </a:r>
        </a:p>
        <a:p>
          <a:r>
            <a:rPr kumimoji="1" lang="ja-JP" altLang="en-US" sz="900">
              <a:latin typeface="ＭＳ Ｐゴシック" panose="020B0600070205080204" pitchFamily="50" charset="-128"/>
              <a:ea typeface="ＭＳ Ｐゴシック" panose="020B0600070205080204" pitchFamily="50" charset="-128"/>
            </a:rPr>
            <a:t>　令和３年度は道路除雪費が４億</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百万円の増となりましたが、分母である経常一般財源総額が増加したこと</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等により比率は前年度比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ポイント減となりました。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令和４年度は道路除雪費が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億円程度減少したものの、分母である経常一般財源総額の減少が比率の減要素となり、比率は前年度横ばいとなりました。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今後とも、公共施設等総合管理計画に基づき、維持補修費を含む内部管理経費の縮減を図ることで、中長期的な財政構造の改善に努めてまいります</a:t>
          </a:r>
          <a:r>
            <a:rPr kumimoji="1" lang="ja-JP" altLang="en-US" sz="9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49</xdr:row>
      <xdr:rowOff>107950</xdr:rowOff>
    </xdr:from>
    <xdr:ext cx="298543" cy="225703"/>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5" name="直線コネクタ 214">
          <a:extLst>
            <a:ext uri="{FF2B5EF4-FFF2-40B4-BE49-F238E27FC236}">
              <a16:creationId xmlns:a16="http://schemas.microsoft.com/office/drawing/2014/main" id="{00000000-0008-0000-0400-0000D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flipV="1">
          <a:off x="16510000" y="9080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31" name="その他最小値テキスト">
          <a:extLst>
            <a:ext uri="{FF2B5EF4-FFF2-40B4-BE49-F238E27FC236}">
              <a16:creationId xmlns:a16="http://schemas.microsoft.com/office/drawing/2014/main" id="{00000000-0008-0000-0400-0000E700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33" name="その他最大値テキスト">
          <a:extLst>
            <a:ext uri="{FF2B5EF4-FFF2-40B4-BE49-F238E27FC236}">
              <a16:creationId xmlns:a16="http://schemas.microsoft.com/office/drawing/2014/main" id="{00000000-0008-0000-0400-0000E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5671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36" name="その他平均値テキスト">
          <a:extLst>
            <a:ext uri="{FF2B5EF4-FFF2-40B4-BE49-F238E27FC236}">
              <a16:creationId xmlns:a16="http://schemas.microsoft.com/office/drawing/2014/main" id="{00000000-0008-0000-0400-0000EC000000}"/>
            </a:ext>
          </a:extLst>
        </xdr:cNvPr>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88900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4782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88900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3893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60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004800" y="99568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55" name="その他該当値テキスト">
          <a:extLst>
            <a:ext uri="{FF2B5EF4-FFF2-40B4-BE49-F238E27FC236}">
              <a16:creationId xmlns:a16="http://schemas.microsoft.com/office/drawing/2014/main" id="{00000000-0008-0000-0400-0000FF00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経常収支比率に占める補助費等の比率については、平成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年度は国民健康保険財政調整交付金の減等により、</a:t>
          </a:r>
          <a:r>
            <a:rPr kumimoji="1" lang="en-US" altLang="ja-JP" sz="900">
              <a:latin typeface="ＭＳ Ｐゴシック" panose="020B0600070205080204" pitchFamily="50" charset="-128"/>
              <a:ea typeface="ＭＳ Ｐゴシック" panose="020B0600070205080204" pitchFamily="50" charset="-128"/>
            </a:rPr>
            <a:t>1.3</a:t>
          </a:r>
          <a:r>
            <a:rPr kumimoji="1" lang="ja-JP" altLang="en-US" sz="900">
              <a:latin typeface="ＭＳ Ｐゴシック" panose="020B0600070205080204" pitchFamily="50" charset="-128"/>
              <a:ea typeface="ＭＳ Ｐゴシック" panose="020B0600070205080204" pitchFamily="50" charset="-128"/>
            </a:rPr>
            <a:t>ポイント減。令和元年度は、分母である経常一般財源総額が増加したこと等により比率は</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ポイント増。令和２年度は、新型コロナウイルス感染症対応経費等の増により前年度比</a:t>
          </a:r>
          <a:r>
            <a:rPr kumimoji="1" lang="en-US" altLang="ja-JP" sz="900">
              <a:latin typeface="ＭＳ Ｐゴシック" panose="020B0600070205080204" pitchFamily="50" charset="-128"/>
              <a:ea typeface="ＭＳ Ｐゴシック" panose="020B0600070205080204" pitchFamily="50" charset="-128"/>
            </a:rPr>
            <a:t>0.5</a:t>
          </a:r>
          <a:r>
            <a:rPr kumimoji="1" lang="ja-JP" altLang="en-US" sz="900">
              <a:latin typeface="ＭＳ Ｐゴシック" panose="020B0600070205080204" pitchFamily="50" charset="-128"/>
              <a:ea typeface="ＭＳ Ｐゴシック" panose="020B0600070205080204" pitchFamily="50" charset="-128"/>
            </a:rPr>
            <a:t>ポイント増となっています。</a:t>
          </a:r>
        </a:p>
        <a:p>
          <a:r>
            <a:rPr kumimoji="1" lang="ja-JP" altLang="en-US" sz="900">
              <a:latin typeface="ＭＳ Ｐゴシック" panose="020B0600070205080204" pitchFamily="50" charset="-128"/>
              <a:ea typeface="ＭＳ Ｐゴシック" panose="020B0600070205080204" pitchFamily="50" charset="-128"/>
            </a:rPr>
            <a:t>　令和３年度も新型コロナウイルス感染症対応経費（入院病床確保料や時短要請への協力金）等により増加しましたが、分母である経常一般財源総額が増加したため、前年度比</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ポイント減の</a:t>
          </a:r>
          <a:r>
            <a:rPr kumimoji="1" lang="en-US" altLang="ja-JP" sz="900">
              <a:latin typeface="ＭＳ Ｐゴシック" panose="020B0600070205080204" pitchFamily="50" charset="-128"/>
              <a:ea typeface="ＭＳ Ｐゴシック" panose="020B0600070205080204" pitchFamily="50" charset="-128"/>
            </a:rPr>
            <a:t>21.6</a:t>
          </a:r>
          <a:r>
            <a:rPr kumimoji="1" lang="ja-JP" altLang="en-US" sz="900">
              <a:latin typeface="ＭＳ Ｐゴシック" panose="020B0600070205080204" pitchFamily="50" charset="-128"/>
              <a:ea typeface="ＭＳ Ｐゴシック" panose="020B0600070205080204" pitchFamily="50" charset="-128"/>
            </a:rPr>
            <a:t>％と</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なっています。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令和４年度においても、新型コロナウイルス感染症対応経費（全国旅行支援等）により分子が増加したため、前年度比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23.0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62</xdr:col>
      <xdr:colOff>6350</xdr:colOff>
      <xdr:row>29</xdr:row>
      <xdr:rowOff>107950</xdr:rowOff>
    </xdr:from>
    <xdr:ext cx="298543" cy="225703"/>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152400</xdr:rowOff>
    </xdr:from>
    <xdr:to>
      <xdr:col>82</xdr:col>
      <xdr:colOff>107950</xdr:colOff>
      <xdr:row>40</xdr:row>
      <xdr:rowOff>88900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flipV="1">
          <a:off x="16510000" y="56388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0" name="補助費等最小値テキスト">
          <a:extLst>
            <a:ext uri="{FF2B5EF4-FFF2-40B4-BE49-F238E27FC236}">
              <a16:creationId xmlns:a16="http://schemas.microsoft.com/office/drawing/2014/main" id="{00000000-0008-0000-0400-000022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67327</xdr:rowOff>
    </xdr:from>
    <xdr:ext cx="762000" cy="259045"/>
    <xdr:sp macro="" textlink="">
      <xdr:nvSpPr>
        <xdr:cNvPr id="292" name="補助費等最大値テキスト">
          <a:extLst>
            <a:ext uri="{FF2B5EF4-FFF2-40B4-BE49-F238E27FC236}">
              <a16:creationId xmlns:a16="http://schemas.microsoft.com/office/drawing/2014/main" id="{00000000-0008-0000-0400-000024010000}"/>
            </a:ext>
          </a:extLst>
        </xdr:cNvPr>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152400</xdr:rowOff>
    </xdr:from>
    <xdr:to>
      <xdr:col>82</xdr:col>
      <xdr:colOff>196850</xdr:colOff>
      <xdr:row>32</xdr:row>
      <xdr:rowOff>152400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114300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5671800" y="61087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3827</xdr:rowOff>
    </xdr:from>
    <xdr:ext cx="762000" cy="259045"/>
    <xdr:sp macro="" textlink="">
      <xdr:nvSpPr>
        <xdr:cNvPr id="295" name="補助費等平均値テキスト">
          <a:extLst>
            <a:ext uri="{FF2B5EF4-FFF2-40B4-BE49-F238E27FC236}">
              <a16:creationId xmlns:a16="http://schemas.microsoft.com/office/drawing/2014/main" id="{00000000-0008-0000-0400-000027010000}"/>
            </a:ext>
          </a:extLst>
        </xdr:cNvPr>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36</xdr:row>
      <xdr:rowOff>63500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4782800" y="6108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63500</xdr:rowOff>
    </xdr:from>
    <xdr:to>
      <xdr:col>78</xdr:col>
      <xdr:colOff>120650</xdr:colOff>
      <xdr:row>36</xdr:row>
      <xdr:rowOff>165100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5621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149877</xdr:rowOff>
    </xdr:from>
    <xdr:ext cx="7366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5290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0</xdr:rowOff>
    </xdr:from>
    <xdr:to>
      <xdr:col>73</xdr:col>
      <xdr:colOff>180975</xdr:colOff>
      <xdr:row>36</xdr:row>
      <xdr:rowOff>63500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3893800" y="617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133350</xdr:rowOff>
    </xdr:from>
    <xdr:to>
      <xdr:col>69</xdr:col>
      <xdr:colOff>92075</xdr:colOff>
      <xdr:row>36</xdr:row>
      <xdr:rowOff>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004800" y="613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63500</xdr:rowOff>
    </xdr:from>
    <xdr:to>
      <xdr:col>65</xdr:col>
      <xdr:colOff>53975</xdr:colOff>
      <xdr:row>36</xdr:row>
      <xdr:rowOff>165100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80027</xdr:rowOff>
    </xdr:from>
    <xdr:ext cx="762000" cy="259045"/>
    <xdr:sp macro="" textlink="">
      <xdr:nvSpPr>
        <xdr:cNvPr id="314" name="補助費等該当値テキスト">
          <a:extLst>
            <a:ext uri="{FF2B5EF4-FFF2-40B4-BE49-F238E27FC236}">
              <a16:creationId xmlns:a16="http://schemas.microsoft.com/office/drawing/2014/main" id="{00000000-0008-0000-0400-00003A010000}"/>
            </a:ext>
          </a:extLst>
        </xdr:cNvPr>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12700</xdr:rowOff>
    </xdr:from>
    <xdr:to>
      <xdr:col>74</xdr:col>
      <xdr:colOff>31750</xdr:colOff>
      <xdr:row>36</xdr:row>
      <xdr:rowOff>114300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4732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124477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120650</xdr:rowOff>
    </xdr:from>
    <xdr:to>
      <xdr:col>69</xdr:col>
      <xdr:colOff>142875</xdr:colOff>
      <xdr:row>36</xdr:row>
      <xdr:rowOff>50800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3843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60977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82550</xdr:rowOff>
    </xdr:from>
    <xdr:to>
      <xdr:col>65</xdr:col>
      <xdr:colOff>53975</xdr:colOff>
      <xdr:row>36</xdr:row>
      <xdr:rowOff>12700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2954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22877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公債費の比率は、経済対策・災害復旧等に係る県債の元利償還の本格化に伴い、平成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年度に一時、ピークに達しました。　</a:t>
          </a:r>
        </a:p>
        <a:p>
          <a:r>
            <a:rPr kumimoji="1" lang="ja-JP" altLang="en-US" sz="900">
              <a:latin typeface="ＭＳ Ｐゴシック" panose="020B0600070205080204" pitchFamily="50" charset="-128"/>
              <a:ea typeface="ＭＳ Ｐゴシック" panose="020B0600070205080204" pitchFamily="50" charset="-128"/>
            </a:rPr>
            <a:t>　その後、</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ポイント減、令和元年度は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ポイント増、令和２年度は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ポイントの減、令和３年度は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ポイントの減となっています。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令和４年度は、公債費充当経常一般財源が減少したものの、分母である経常一般財源総額の減少が比率の減要素となり、前年度比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ポイントの増となりました。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今後も、公債費負担適正化計画を着実に実行し、公債費負担の抑制に取り組んでまいります</a:t>
          </a:r>
          <a:r>
            <a:rPr kumimoji="1" lang="ja-JP" altLang="en-US" sz="9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69</xdr:row>
      <xdr:rowOff>107950</xdr:rowOff>
    </xdr:from>
    <xdr:ext cx="298543" cy="225703"/>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5" name="公債費グラフ枠">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134620</xdr:rowOff>
    </xdr:from>
    <xdr:to>
      <xdr:col>24</xdr:col>
      <xdr:colOff>25400</xdr:colOff>
      <xdr:row>80</xdr:row>
      <xdr:rowOff>88900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flipV="1">
          <a:off x="4826000" y="124790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47" name="公債費最小値テキスト">
          <a:extLst>
            <a:ext uri="{FF2B5EF4-FFF2-40B4-BE49-F238E27FC236}">
              <a16:creationId xmlns:a16="http://schemas.microsoft.com/office/drawing/2014/main" id="{00000000-0008-0000-0400-00005B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49547</xdr:rowOff>
    </xdr:from>
    <xdr:ext cx="762000" cy="259045"/>
    <xdr:sp macro="" textlink="">
      <xdr:nvSpPr>
        <xdr:cNvPr id="349" name="公債費最大値テキスト">
          <a:extLst>
            <a:ext uri="{FF2B5EF4-FFF2-40B4-BE49-F238E27FC236}">
              <a16:creationId xmlns:a16="http://schemas.microsoft.com/office/drawing/2014/main" id="{00000000-0008-0000-0400-00005D010000}"/>
            </a:ext>
          </a:extLst>
        </xdr:cNvPr>
        <xdr:cNvSpPr txBox="1"/>
      </xdr:nvSpPr>
      <xdr:spPr>
        <a:xfrm>
          <a:off x="4914900" y="122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134620</xdr:rowOff>
    </xdr:from>
    <xdr:to>
      <xdr:col>24</xdr:col>
      <xdr:colOff>114300</xdr:colOff>
      <xdr:row>72</xdr:row>
      <xdr:rowOff>134620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4737100" y="12479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168911</xdr:rowOff>
    </xdr:from>
    <xdr:to>
      <xdr:col>24</xdr:col>
      <xdr:colOff>25400</xdr:colOff>
      <xdr:row>80</xdr:row>
      <xdr:rowOff>88900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3987800" y="137134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20338</xdr:rowOff>
    </xdr:from>
    <xdr:ext cx="762000" cy="259045"/>
    <xdr:sp macro="" textlink="">
      <xdr:nvSpPr>
        <xdr:cNvPr id="352" name="公債費平均値テキスト">
          <a:extLst>
            <a:ext uri="{FF2B5EF4-FFF2-40B4-BE49-F238E27FC236}">
              <a16:creationId xmlns:a16="http://schemas.microsoft.com/office/drawing/2014/main" id="{00000000-0008-0000-0400-000060010000}"/>
            </a:ext>
          </a:extLst>
        </xdr:cNvPr>
        <xdr:cNvSpPr txBox="1"/>
      </xdr:nvSpPr>
      <xdr:spPr>
        <a:xfrm>
          <a:off x="4914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53" name="フローチャート: 判断 352">
          <a:extLst>
            <a:ext uri="{FF2B5EF4-FFF2-40B4-BE49-F238E27FC236}">
              <a16:creationId xmlns:a16="http://schemas.microsoft.com/office/drawing/2014/main" id="{00000000-0008-0000-0400-000061010000}"/>
            </a:ext>
          </a:extLst>
        </xdr:cNvPr>
        <xdr:cNvSpPr/>
      </xdr:nvSpPr>
      <xdr:spPr>
        <a:xfrm>
          <a:off x="4775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81</xdr:row>
      <xdr:rowOff>115570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3098800" y="13713461"/>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55" name="フローチャート: 判断 354">
          <a:extLst>
            <a:ext uri="{FF2B5EF4-FFF2-40B4-BE49-F238E27FC236}">
              <a16:creationId xmlns:a16="http://schemas.microsoft.com/office/drawing/2014/main" id="{00000000-0008-0000-0400-000063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115570</xdr:rowOff>
    </xdr:from>
    <xdr:to>
      <xdr:col>15</xdr:col>
      <xdr:colOff>98425</xdr:colOff>
      <xdr:row>81</xdr:row>
      <xdr:rowOff>130811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2209800" y="14003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100330</xdr:rowOff>
    </xdr:from>
    <xdr:to>
      <xdr:col>11</xdr:col>
      <xdr:colOff>9525</xdr:colOff>
      <xdr:row>81</xdr:row>
      <xdr:rowOff>130811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1320800" y="13987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127016</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70" name="楕円 369">
          <a:extLst>
            <a:ext uri="{FF2B5EF4-FFF2-40B4-BE49-F238E27FC236}">
              <a16:creationId xmlns:a16="http://schemas.microsoft.com/office/drawing/2014/main" id="{00000000-0008-0000-0400-000072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71" name="公債費該当値テキスト">
          <a:extLst>
            <a:ext uri="{FF2B5EF4-FFF2-40B4-BE49-F238E27FC236}">
              <a16:creationId xmlns:a16="http://schemas.microsoft.com/office/drawing/2014/main" id="{00000000-0008-0000-0400-000073010000}"/>
            </a:ext>
          </a:extLst>
        </xdr:cNvPr>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118111</xdr:rowOff>
    </xdr:from>
    <xdr:to>
      <xdr:col>20</xdr:col>
      <xdr:colOff>38100</xdr:colOff>
      <xdr:row>80</xdr:row>
      <xdr:rowOff>48261</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33038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64770</xdr:rowOff>
    </xdr:from>
    <xdr:to>
      <xdr:col>15</xdr:col>
      <xdr:colOff>149225</xdr:colOff>
      <xdr:row>81</xdr:row>
      <xdr:rowOff>166370</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3048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80011</xdr:rowOff>
    </xdr:from>
    <xdr:to>
      <xdr:col>11</xdr:col>
      <xdr:colOff>60325</xdr:colOff>
      <xdr:row>82</xdr:row>
      <xdr:rowOff>10161</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2159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166388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49530</xdr:rowOff>
    </xdr:from>
    <xdr:to>
      <xdr:col>6</xdr:col>
      <xdr:colOff>171450</xdr:colOff>
      <xdr:row>81</xdr:row>
      <xdr:rowOff>151130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1270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135907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0" name="正方形/長方形 379">
          <a:extLst>
            <a:ext uri="{FF2B5EF4-FFF2-40B4-BE49-F238E27FC236}">
              <a16:creationId xmlns:a16="http://schemas.microsoft.com/office/drawing/2014/main" id="{00000000-0008-0000-0400-00007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1" name="正方形/長方形 380">
          <a:extLst>
            <a:ext uri="{FF2B5EF4-FFF2-40B4-BE49-F238E27FC236}">
              <a16:creationId xmlns:a16="http://schemas.microsoft.com/office/drawing/2014/main" id="{00000000-0008-0000-0400-00007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地方交付税の減等により経常一般財源総額が減少したため前年度比で増。令和元年度は、地方交付税の減等により経常一般財源総額が減少したものの、人件費や維持補修費の減少により比率の減要素として働いたため、前年度比</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ポイント減。　令和２年度は、税率引上げの影響等による県税収入の増加により経常一般財源総額が増加し、人件費の減少も比率の減要素として働いたため、前年度比</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ポイント減となっています。</a:t>
          </a:r>
        </a:p>
        <a:p>
          <a:r>
            <a:rPr kumimoji="1" lang="ja-JP" altLang="en-US" sz="900">
              <a:latin typeface="ＭＳ Ｐゴシック" panose="020B0600070205080204" pitchFamily="50" charset="-128"/>
              <a:ea typeface="ＭＳ Ｐゴシック" panose="020B0600070205080204" pitchFamily="50" charset="-128"/>
            </a:rPr>
            <a:t>　令和３年度は人件費の減少に加え、県税収入の増や普通交付税の追加配分などにより経常一般財源</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総額が増加したことにより、前年度比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ポイント減となりました。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令和４年度は地方交付税の減等により経常一般財源総額が減少したため前年度比で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64.2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％となりました。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今後とも、歳入確保策を講じるとともに、事務効率化、職員の適正配置推進による人件費の歳出抑制に努めるなど、財政の健全性の確保に努めて</a:t>
          </a:r>
          <a:r>
            <a:rPr kumimoji="1" lang="ja-JP" altLang="en-US" sz="900">
              <a:latin typeface="ＭＳ Ｐゴシック" panose="020B0600070205080204" pitchFamily="50" charset="-128"/>
              <a:ea typeface="ＭＳ Ｐゴシック" panose="020B0600070205080204" pitchFamily="50" charset="-128"/>
            </a:rPr>
            <a:t>まいります。</a:t>
          </a:r>
        </a:p>
      </xdr:txBody>
    </xdr:sp>
    <xdr:clientData/>
  </xdr:twoCellAnchor>
  <xdr:oneCellAnchor>
    <xdr:from>
      <xdr:col>62</xdr:col>
      <xdr:colOff>6350</xdr:colOff>
      <xdr:row>69</xdr:row>
      <xdr:rowOff>107950</xdr:rowOff>
    </xdr:from>
    <xdr:ext cx="298543" cy="225703"/>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4" name="公債費以外グラフ枠">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12700</xdr:rowOff>
    </xdr:from>
    <xdr:to>
      <xdr:col>82</xdr:col>
      <xdr:colOff>107950</xdr:colOff>
      <xdr:row>81</xdr:row>
      <xdr:rowOff>133350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flipV="1">
          <a:off x="16510000" y="13042900"/>
          <a:ext cx="0" cy="97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06" name="公債費以外最小値テキスト">
          <a:extLst>
            <a:ext uri="{FF2B5EF4-FFF2-40B4-BE49-F238E27FC236}">
              <a16:creationId xmlns:a16="http://schemas.microsoft.com/office/drawing/2014/main" id="{00000000-0008-0000-0400-000096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99077</xdr:rowOff>
    </xdr:from>
    <xdr:ext cx="762000" cy="259045"/>
    <xdr:sp macro="" textlink="">
      <xdr:nvSpPr>
        <xdr:cNvPr id="408" name="公債費以外最大値テキスト">
          <a:extLst>
            <a:ext uri="{FF2B5EF4-FFF2-40B4-BE49-F238E27FC236}">
              <a16:creationId xmlns:a16="http://schemas.microsoft.com/office/drawing/2014/main" id="{00000000-0008-0000-0400-000098010000}"/>
            </a:ext>
          </a:extLst>
        </xdr:cNvPr>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12700</xdr:rowOff>
    </xdr:from>
    <xdr:to>
      <xdr:col>82</xdr:col>
      <xdr:colOff>196850</xdr:colOff>
      <xdr:row>76</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6421100" y="1304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107950</xdr:rowOff>
    </xdr:from>
    <xdr:to>
      <xdr:col>82</xdr:col>
      <xdr:colOff>107950</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5671800" y="126238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111777</xdr:rowOff>
    </xdr:from>
    <xdr:ext cx="762000" cy="259045"/>
    <xdr:sp macro="" textlink="">
      <xdr:nvSpPr>
        <xdr:cNvPr id="411" name="公債費以外平均値テキスト">
          <a:extLst>
            <a:ext uri="{FF2B5EF4-FFF2-40B4-BE49-F238E27FC236}">
              <a16:creationId xmlns:a16="http://schemas.microsoft.com/office/drawing/2014/main" id="{00000000-0008-0000-0400-00009B010000}"/>
            </a:ext>
          </a:extLst>
        </xdr:cNvPr>
        <xdr:cNvSpPr txBox="1"/>
      </xdr:nvSpPr>
      <xdr:spPr>
        <a:xfrm>
          <a:off x="16598900" y="1348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139700</xdr:rowOff>
    </xdr:from>
    <xdr:to>
      <xdr:col>82</xdr:col>
      <xdr:colOff>158750</xdr:colOff>
      <xdr:row>79</xdr:row>
      <xdr:rowOff>69850</xdr:rowOff>
    </xdr:to>
    <xdr:sp macro="" textlink="">
      <xdr:nvSpPr>
        <xdr:cNvPr id="412" name="フローチャート: 判断 411">
          <a:extLst>
            <a:ext uri="{FF2B5EF4-FFF2-40B4-BE49-F238E27FC236}">
              <a16:creationId xmlns:a16="http://schemas.microsoft.com/office/drawing/2014/main" id="{00000000-0008-0000-0400-00009C010000}"/>
            </a:ext>
          </a:extLst>
        </xdr:cNvPr>
        <xdr:cNvSpPr/>
      </xdr:nvSpPr>
      <xdr:spPr>
        <a:xfrm>
          <a:off x="164592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107950</xdr:rowOff>
    </xdr:from>
    <xdr:to>
      <xdr:col>78</xdr:col>
      <xdr:colOff>69850</xdr:colOff>
      <xdr:row>76</xdr:row>
      <xdr:rowOff>38100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4782800" y="126238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25400</xdr:rowOff>
    </xdr:from>
    <xdr:to>
      <xdr:col>78</xdr:col>
      <xdr:colOff>120650</xdr:colOff>
      <xdr:row>76</xdr:row>
      <xdr:rowOff>127000</xdr:rowOff>
    </xdr:to>
    <xdr:sp macro="" textlink="">
      <xdr:nvSpPr>
        <xdr:cNvPr id="414" name="フローチャート: 判断 413">
          <a:extLst>
            <a:ext uri="{FF2B5EF4-FFF2-40B4-BE49-F238E27FC236}">
              <a16:creationId xmlns:a16="http://schemas.microsoft.com/office/drawing/2014/main" id="{00000000-0008-0000-0400-00009E010000}"/>
            </a:ext>
          </a:extLst>
        </xdr:cNvPr>
        <xdr:cNvSpPr/>
      </xdr:nvSpPr>
      <xdr:spPr>
        <a:xfrm>
          <a:off x="156210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38100</xdr:rowOff>
    </xdr:from>
    <xdr:to>
      <xdr:col>73</xdr:col>
      <xdr:colOff>180975</xdr:colOff>
      <xdr:row>77</xdr:row>
      <xdr:rowOff>6350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3893800" y="13068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69850</xdr:rowOff>
    </xdr:from>
    <xdr:to>
      <xdr:col>74</xdr:col>
      <xdr:colOff>31750</xdr:colOff>
      <xdr:row>80</xdr:row>
      <xdr:rowOff>0</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4732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156227</xdr:rowOff>
    </xdr:from>
    <xdr:ext cx="762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4401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6350</xdr:rowOff>
    </xdr:from>
    <xdr:to>
      <xdr:col>69</xdr:col>
      <xdr:colOff>92075</xdr:colOff>
      <xdr:row>77</xdr:row>
      <xdr:rowOff>133350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3004800" y="1320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120650</xdr:rowOff>
    </xdr:from>
    <xdr:to>
      <xdr:col>69</xdr:col>
      <xdr:colOff>142875</xdr:colOff>
      <xdr:row>80</xdr:row>
      <xdr:rowOff>50800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38430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35577</xdr:rowOff>
    </xdr:from>
    <xdr:ext cx="762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3512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29" name="楕円 428">
          <a:extLst>
            <a:ext uri="{FF2B5EF4-FFF2-40B4-BE49-F238E27FC236}">
              <a16:creationId xmlns:a16="http://schemas.microsoft.com/office/drawing/2014/main" id="{00000000-0008-0000-0400-0000AD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41927</xdr:rowOff>
    </xdr:from>
    <xdr:ext cx="762000" cy="259045"/>
    <xdr:sp macro="" textlink="">
      <xdr:nvSpPr>
        <xdr:cNvPr id="430" name="公債費以外該当値テキスト">
          <a:extLst>
            <a:ext uri="{FF2B5EF4-FFF2-40B4-BE49-F238E27FC236}">
              <a16:creationId xmlns:a16="http://schemas.microsoft.com/office/drawing/2014/main" id="{00000000-0008-0000-0400-0000AE010000}"/>
            </a:ext>
          </a:extLst>
        </xdr:cNvPr>
        <xdr:cNvSpPr txBox="1"/>
      </xdr:nvSpPr>
      <xdr:spPr>
        <a:xfrm>
          <a:off x="16598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57150</xdr:rowOff>
    </xdr:from>
    <xdr:to>
      <xdr:col>78</xdr:col>
      <xdr:colOff>120650</xdr:colOff>
      <xdr:row>73</xdr:row>
      <xdr:rowOff>158750</xdr:rowOff>
    </xdr:to>
    <xdr:sp macro="" textlink="">
      <xdr:nvSpPr>
        <xdr:cNvPr id="431" name="楕円 430">
          <a:extLst>
            <a:ext uri="{FF2B5EF4-FFF2-40B4-BE49-F238E27FC236}">
              <a16:creationId xmlns:a16="http://schemas.microsoft.com/office/drawing/2014/main" id="{00000000-0008-0000-0400-0000AF010000}"/>
            </a:ext>
          </a:extLst>
        </xdr:cNvPr>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168927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158750</xdr:rowOff>
    </xdr:from>
    <xdr:to>
      <xdr:col>74</xdr:col>
      <xdr:colOff>31750</xdr:colOff>
      <xdr:row>76</xdr:row>
      <xdr:rowOff>88900</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4732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99077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127000</xdr:rowOff>
    </xdr:from>
    <xdr:to>
      <xdr:col>69</xdr:col>
      <xdr:colOff>142875</xdr:colOff>
      <xdr:row>77</xdr:row>
      <xdr:rowOff>57150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3843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67327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82550</xdr:rowOff>
    </xdr:from>
    <xdr:to>
      <xdr:col>65</xdr:col>
      <xdr:colOff>53975</xdr:colOff>
      <xdr:row>78</xdr:row>
      <xdr:rowOff>12700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2954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145789</xdr:rowOff>
    </xdr:from>
    <xdr:to>
      <xdr:col>29</xdr:col>
      <xdr:colOff>127000</xdr:colOff>
      <xdr:row>19</xdr:row>
      <xdr:rowOff>86189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9364"/>
          <a:ext cx="0" cy="1312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58266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86189</xdr:rowOff>
    </xdr:from>
    <xdr:to>
      <xdr:col>30</xdr:col>
      <xdr:colOff>25400</xdr:colOff>
      <xdr:row>19</xdr:row>
      <xdr:rowOff>86189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1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60716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2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145789</xdr:rowOff>
    </xdr:from>
    <xdr:to>
      <xdr:col>30</xdr:col>
      <xdr:colOff>25400</xdr:colOff>
      <xdr:row>11</xdr:row>
      <xdr:rowOff>145789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9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86189</xdr:rowOff>
    </xdr:from>
    <xdr:to>
      <xdr:col>29</xdr:col>
      <xdr:colOff>127000</xdr:colOff>
      <xdr:row>19</xdr:row>
      <xdr:rowOff>104772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91364"/>
          <a:ext cx="647700" cy="1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52665</xdr:rowOff>
    </xdr:from>
    <xdr:to>
      <xdr:col>29</xdr:col>
      <xdr:colOff>177800</xdr:colOff>
      <xdr:row>17</xdr:row>
      <xdr:rowOff>154265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4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75772</xdr:rowOff>
    </xdr:from>
    <xdr:to>
      <xdr:col>26</xdr:col>
      <xdr:colOff>50800</xdr:colOff>
      <xdr:row>19</xdr:row>
      <xdr:rowOff>104772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80947"/>
          <a:ext cx="698500" cy="29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125425</xdr:rowOff>
    </xdr:from>
    <xdr:to>
      <xdr:col>26</xdr:col>
      <xdr:colOff>101600</xdr:colOff>
      <xdr:row>18</xdr:row>
      <xdr:rowOff>55575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65752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135502</xdr:rowOff>
    </xdr:from>
    <xdr:to>
      <xdr:col>22</xdr:col>
      <xdr:colOff>114300</xdr:colOff>
      <xdr:row>19</xdr:row>
      <xdr:rowOff>75772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69227"/>
          <a:ext cx="698500" cy="11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72390</xdr:rowOff>
    </xdr:from>
    <xdr:to>
      <xdr:col>22</xdr:col>
      <xdr:colOff>165100</xdr:colOff>
      <xdr:row>18</xdr:row>
      <xdr:rowOff>2540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12717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0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135502</xdr:rowOff>
    </xdr:from>
    <xdr:to>
      <xdr:col>18</xdr:col>
      <xdr:colOff>177800</xdr:colOff>
      <xdr:row>18</xdr:row>
      <xdr:rowOff>144254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9227"/>
          <a:ext cx="6985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52992</xdr:rowOff>
    </xdr:from>
    <xdr:to>
      <xdr:col>19</xdr:col>
      <xdr:colOff>38100</xdr:colOff>
      <xdr:row>17</xdr:row>
      <xdr:rowOff>154592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61156</xdr:rowOff>
    </xdr:from>
    <xdr:to>
      <xdr:col>15</xdr:col>
      <xdr:colOff>101600</xdr:colOff>
      <xdr:row>17</xdr:row>
      <xdr:rowOff>162756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35389</xdr:rowOff>
    </xdr:from>
    <xdr:to>
      <xdr:col>29</xdr:col>
      <xdr:colOff>177800</xdr:colOff>
      <xdr:row>19</xdr:row>
      <xdr:rowOff>136989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4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115416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53972</xdr:rowOff>
    </xdr:from>
    <xdr:to>
      <xdr:col>26</xdr:col>
      <xdr:colOff>101600</xdr:colOff>
      <xdr:row>19</xdr:row>
      <xdr:rowOff>155572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140349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45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24972</xdr:rowOff>
    </xdr:from>
    <xdr:to>
      <xdr:col>22</xdr:col>
      <xdr:colOff>165100</xdr:colOff>
      <xdr:row>19</xdr:row>
      <xdr:rowOff>126572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111349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84702</xdr:rowOff>
    </xdr:from>
    <xdr:to>
      <xdr:col>19</xdr:col>
      <xdr:colOff>38100</xdr:colOff>
      <xdr:row>19</xdr:row>
      <xdr:rowOff>14852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171079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93454</xdr:rowOff>
    </xdr:from>
    <xdr:to>
      <xdr:col>15</xdr:col>
      <xdr:colOff>101600</xdr:colOff>
      <xdr:row>19</xdr:row>
      <xdr:rowOff>23604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145002</xdr:rowOff>
    </xdr:from>
    <xdr:to>
      <xdr:col>29</xdr:col>
      <xdr:colOff>127000</xdr:colOff>
      <xdr:row>37</xdr:row>
      <xdr:rowOff>186379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69552"/>
          <a:ext cx="0" cy="1241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158456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186379</xdr:rowOff>
    </xdr:from>
    <xdr:to>
      <xdr:col>30</xdr:col>
      <xdr:colOff>25400</xdr:colOff>
      <xdr:row>37</xdr:row>
      <xdr:rowOff>186379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1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59929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145002</xdr:rowOff>
    </xdr:from>
    <xdr:to>
      <xdr:col>30</xdr:col>
      <xdr:colOff>25400</xdr:colOff>
      <xdr:row>33</xdr:row>
      <xdr:rowOff>145002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695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315081</xdr:rowOff>
    </xdr:from>
    <xdr:to>
      <xdr:col>29</xdr:col>
      <xdr:colOff>127000</xdr:colOff>
      <xdr:row>34</xdr:row>
      <xdr:rowOff>50819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239631"/>
          <a:ext cx="647700" cy="7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226071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93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253994</xdr:rowOff>
    </xdr:from>
    <xdr:to>
      <xdr:col>29</xdr:col>
      <xdr:colOff>177800</xdr:colOff>
      <xdr:row>35</xdr:row>
      <xdr:rowOff>12694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521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50819</xdr:rowOff>
    </xdr:from>
    <xdr:to>
      <xdr:col>26</xdr:col>
      <xdr:colOff>50800</xdr:colOff>
      <xdr:row>34</xdr:row>
      <xdr:rowOff>198209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318269"/>
          <a:ext cx="698500" cy="147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13335</xdr:rowOff>
    </xdr:from>
    <xdr:to>
      <xdr:col>26</xdr:col>
      <xdr:colOff>101600</xdr:colOff>
      <xdr:row>35</xdr:row>
      <xdr:rowOff>114935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2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99712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198209</xdr:rowOff>
    </xdr:from>
    <xdr:to>
      <xdr:col>22</xdr:col>
      <xdr:colOff>114300</xdr:colOff>
      <xdr:row>35</xdr:row>
      <xdr:rowOff>15729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465659"/>
          <a:ext cx="698500" cy="160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127464</xdr:rowOff>
    </xdr:from>
    <xdr:to>
      <xdr:col>22</xdr:col>
      <xdr:colOff>165100</xdr:colOff>
      <xdr:row>35</xdr:row>
      <xdr:rowOff>229064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7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213841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4756</xdr:rowOff>
    </xdr:from>
    <xdr:to>
      <xdr:col>18</xdr:col>
      <xdr:colOff>177800</xdr:colOff>
      <xdr:row>35</xdr:row>
      <xdr:rowOff>15729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15106"/>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167583</xdr:rowOff>
    </xdr:from>
    <xdr:to>
      <xdr:col>19</xdr:col>
      <xdr:colOff>38100</xdr:colOff>
      <xdr:row>35</xdr:row>
      <xdr:rowOff>269183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7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253960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126949</xdr:rowOff>
    </xdr:from>
    <xdr:to>
      <xdr:col>15</xdr:col>
      <xdr:colOff>101600</xdr:colOff>
      <xdr:row>35</xdr:row>
      <xdr:rowOff>228549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7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213326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264281</xdr:rowOff>
    </xdr:from>
    <xdr:to>
      <xdr:col>29</xdr:col>
      <xdr:colOff>177800</xdr:colOff>
      <xdr:row>34</xdr:row>
      <xdr:rowOff>22981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188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109358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3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xdr:rowOff>
    </xdr:from>
    <xdr:to>
      <xdr:col>26</xdr:col>
      <xdr:colOff>101600</xdr:colOff>
      <xdr:row>34</xdr:row>
      <xdr:rowOff>101619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26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111796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36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147409</xdr:rowOff>
    </xdr:from>
    <xdr:to>
      <xdr:col>22</xdr:col>
      <xdr:colOff>165100</xdr:colOff>
      <xdr:row>34</xdr:row>
      <xdr:rowOff>249009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1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259186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8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307829</xdr:rowOff>
    </xdr:from>
    <xdr:to>
      <xdr:col>19</xdr:col>
      <xdr:colOff>38100</xdr:colOff>
      <xdr:row>35</xdr:row>
      <xdr:rowOff>66529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7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76706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296856</xdr:rowOff>
    </xdr:from>
    <xdr:to>
      <xdr:col>15</xdr:col>
      <xdr:colOff>101600</xdr:colOff>
      <xdr:row>35</xdr:row>
      <xdr:rowOff>55556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6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65733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2,163,908
2,145,151
12,583.96
1,193,390,575
1,166,079,268
19,284,822
548,180,873
2,391,349,252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303.5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90061</xdr:rowOff>
    </xdr:from>
    <xdr:to>
      <xdr:col>24</xdr:col>
      <xdr:colOff>62865</xdr:colOff>
      <xdr:row>38</xdr:row>
      <xdr:rowOff>139896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3561"/>
          <a:ext cx="1270" cy="14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143723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139896</xdr:rowOff>
    </xdr:from>
    <xdr:to>
      <xdr:col>24</xdr:col>
      <xdr:colOff>152400</xdr:colOff>
      <xdr:row>38</xdr:row>
      <xdr:rowOff>139896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36738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90061</xdr:rowOff>
    </xdr:from>
    <xdr:to>
      <xdr:col>24</xdr:col>
      <xdr:colOff>152400</xdr:colOff>
      <xdr:row>30</xdr:row>
      <xdr:rowOff>90061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139896</xdr:rowOff>
    </xdr:from>
    <xdr:to>
      <xdr:col>24</xdr:col>
      <xdr:colOff>63500</xdr:colOff>
      <xdr:row>38</xdr:row>
      <xdr:rowOff>158086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4996"/>
          <a:ext cx="8382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114749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5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91872</xdr:rowOff>
    </xdr:from>
    <xdr:to>
      <xdr:col>24</xdr:col>
      <xdr:colOff>114300</xdr:colOff>
      <xdr:row>37</xdr:row>
      <xdr:rowOff>22022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147897</xdr:rowOff>
    </xdr:from>
    <xdr:to>
      <xdr:col>19</xdr:col>
      <xdr:colOff>177800</xdr:colOff>
      <xdr:row>38</xdr:row>
      <xdr:rowOff>158086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62997"/>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165579</xdr:rowOff>
    </xdr:from>
    <xdr:to>
      <xdr:col>20</xdr:col>
      <xdr:colOff>38100</xdr:colOff>
      <xdr:row>37</xdr:row>
      <xdr:rowOff>95729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112256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11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97409</xdr:rowOff>
    </xdr:from>
    <xdr:to>
      <xdr:col>15</xdr:col>
      <xdr:colOff>50800</xdr:colOff>
      <xdr:row>38</xdr:row>
      <xdr:rowOff>147897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12509"/>
          <a:ext cx="8890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124006</xdr:rowOff>
    </xdr:from>
    <xdr:to>
      <xdr:col>15</xdr:col>
      <xdr:colOff>101600</xdr:colOff>
      <xdr:row>37</xdr:row>
      <xdr:rowOff>54156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70683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0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90420</xdr:rowOff>
    </xdr:from>
    <xdr:to>
      <xdr:col>10</xdr:col>
      <xdr:colOff>114300</xdr:colOff>
      <xdr:row>38</xdr:row>
      <xdr:rowOff>97409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05520"/>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104543</xdr:rowOff>
    </xdr:from>
    <xdr:to>
      <xdr:col>10</xdr:col>
      <xdr:colOff>165100</xdr:colOff>
      <xdr:row>37</xdr:row>
      <xdr:rowOff>34693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51220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05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124333</xdr:rowOff>
    </xdr:from>
    <xdr:to>
      <xdr:col>6</xdr:col>
      <xdr:colOff>38100</xdr:colOff>
      <xdr:row>37</xdr:row>
      <xdr:rowOff>54483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71010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07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89096</xdr:rowOff>
    </xdr:from>
    <xdr:to>
      <xdr:col>24</xdr:col>
      <xdr:colOff>114300</xdr:colOff>
      <xdr:row>39</xdr:row>
      <xdr:rowOff>19246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4023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107286</xdr:rowOff>
    </xdr:from>
    <xdr:to>
      <xdr:col>20</xdr:col>
      <xdr:colOff>38100</xdr:colOff>
      <xdr:row>39</xdr:row>
      <xdr:rowOff>37436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2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39</xdr:row>
      <xdr:rowOff>28563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671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97097</xdr:rowOff>
    </xdr:from>
    <xdr:to>
      <xdr:col>15</xdr:col>
      <xdr:colOff>101600</xdr:colOff>
      <xdr:row>39</xdr:row>
      <xdr:rowOff>27247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18374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0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46609</xdr:rowOff>
    </xdr:from>
    <xdr:to>
      <xdr:col>10</xdr:col>
      <xdr:colOff>165100</xdr:colOff>
      <xdr:row>38</xdr:row>
      <xdr:rowOff>148209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139336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65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39620</xdr:rowOff>
    </xdr:from>
    <xdr:to>
      <xdr:col>6</xdr:col>
      <xdr:colOff>38100</xdr:colOff>
      <xdr:row>38</xdr:row>
      <xdr:rowOff>141220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132347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43231</xdr:rowOff>
    </xdr:from>
    <xdr:to>
      <xdr:col>24</xdr:col>
      <xdr:colOff>62865</xdr:colOff>
      <xdr:row>55</xdr:row>
      <xdr:rowOff>71851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7181"/>
          <a:ext cx="1270" cy="71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75678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5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71851</xdr:rowOff>
    </xdr:from>
    <xdr:to>
      <xdr:col>24</xdr:col>
      <xdr:colOff>152400</xdr:colOff>
      <xdr:row>55</xdr:row>
      <xdr:rowOff>71851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50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161358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43231</xdr:rowOff>
    </xdr:from>
    <xdr:to>
      <xdr:col>24</xdr:col>
      <xdr:colOff>152400</xdr:colOff>
      <xdr:row>51</xdr:row>
      <xdr:rowOff>43231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71851</xdr:rowOff>
    </xdr:from>
    <xdr:to>
      <xdr:col>24</xdr:col>
      <xdr:colOff>63500</xdr:colOff>
      <xdr:row>56</xdr:row>
      <xdr:rowOff>109113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01601"/>
          <a:ext cx="838200" cy="2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93809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00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70932</xdr:rowOff>
    </xdr:from>
    <xdr:to>
      <xdr:col>24</xdr:col>
      <xdr:colOff>114300</xdr:colOff>
      <xdr:row>54</xdr:row>
      <xdr:rowOff>1082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15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109113</xdr:rowOff>
    </xdr:from>
    <xdr:to>
      <xdr:col>19</xdr:col>
      <xdr:colOff>177800</xdr:colOff>
      <xdr:row>57</xdr:row>
      <xdr:rowOff>115743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10313"/>
          <a:ext cx="889000" cy="17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21875</xdr:rowOff>
    </xdr:from>
    <xdr:to>
      <xdr:col>20</xdr:col>
      <xdr:colOff>38100</xdr:colOff>
      <xdr:row>55</xdr:row>
      <xdr:rowOff>123475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140002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2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115743</xdr:rowOff>
    </xdr:from>
    <xdr:to>
      <xdr:col>15</xdr:col>
      <xdr:colOff>50800</xdr:colOff>
      <xdr:row>57</xdr:row>
      <xdr:rowOff>125572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8393"/>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80716</xdr:rowOff>
    </xdr:from>
    <xdr:to>
      <xdr:col>15</xdr:col>
      <xdr:colOff>101600</xdr:colOff>
      <xdr:row>57</xdr:row>
      <xdr:rowOff>10866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8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27393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125572</xdr:rowOff>
    </xdr:from>
    <xdr:to>
      <xdr:col>10</xdr:col>
      <xdr:colOff>114300</xdr:colOff>
      <xdr:row>57</xdr:row>
      <xdr:rowOff>148479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8222"/>
          <a:ext cx="889000" cy="2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23795</xdr:rowOff>
    </xdr:from>
    <xdr:to>
      <xdr:col>10</xdr:col>
      <xdr:colOff>165100</xdr:colOff>
      <xdr:row>57</xdr:row>
      <xdr:rowOff>125395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141922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32893</xdr:rowOff>
    </xdr:from>
    <xdr:to>
      <xdr:col>6</xdr:col>
      <xdr:colOff>38100</xdr:colOff>
      <xdr:row>57</xdr:row>
      <xdr:rowOff>134493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151020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21051</xdr:rowOff>
    </xdr:from>
    <xdr:to>
      <xdr:col>24</xdr:col>
      <xdr:colOff>114300</xdr:colOff>
      <xdr:row>55</xdr:row>
      <xdr:rowOff>122651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107428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58313</xdr:rowOff>
    </xdr:from>
    <xdr:to>
      <xdr:col>20</xdr:col>
      <xdr:colOff>38100</xdr:colOff>
      <xdr:row>56</xdr:row>
      <xdr:rowOff>159913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151040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7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64943</xdr:rowOff>
    </xdr:from>
    <xdr:to>
      <xdr:col>15</xdr:col>
      <xdr:colOff>101600</xdr:colOff>
      <xdr:row>57</xdr:row>
      <xdr:rowOff>166543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157670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3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74772</xdr:rowOff>
    </xdr:from>
    <xdr:to>
      <xdr:col>10</xdr:col>
      <xdr:colOff>165100</xdr:colOff>
      <xdr:row>58</xdr:row>
      <xdr:rowOff>4922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167499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97679</xdr:rowOff>
    </xdr:from>
    <xdr:to>
      <xdr:col>6</xdr:col>
      <xdr:colOff>38100</xdr:colOff>
      <xdr:row>58</xdr:row>
      <xdr:rowOff>27829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18956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6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164356</xdr:rowOff>
    </xdr:from>
    <xdr:to>
      <xdr:col>24</xdr:col>
      <xdr:colOff>62865</xdr:colOff>
      <xdr:row>78</xdr:row>
      <xdr:rowOff>109003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65856"/>
          <a:ext cx="1270" cy="131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112830</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8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109003</xdr:rowOff>
    </xdr:from>
    <xdr:to>
      <xdr:col>24</xdr:col>
      <xdr:colOff>152400</xdr:colOff>
      <xdr:row>78</xdr:row>
      <xdr:rowOff>109003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8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111033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164356</xdr:rowOff>
    </xdr:from>
    <xdr:to>
      <xdr:col>24</xdr:col>
      <xdr:colOff>152400</xdr:colOff>
      <xdr:row>70</xdr:row>
      <xdr:rowOff>164356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164356</xdr:rowOff>
    </xdr:from>
    <xdr:to>
      <xdr:col>24</xdr:col>
      <xdr:colOff>63500</xdr:colOff>
      <xdr:row>72</xdr:row>
      <xdr:rowOff>158641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165856"/>
          <a:ext cx="8382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58510</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745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80083</xdr:rowOff>
    </xdr:from>
    <xdr:to>
      <xdr:col>24</xdr:col>
      <xdr:colOff>114300</xdr:colOff>
      <xdr:row>75</xdr:row>
      <xdr:rowOff>10233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6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144599</xdr:rowOff>
    </xdr:from>
    <xdr:to>
      <xdr:col>19</xdr:col>
      <xdr:colOff>177800</xdr:colOff>
      <xdr:row>72</xdr:row>
      <xdr:rowOff>158641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488999"/>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33383</xdr:rowOff>
    </xdr:from>
    <xdr:to>
      <xdr:col>20</xdr:col>
      <xdr:colOff>38100</xdr:colOff>
      <xdr:row>75</xdr:row>
      <xdr:rowOff>134983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126109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98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144599</xdr:rowOff>
    </xdr:from>
    <xdr:to>
      <xdr:col>15</xdr:col>
      <xdr:colOff>50800</xdr:colOff>
      <xdr:row>76</xdr:row>
      <xdr:rowOff>77326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488999"/>
          <a:ext cx="889000" cy="61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84655</xdr:rowOff>
    </xdr:from>
    <xdr:to>
      <xdr:col>15</xdr:col>
      <xdr:colOff>101600</xdr:colOff>
      <xdr:row>76</xdr:row>
      <xdr:rowOff>14805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5932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165989</xdr:rowOff>
    </xdr:from>
    <xdr:to>
      <xdr:col>10</xdr:col>
      <xdr:colOff>114300</xdr:colOff>
      <xdr:row>76</xdr:row>
      <xdr:rowOff>77326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338939"/>
          <a:ext cx="889000" cy="76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138702</xdr:rowOff>
    </xdr:from>
    <xdr:to>
      <xdr:col>10</xdr:col>
      <xdr:colOff>165100</xdr:colOff>
      <xdr:row>77</xdr:row>
      <xdr:rowOff>68852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59979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6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11503</xdr:rowOff>
    </xdr:from>
    <xdr:to>
      <xdr:col>6</xdr:col>
      <xdr:colOff>38100</xdr:colOff>
      <xdr:row>76</xdr:row>
      <xdr:rowOff>113103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4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104230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113556</xdr:rowOff>
    </xdr:from>
    <xdr:to>
      <xdr:col>24</xdr:col>
      <xdr:colOff>114300</xdr:colOff>
      <xdr:row>71</xdr:row>
      <xdr:rowOff>43706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1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66583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06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107841</xdr:rowOff>
    </xdr:from>
    <xdr:to>
      <xdr:col>20</xdr:col>
      <xdr:colOff>38100</xdr:colOff>
      <xdr:row>73</xdr:row>
      <xdr:rowOff>37991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4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54518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222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93799</xdr:rowOff>
    </xdr:from>
    <xdr:to>
      <xdr:col>15</xdr:col>
      <xdr:colOff>101600</xdr:colOff>
      <xdr:row>73</xdr:row>
      <xdr:rowOff>23949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43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40476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21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26526</xdr:rowOff>
    </xdr:from>
    <xdr:to>
      <xdr:col>10</xdr:col>
      <xdr:colOff>165100</xdr:colOff>
      <xdr:row>76</xdr:row>
      <xdr:rowOff>128126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144652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83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115189</xdr:rowOff>
    </xdr:from>
    <xdr:to>
      <xdr:col>6</xdr:col>
      <xdr:colOff>38100</xdr:colOff>
      <xdr:row>72</xdr:row>
      <xdr:rowOff>45339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2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61866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06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39878</xdr:rowOff>
    </xdr:from>
    <xdr:to>
      <xdr:col>24</xdr:col>
      <xdr:colOff>62865</xdr:colOff>
      <xdr:row>99</xdr:row>
      <xdr:rowOff>99467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41828"/>
          <a:ext cx="1270" cy="14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103294</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99467</xdr:rowOff>
    </xdr:from>
    <xdr:to>
      <xdr:col>24</xdr:col>
      <xdr:colOff>152400</xdr:colOff>
      <xdr:row>99</xdr:row>
      <xdr:rowOff>99467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7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158005</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39878</xdr:rowOff>
    </xdr:from>
    <xdr:to>
      <xdr:col>24</xdr:col>
      <xdr:colOff>152400</xdr:colOff>
      <xdr:row>91</xdr:row>
      <xdr:rowOff>39878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4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99467</xdr:rowOff>
    </xdr:from>
    <xdr:to>
      <xdr:col>24</xdr:col>
      <xdr:colOff>63500</xdr:colOff>
      <xdr:row>99</xdr:row>
      <xdr:rowOff>103200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7073017"/>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156963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134086</xdr:rowOff>
    </xdr:from>
    <xdr:to>
      <xdr:col>24</xdr:col>
      <xdr:colOff>114300</xdr:colOff>
      <xdr:row>96</xdr:row>
      <xdr:rowOff>64236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103200</xdr:rowOff>
    </xdr:from>
    <xdr:to>
      <xdr:col>19</xdr:col>
      <xdr:colOff>177800</xdr:colOff>
      <xdr:row>99</xdr:row>
      <xdr:rowOff>113867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707675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170281</xdr:rowOff>
    </xdr:from>
    <xdr:to>
      <xdr:col>20</xdr:col>
      <xdr:colOff>38100</xdr:colOff>
      <xdr:row>96</xdr:row>
      <xdr:rowOff>100431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116958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2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113867</xdr:rowOff>
    </xdr:from>
    <xdr:to>
      <xdr:col>15</xdr:col>
      <xdr:colOff>50800</xdr:colOff>
      <xdr:row>99</xdr:row>
      <xdr:rowOff>119507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7087417"/>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31674</xdr:rowOff>
    </xdr:from>
    <xdr:to>
      <xdr:col>15</xdr:col>
      <xdr:colOff>101600</xdr:colOff>
      <xdr:row>96</xdr:row>
      <xdr:rowOff>133274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149801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119507</xdr:rowOff>
    </xdr:from>
    <xdr:to>
      <xdr:col>10</xdr:col>
      <xdr:colOff>114300</xdr:colOff>
      <xdr:row>99</xdr:row>
      <xdr:rowOff>121793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70930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44780</xdr:rowOff>
    </xdr:from>
    <xdr:to>
      <xdr:col>10</xdr:col>
      <xdr:colOff>165100</xdr:colOff>
      <xdr:row>96</xdr:row>
      <xdr:rowOff>146380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162907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68174</xdr:rowOff>
    </xdr:from>
    <xdr:to>
      <xdr:col>6</xdr:col>
      <xdr:colOff>38100</xdr:colOff>
      <xdr:row>96</xdr:row>
      <xdr:rowOff>169774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48667</xdr:rowOff>
    </xdr:from>
    <xdr:to>
      <xdr:col>24</xdr:col>
      <xdr:colOff>114300</xdr:colOff>
      <xdr:row>99</xdr:row>
      <xdr:rowOff>150267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702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135044</xdr:rowOff>
    </xdr:from>
    <xdr:ext cx="469744"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9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52400</xdr:rowOff>
    </xdr:from>
    <xdr:to>
      <xdr:col>20</xdr:col>
      <xdr:colOff>38100</xdr:colOff>
      <xdr:row>99</xdr:row>
      <xdr:rowOff>154000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70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145127</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49728" y="1711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63067</xdr:rowOff>
    </xdr:from>
    <xdr:to>
      <xdr:col>15</xdr:col>
      <xdr:colOff>101600</xdr:colOff>
      <xdr:row>99</xdr:row>
      <xdr:rowOff>164667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703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155794</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73428" y="171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68707</xdr:rowOff>
    </xdr:from>
    <xdr:to>
      <xdr:col>10</xdr:col>
      <xdr:colOff>165100</xdr:colOff>
      <xdr:row>99</xdr:row>
      <xdr:rowOff>170307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70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161434</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84428" y="1713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70993</xdr:rowOff>
    </xdr:from>
    <xdr:to>
      <xdr:col>6</xdr:col>
      <xdr:colOff>38100</xdr:colOff>
      <xdr:row>100</xdr:row>
      <xdr:rowOff>1143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163720</xdr:rowOff>
    </xdr:from>
    <xdr:ext cx="469744"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95428" y="1713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57137</xdr:rowOff>
    </xdr:from>
    <xdr:to>
      <xdr:col>54</xdr:col>
      <xdr:colOff>189865</xdr:colOff>
      <xdr:row>34</xdr:row>
      <xdr:rowOff>165398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00637"/>
          <a:ext cx="1270" cy="79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169225</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9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165398</xdr:rowOff>
    </xdr:from>
    <xdr:to>
      <xdr:col>55</xdr:col>
      <xdr:colOff>88900</xdr:colOff>
      <xdr:row>34</xdr:row>
      <xdr:rowOff>165398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9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3814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497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57137</xdr:rowOff>
    </xdr:from>
    <xdr:to>
      <xdr:col>55</xdr:col>
      <xdr:colOff>88900</xdr:colOff>
      <xdr:row>30</xdr:row>
      <xdr:rowOff>57137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165951</xdr:rowOff>
    </xdr:from>
    <xdr:to>
      <xdr:col>55</xdr:col>
      <xdr:colOff>0</xdr:colOff>
      <xdr:row>33</xdr:row>
      <xdr:rowOff>155778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652351"/>
          <a:ext cx="838200" cy="16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5992</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32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154565</xdr:rowOff>
    </xdr:from>
    <xdr:to>
      <xdr:col>55</xdr:col>
      <xdr:colOff>50800</xdr:colOff>
      <xdr:row>32</xdr:row>
      <xdr:rowOff>84715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46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155778</xdr:rowOff>
    </xdr:from>
    <xdr:to>
      <xdr:col>50</xdr:col>
      <xdr:colOff>114300</xdr:colOff>
      <xdr:row>35</xdr:row>
      <xdr:rowOff>131985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813628"/>
          <a:ext cx="889000" cy="3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8871</xdr:rowOff>
    </xdr:from>
    <xdr:to>
      <xdr:col>50</xdr:col>
      <xdr:colOff>165100</xdr:colOff>
      <xdr:row>32</xdr:row>
      <xdr:rowOff>110471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4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126998</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27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131985</xdr:rowOff>
    </xdr:from>
    <xdr:to>
      <xdr:col>45</xdr:col>
      <xdr:colOff>177800</xdr:colOff>
      <xdr:row>38</xdr:row>
      <xdr:rowOff>161265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132735"/>
          <a:ext cx="889000" cy="5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160433</xdr:rowOff>
    </xdr:from>
    <xdr:to>
      <xdr:col>46</xdr:col>
      <xdr:colOff>38100</xdr:colOff>
      <xdr:row>34</xdr:row>
      <xdr:rowOff>90583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107110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59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150825</xdr:rowOff>
    </xdr:from>
    <xdr:to>
      <xdr:col>41</xdr:col>
      <xdr:colOff>50800</xdr:colOff>
      <xdr:row>38</xdr:row>
      <xdr:rowOff>161265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66592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105835</xdr:rowOff>
    </xdr:from>
    <xdr:to>
      <xdr:col>41</xdr:col>
      <xdr:colOff>101600</xdr:colOff>
      <xdr:row>39</xdr:row>
      <xdr:rowOff>35985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52512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3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123552</xdr:rowOff>
    </xdr:from>
    <xdr:to>
      <xdr:col>36</xdr:col>
      <xdr:colOff>165100</xdr:colOff>
      <xdr:row>39</xdr:row>
      <xdr:rowOff>53702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44829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7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115151</xdr:rowOff>
    </xdr:from>
    <xdr:to>
      <xdr:col>55</xdr:col>
      <xdr:colOff>50800</xdr:colOff>
      <xdr:row>33</xdr:row>
      <xdr:rowOff>45301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6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93578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57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104978</xdr:rowOff>
    </xdr:from>
    <xdr:to>
      <xdr:col>50</xdr:col>
      <xdr:colOff>165100</xdr:colOff>
      <xdr:row>34</xdr:row>
      <xdr:rowOff>35128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76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26255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58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81185</xdr:rowOff>
    </xdr:from>
    <xdr:to>
      <xdr:col>46</xdr:col>
      <xdr:colOff>38100</xdr:colOff>
      <xdr:row>36</xdr:row>
      <xdr:rowOff>11335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0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2462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17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110465</xdr:rowOff>
    </xdr:from>
    <xdr:to>
      <xdr:col>41</xdr:col>
      <xdr:colOff>101600</xdr:colOff>
      <xdr:row>39</xdr:row>
      <xdr:rowOff>40615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31742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7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100025</xdr:rowOff>
    </xdr:from>
    <xdr:to>
      <xdr:col>36</xdr:col>
      <xdr:colOff>165100</xdr:colOff>
      <xdr:row>39</xdr:row>
      <xdr:rowOff>30175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46702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39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158153</xdr:rowOff>
    </xdr:from>
    <xdr:to>
      <xdr:col>54</xdr:col>
      <xdr:colOff>189865</xdr:colOff>
      <xdr:row>59</xdr:row>
      <xdr:rowOff>58026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02103"/>
          <a:ext cx="1270" cy="127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61853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58026</xdr:rowOff>
    </xdr:from>
    <xdr:to>
      <xdr:col>55</xdr:col>
      <xdr:colOff>88900</xdr:colOff>
      <xdr:row>59</xdr:row>
      <xdr:rowOff>58026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7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104830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158153</xdr:rowOff>
    </xdr:from>
    <xdr:to>
      <xdr:col>55</xdr:col>
      <xdr:colOff>88900</xdr:colOff>
      <xdr:row>51</xdr:row>
      <xdr:rowOff>158153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12344</xdr:rowOff>
    </xdr:from>
    <xdr:to>
      <xdr:col>55</xdr:col>
      <xdr:colOff>0</xdr:colOff>
      <xdr:row>57</xdr:row>
      <xdr:rowOff>70003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84994"/>
          <a:ext cx="838200" cy="5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881</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0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149454</xdr:rowOff>
    </xdr:from>
    <xdr:to>
      <xdr:col>55</xdr:col>
      <xdr:colOff>50800</xdr:colOff>
      <xdr:row>57</xdr:row>
      <xdr:rowOff>79604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5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88062</xdr:rowOff>
    </xdr:from>
    <xdr:to>
      <xdr:col>50</xdr:col>
      <xdr:colOff>114300</xdr:colOff>
      <xdr:row>57</xdr:row>
      <xdr:rowOff>12344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89262"/>
          <a:ext cx="889000" cy="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82042</xdr:rowOff>
    </xdr:from>
    <xdr:to>
      <xdr:col>50</xdr:col>
      <xdr:colOff>165100</xdr:colOff>
      <xdr:row>57</xdr:row>
      <xdr:rowOff>12192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8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28719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59411" y="9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3848</xdr:rowOff>
    </xdr:from>
    <xdr:to>
      <xdr:col>45</xdr:col>
      <xdr:colOff>177800</xdr:colOff>
      <xdr:row>56</xdr:row>
      <xdr:rowOff>88062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605048"/>
          <a:ext cx="889000" cy="8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58051</xdr:rowOff>
    </xdr:from>
    <xdr:to>
      <xdr:col>46</xdr:col>
      <xdr:colOff>38100</xdr:colOff>
      <xdr:row>56</xdr:row>
      <xdr:rowOff>159651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5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150778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3848</xdr:rowOff>
    </xdr:from>
    <xdr:to>
      <xdr:col>41</xdr:col>
      <xdr:colOff>50800</xdr:colOff>
      <xdr:row>57</xdr:row>
      <xdr:rowOff>28143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05048"/>
          <a:ext cx="889000" cy="19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104864</xdr:rowOff>
    </xdr:from>
    <xdr:to>
      <xdr:col>41</xdr:col>
      <xdr:colOff>101600</xdr:colOff>
      <xdr:row>57</xdr:row>
      <xdr:rowOff>35014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0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26141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9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50406</xdr:rowOff>
    </xdr:from>
    <xdr:to>
      <xdr:col>36</xdr:col>
      <xdr:colOff>165100</xdr:colOff>
      <xdr:row>57</xdr:row>
      <xdr:rowOff>152006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2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143133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19203</xdr:rowOff>
    </xdr:from>
    <xdr:to>
      <xdr:col>55</xdr:col>
      <xdr:colOff>50800</xdr:colOff>
      <xdr:row>57</xdr:row>
      <xdr:rowOff>120803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9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169080</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132994</xdr:rowOff>
    </xdr:from>
    <xdr:to>
      <xdr:col>50</xdr:col>
      <xdr:colOff>165100</xdr:colOff>
      <xdr:row>57</xdr:row>
      <xdr:rowOff>63144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54271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59411" y="98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37262</xdr:rowOff>
    </xdr:from>
    <xdr:to>
      <xdr:col>46</xdr:col>
      <xdr:colOff>38100</xdr:colOff>
      <xdr:row>56</xdr:row>
      <xdr:rowOff>138862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155389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41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124498</xdr:rowOff>
    </xdr:from>
    <xdr:to>
      <xdr:col>41</xdr:col>
      <xdr:colOff>101600</xdr:colOff>
      <xdr:row>56</xdr:row>
      <xdr:rowOff>54648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71175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2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148793</xdr:rowOff>
    </xdr:from>
    <xdr:to>
      <xdr:col>36</xdr:col>
      <xdr:colOff>165100</xdr:colOff>
      <xdr:row>57</xdr:row>
      <xdr:rowOff>78943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95470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5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130861</xdr:rowOff>
    </xdr:from>
    <xdr:to>
      <xdr:col>54</xdr:col>
      <xdr:colOff>189865</xdr:colOff>
      <xdr:row>79</xdr:row>
      <xdr:rowOff>130290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1960911"/>
          <a:ext cx="1270" cy="171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134117</xdr:rowOff>
    </xdr:from>
    <xdr:ext cx="469744"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6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130290</xdr:rowOff>
    </xdr:from>
    <xdr:to>
      <xdr:col>55</xdr:col>
      <xdr:colOff>88900</xdr:colOff>
      <xdr:row>79</xdr:row>
      <xdr:rowOff>130290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67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77538</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7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130861</xdr:rowOff>
    </xdr:from>
    <xdr:to>
      <xdr:col>55</xdr:col>
      <xdr:colOff>88900</xdr:colOff>
      <xdr:row>69</xdr:row>
      <xdr:rowOff>130861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196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138443</xdr:rowOff>
    </xdr:from>
    <xdr:to>
      <xdr:col>55</xdr:col>
      <xdr:colOff>0</xdr:colOff>
      <xdr:row>77</xdr:row>
      <xdr:rowOff>154063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340093"/>
          <a:ext cx="8382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56532</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572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33655</xdr:rowOff>
    </xdr:from>
    <xdr:to>
      <xdr:col>55</xdr:col>
      <xdr:colOff>50800</xdr:colOff>
      <xdr:row>74</xdr:row>
      <xdr:rowOff>135255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77102</xdr:rowOff>
    </xdr:from>
    <xdr:to>
      <xdr:col>50</xdr:col>
      <xdr:colOff>114300</xdr:colOff>
      <xdr:row>77</xdr:row>
      <xdr:rowOff>138443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278752"/>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147041</xdr:rowOff>
    </xdr:from>
    <xdr:to>
      <xdr:col>50</xdr:col>
      <xdr:colOff>165100</xdr:colOff>
      <xdr:row>74</xdr:row>
      <xdr:rowOff>77191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66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93718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4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77102</xdr:rowOff>
    </xdr:from>
    <xdr:to>
      <xdr:col>45</xdr:col>
      <xdr:colOff>177800</xdr:colOff>
      <xdr:row>77</xdr:row>
      <xdr:rowOff>105296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27875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99720</xdr:rowOff>
    </xdr:from>
    <xdr:to>
      <xdr:col>46</xdr:col>
      <xdr:colOff>38100</xdr:colOff>
      <xdr:row>74</xdr:row>
      <xdr:rowOff>29870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6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46397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3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85026</xdr:rowOff>
    </xdr:from>
    <xdr:to>
      <xdr:col>41</xdr:col>
      <xdr:colOff>50800</xdr:colOff>
      <xdr:row>77</xdr:row>
      <xdr:rowOff>105296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286676"/>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117856</xdr:rowOff>
    </xdr:from>
    <xdr:to>
      <xdr:col>41</xdr:col>
      <xdr:colOff>101600</xdr:colOff>
      <xdr:row>74</xdr:row>
      <xdr:rowOff>48006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64533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4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144869</xdr:rowOff>
    </xdr:from>
    <xdr:to>
      <xdr:col>36</xdr:col>
      <xdr:colOff>165100</xdr:colOff>
      <xdr:row>74</xdr:row>
      <xdr:rowOff>75019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91546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4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103263</xdr:rowOff>
    </xdr:from>
    <xdr:to>
      <xdr:col>55</xdr:col>
      <xdr:colOff>50800</xdr:colOff>
      <xdr:row>78</xdr:row>
      <xdr:rowOff>33413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81690</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87643</xdr:rowOff>
    </xdr:from>
    <xdr:to>
      <xdr:col>50</xdr:col>
      <xdr:colOff>165100</xdr:colOff>
      <xdr:row>78</xdr:row>
      <xdr:rowOff>17793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2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8920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3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26302</xdr:rowOff>
    </xdr:from>
    <xdr:to>
      <xdr:col>46</xdr:col>
      <xdr:colOff>38100</xdr:colOff>
      <xdr:row>77</xdr:row>
      <xdr:rowOff>127902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119029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3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54496</xdr:rowOff>
    </xdr:from>
    <xdr:to>
      <xdr:col>41</xdr:col>
      <xdr:colOff>101600</xdr:colOff>
      <xdr:row>77</xdr:row>
      <xdr:rowOff>156096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2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147223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34226</xdr:rowOff>
    </xdr:from>
    <xdr:to>
      <xdr:col>36</xdr:col>
      <xdr:colOff>165100</xdr:colOff>
      <xdr:row>77</xdr:row>
      <xdr:rowOff>135826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126953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138002</xdr:rowOff>
    </xdr:from>
    <xdr:to>
      <xdr:col>54</xdr:col>
      <xdr:colOff>189865</xdr:colOff>
      <xdr:row>98</xdr:row>
      <xdr:rowOff>113412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9952"/>
          <a:ext cx="1270" cy="117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117239</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113412</xdr:rowOff>
    </xdr:from>
    <xdr:to>
      <xdr:col>55</xdr:col>
      <xdr:colOff>88900</xdr:colOff>
      <xdr:row>98</xdr:row>
      <xdr:rowOff>113412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1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84679</xdr:rowOff>
    </xdr:from>
    <xdr:ext cx="534377"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1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138002</xdr:rowOff>
    </xdr:from>
    <xdr:to>
      <xdr:col>55</xdr:col>
      <xdr:colOff>88900</xdr:colOff>
      <xdr:row>91</xdr:row>
      <xdr:rowOff>138002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75921</xdr:rowOff>
    </xdr:from>
    <xdr:to>
      <xdr:col>55</xdr:col>
      <xdr:colOff>0</xdr:colOff>
      <xdr:row>93</xdr:row>
      <xdr:rowOff>64850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5849321"/>
          <a:ext cx="838200" cy="16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6945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294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28518</xdr:rowOff>
    </xdr:from>
    <xdr:to>
      <xdr:col>55</xdr:col>
      <xdr:colOff>50800</xdr:colOff>
      <xdr:row>95</xdr:row>
      <xdr:rowOff>130118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31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22690</xdr:rowOff>
    </xdr:from>
    <xdr:to>
      <xdr:col>50</xdr:col>
      <xdr:colOff>114300</xdr:colOff>
      <xdr:row>92</xdr:row>
      <xdr:rowOff>75921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5796090"/>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96706</xdr:rowOff>
    </xdr:from>
    <xdr:to>
      <xdr:col>50</xdr:col>
      <xdr:colOff>165100</xdr:colOff>
      <xdr:row>95</xdr:row>
      <xdr:rowOff>26856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17983</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59411" y="163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111387</xdr:rowOff>
    </xdr:from>
    <xdr:to>
      <xdr:col>45</xdr:col>
      <xdr:colOff>177800</xdr:colOff>
      <xdr:row>92</xdr:row>
      <xdr:rowOff>22690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5541887"/>
          <a:ext cx="889000" cy="25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136416</xdr:rowOff>
    </xdr:from>
    <xdr:to>
      <xdr:col>46</xdr:col>
      <xdr:colOff>38100</xdr:colOff>
      <xdr:row>95</xdr:row>
      <xdr:rowOff>66566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57693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111387</xdr:rowOff>
    </xdr:from>
    <xdr:to>
      <xdr:col>41</xdr:col>
      <xdr:colOff>50800</xdr:colOff>
      <xdr:row>92</xdr:row>
      <xdr:rowOff>51068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541887"/>
          <a:ext cx="889000" cy="28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18425</xdr:rowOff>
    </xdr:from>
    <xdr:to>
      <xdr:col>41</xdr:col>
      <xdr:colOff>101600</xdr:colOff>
      <xdr:row>95</xdr:row>
      <xdr:rowOff>120025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111152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26198</xdr:rowOff>
    </xdr:from>
    <xdr:to>
      <xdr:col>36</xdr:col>
      <xdr:colOff>165100</xdr:colOff>
      <xdr:row>96</xdr:row>
      <xdr:rowOff>127798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118925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14050</xdr:rowOff>
    </xdr:from>
    <xdr:to>
      <xdr:col>55</xdr:col>
      <xdr:colOff>50800</xdr:colOff>
      <xdr:row>93</xdr:row>
      <xdr:rowOff>115650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9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36927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81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25121</xdr:rowOff>
    </xdr:from>
    <xdr:to>
      <xdr:col>50</xdr:col>
      <xdr:colOff>165100</xdr:colOff>
      <xdr:row>92</xdr:row>
      <xdr:rowOff>126721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7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143248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59411" y="155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143340</xdr:rowOff>
    </xdr:from>
    <xdr:to>
      <xdr:col>46</xdr:col>
      <xdr:colOff>38100</xdr:colOff>
      <xdr:row>92</xdr:row>
      <xdr:rowOff>73490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57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90017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52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60587</xdr:rowOff>
    </xdr:from>
    <xdr:to>
      <xdr:col>41</xdr:col>
      <xdr:colOff>101600</xdr:colOff>
      <xdr:row>90</xdr:row>
      <xdr:rowOff>162187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49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7264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526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268</xdr:rowOff>
    </xdr:from>
    <xdr:to>
      <xdr:col>36</xdr:col>
      <xdr:colOff>165100</xdr:colOff>
      <xdr:row>92</xdr:row>
      <xdr:rowOff>101868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57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118395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55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46609</xdr:rowOff>
    </xdr:from>
    <xdr:to>
      <xdr:col>85</xdr:col>
      <xdr:colOff>126364</xdr:colOff>
      <xdr:row>39</xdr:row>
      <xdr:rowOff>1778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875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378565"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164736</xdr:rowOff>
    </xdr:from>
    <xdr:ext cx="469744"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46609</xdr:rowOff>
    </xdr:from>
    <xdr:to>
      <xdr:col>86</xdr:col>
      <xdr:colOff>25400</xdr:colOff>
      <xdr:row>34</xdr:row>
      <xdr:rowOff>46609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875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13716</xdr:rowOff>
    </xdr:from>
    <xdr:to>
      <xdr:col>85</xdr:col>
      <xdr:colOff>127000</xdr:colOff>
      <xdr:row>37</xdr:row>
      <xdr:rowOff>25019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357366"/>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166768</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38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16891</xdr:rowOff>
    </xdr:from>
    <xdr:to>
      <xdr:col>85</xdr:col>
      <xdr:colOff>177800</xdr:colOff>
      <xdr:row>37</xdr:row>
      <xdr:rowOff>118491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36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109220</xdr:rowOff>
    </xdr:from>
    <xdr:to>
      <xdr:col>81</xdr:col>
      <xdr:colOff>50800</xdr:colOff>
      <xdr:row>37</xdr:row>
      <xdr:rowOff>25019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5938520"/>
          <a:ext cx="889000" cy="4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107188</xdr:rowOff>
    </xdr:from>
    <xdr:to>
      <xdr:col>81</xdr:col>
      <xdr:colOff>101600</xdr:colOff>
      <xdr:row>36</xdr:row>
      <xdr:rowOff>37338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53865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109220</xdr:rowOff>
    </xdr:from>
    <xdr:to>
      <xdr:col>76</xdr:col>
      <xdr:colOff>114300</xdr:colOff>
      <xdr:row>36</xdr:row>
      <xdr:rowOff>66548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5938520"/>
          <a:ext cx="889000" cy="3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77851</xdr:rowOff>
    </xdr:from>
    <xdr:to>
      <xdr:col>76</xdr:col>
      <xdr:colOff>165100</xdr:colOff>
      <xdr:row>35</xdr:row>
      <xdr:rowOff>8001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590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170578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599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165735</xdr:rowOff>
    </xdr:from>
    <xdr:to>
      <xdr:col>71</xdr:col>
      <xdr:colOff>177800</xdr:colOff>
      <xdr:row>36</xdr:row>
      <xdr:rowOff>66548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5995035"/>
          <a:ext cx="889000" cy="2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149098</xdr:rowOff>
    </xdr:from>
    <xdr:to>
      <xdr:col>72</xdr:col>
      <xdr:colOff>38100</xdr:colOff>
      <xdr:row>34</xdr:row>
      <xdr:rowOff>79248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580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95775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17653</xdr:rowOff>
    </xdr:from>
    <xdr:to>
      <xdr:col>67</xdr:col>
      <xdr:colOff>101600</xdr:colOff>
      <xdr:row>30</xdr:row>
      <xdr:rowOff>119253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516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135780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49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134366</xdr:rowOff>
    </xdr:from>
    <xdr:to>
      <xdr:col>85</xdr:col>
      <xdr:colOff>177800</xdr:colOff>
      <xdr:row>37</xdr:row>
      <xdr:rowOff>64516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3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157243</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1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145669</xdr:rowOff>
    </xdr:from>
    <xdr:to>
      <xdr:col>81</xdr:col>
      <xdr:colOff>101600</xdr:colOff>
      <xdr:row>37</xdr:row>
      <xdr:rowOff>75819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66946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337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58420</xdr:rowOff>
    </xdr:from>
    <xdr:to>
      <xdr:col>76</xdr:col>
      <xdr:colOff>165100</xdr:colOff>
      <xdr:row>34</xdr:row>
      <xdr:rowOff>160020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5097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15748</xdr:rowOff>
    </xdr:from>
    <xdr:to>
      <xdr:col>72</xdr:col>
      <xdr:colOff>38100</xdr:colOff>
      <xdr:row>36</xdr:row>
      <xdr:rowOff>117348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108475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114935</xdr:rowOff>
    </xdr:from>
    <xdr:to>
      <xdr:col>67</xdr:col>
      <xdr:colOff>101600</xdr:colOff>
      <xdr:row>35</xdr:row>
      <xdr:rowOff>45085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36212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03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154978</xdr:rowOff>
    </xdr:from>
    <xdr:to>
      <xdr:col>85</xdr:col>
      <xdr:colOff>126364</xdr:colOff>
      <xdr:row>79</xdr:row>
      <xdr:rowOff>12294</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56478"/>
          <a:ext cx="1269" cy="140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16121</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12294</xdr:rowOff>
    </xdr:from>
    <xdr:to>
      <xdr:col>86</xdr:col>
      <xdr:colOff>25400</xdr:colOff>
      <xdr:row>79</xdr:row>
      <xdr:rowOff>12294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101655</xdr:rowOff>
    </xdr:from>
    <xdr:ext cx="534377"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154978</xdr:rowOff>
    </xdr:from>
    <xdr:to>
      <xdr:col>86</xdr:col>
      <xdr:colOff>25400</xdr:colOff>
      <xdr:row>70</xdr:row>
      <xdr:rowOff>154978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56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71463</xdr:rowOff>
    </xdr:from>
    <xdr:to>
      <xdr:col>85</xdr:col>
      <xdr:colOff>127000</xdr:colOff>
      <xdr:row>75</xdr:row>
      <xdr:rowOff>132652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2930213"/>
          <a:ext cx="8382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156748</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1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6871</xdr:rowOff>
    </xdr:from>
    <xdr:to>
      <xdr:col>85</xdr:col>
      <xdr:colOff>177800</xdr:colOff>
      <xdr:row>76</xdr:row>
      <xdr:rowOff>108471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3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71463</xdr:rowOff>
    </xdr:from>
    <xdr:to>
      <xdr:col>81</xdr:col>
      <xdr:colOff>50800</xdr:colOff>
      <xdr:row>75</xdr:row>
      <xdr:rowOff>105143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930213"/>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1842</xdr:rowOff>
    </xdr:from>
    <xdr:to>
      <xdr:col>81</xdr:col>
      <xdr:colOff>101600</xdr:colOff>
      <xdr:row>76</xdr:row>
      <xdr:rowOff>103442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94569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31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105143</xdr:rowOff>
    </xdr:from>
    <xdr:to>
      <xdr:col>76</xdr:col>
      <xdr:colOff>114300</xdr:colOff>
      <xdr:row>75</xdr:row>
      <xdr:rowOff>135013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63893"/>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52820</xdr:rowOff>
    </xdr:from>
    <xdr:to>
      <xdr:col>76</xdr:col>
      <xdr:colOff>165100</xdr:colOff>
      <xdr:row>76</xdr:row>
      <xdr:rowOff>154420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145547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135013</xdr:rowOff>
    </xdr:from>
    <xdr:to>
      <xdr:col>71</xdr:col>
      <xdr:colOff>177800</xdr:colOff>
      <xdr:row>75</xdr:row>
      <xdr:rowOff>139624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993763"/>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35864</xdr:rowOff>
    </xdr:from>
    <xdr:to>
      <xdr:col>72</xdr:col>
      <xdr:colOff>38100</xdr:colOff>
      <xdr:row>76</xdr:row>
      <xdr:rowOff>137464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128591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1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7214</xdr:rowOff>
    </xdr:from>
    <xdr:to>
      <xdr:col>67</xdr:col>
      <xdr:colOff>101600</xdr:colOff>
      <xdr:row>76</xdr:row>
      <xdr:rowOff>108814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99941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81852</xdr:rowOff>
    </xdr:from>
    <xdr:to>
      <xdr:col>85</xdr:col>
      <xdr:colOff>177800</xdr:colOff>
      <xdr:row>76</xdr:row>
      <xdr:rowOff>12002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104729</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20663</xdr:rowOff>
    </xdr:from>
    <xdr:to>
      <xdr:col>81</xdr:col>
      <xdr:colOff>101600</xdr:colOff>
      <xdr:row>75</xdr:row>
      <xdr:rowOff>122263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138790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01411" y="126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54343</xdr:rowOff>
    </xdr:from>
    <xdr:to>
      <xdr:col>76</xdr:col>
      <xdr:colOff>165100</xdr:colOff>
      <xdr:row>75</xdr:row>
      <xdr:rowOff>155944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130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84213</xdr:rowOff>
    </xdr:from>
    <xdr:to>
      <xdr:col>72</xdr:col>
      <xdr:colOff>38100</xdr:colOff>
      <xdr:row>76</xdr:row>
      <xdr:rowOff>14363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30890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71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88824</xdr:rowOff>
    </xdr:from>
    <xdr:to>
      <xdr:col>67</xdr:col>
      <xdr:colOff>101600</xdr:colOff>
      <xdr:row>76</xdr:row>
      <xdr:rowOff>18974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35501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105563</xdr:rowOff>
    </xdr:from>
    <xdr:to>
      <xdr:col>85</xdr:col>
      <xdr:colOff>126364</xdr:colOff>
      <xdr:row>97</xdr:row>
      <xdr:rowOff>27229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707513"/>
          <a:ext cx="1269" cy="95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31056</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66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27229</xdr:rowOff>
    </xdr:from>
    <xdr:to>
      <xdr:col>86</xdr:col>
      <xdr:colOff>25400</xdr:colOff>
      <xdr:row>97</xdr:row>
      <xdr:rowOff>27229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6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52240</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4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105563</xdr:rowOff>
    </xdr:from>
    <xdr:to>
      <xdr:col>86</xdr:col>
      <xdr:colOff>25400</xdr:colOff>
      <xdr:row>91</xdr:row>
      <xdr:rowOff>105563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70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93180</xdr:rowOff>
    </xdr:from>
    <xdr:to>
      <xdr:col>85</xdr:col>
      <xdr:colOff>127000</xdr:colOff>
      <xdr:row>96</xdr:row>
      <xdr:rowOff>154178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209480"/>
          <a:ext cx="838200" cy="40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30853</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31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7976</xdr:rowOff>
    </xdr:from>
    <xdr:to>
      <xdr:col>85</xdr:col>
      <xdr:colOff>177800</xdr:colOff>
      <xdr:row>96</xdr:row>
      <xdr:rowOff>109576</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4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93180</xdr:rowOff>
    </xdr:from>
    <xdr:to>
      <xdr:col>81</xdr:col>
      <xdr:colOff>50800</xdr:colOff>
      <xdr:row>98</xdr:row>
      <xdr:rowOff>32562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209480"/>
          <a:ext cx="889000" cy="62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54572</xdr:rowOff>
    </xdr:from>
    <xdr:to>
      <xdr:col>81</xdr:col>
      <xdr:colOff>101600</xdr:colOff>
      <xdr:row>94</xdr:row>
      <xdr:rowOff>156172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1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147299</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01411" y="162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165494</xdr:rowOff>
    </xdr:from>
    <xdr:to>
      <xdr:col>76</xdr:col>
      <xdr:colOff>114300</xdr:colOff>
      <xdr:row>98</xdr:row>
      <xdr:rowOff>32562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281794"/>
          <a:ext cx="889000" cy="5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16244</xdr:rowOff>
    </xdr:from>
    <xdr:to>
      <xdr:col>76</xdr:col>
      <xdr:colOff>165100</xdr:colOff>
      <xdr:row>97</xdr:row>
      <xdr:rowOff>117844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134371</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57428" y="1642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165494</xdr:rowOff>
    </xdr:from>
    <xdr:to>
      <xdr:col>71</xdr:col>
      <xdr:colOff>177800</xdr:colOff>
      <xdr:row>97</xdr:row>
      <xdr:rowOff>122213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281794"/>
          <a:ext cx="889000" cy="4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94462</xdr:rowOff>
    </xdr:from>
    <xdr:to>
      <xdr:col>72</xdr:col>
      <xdr:colOff>38100</xdr:colOff>
      <xdr:row>98</xdr:row>
      <xdr:rowOff>24612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15739</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68428" y="1681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112255</xdr:rowOff>
    </xdr:from>
    <xdr:to>
      <xdr:col>67</xdr:col>
      <xdr:colOff>101600</xdr:colOff>
      <xdr:row>98</xdr:row>
      <xdr:rowOff>42405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33532</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79428" y="168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103378</xdr:rowOff>
    </xdr:from>
    <xdr:to>
      <xdr:col>85</xdr:col>
      <xdr:colOff>177800</xdr:colOff>
      <xdr:row>97</xdr:row>
      <xdr:rowOff>33528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18305</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4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42380</xdr:rowOff>
    </xdr:from>
    <xdr:to>
      <xdr:col>81</xdr:col>
      <xdr:colOff>101600</xdr:colOff>
      <xdr:row>94</xdr:row>
      <xdr:rowOff>143980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1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160507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01411" y="159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153212</xdr:rowOff>
    </xdr:from>
    <xdr:to>
      <xdr:col>76</xdr:col>
      <xdr:colOff>165100</xdr:colOff>
      <xdr:row>98</xdr:row>
      <xdr:rowOff>83362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74489</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87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114694</xdr:rowOff>
    </xdr:from>
    <xdr:to>
      <xdr:col>72</xdr:col>
      <xdr:colOff>38100</xdr:colOff>
      <xdr:row>95</xdr:row>
      <xdr:rowOff>44844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2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61371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0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18090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47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112649</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256149"/>
          <a:ext cx="1269" cy="147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59326</xdr:rowOff>
    </xdr:from>
    <xdr:ext cx="469744"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0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112649</xdr:rowOff>
    </xdr:from>
    <xdr:to>
      <xdr:col>116</xdr:col>
      <xdr:colOff>152400</xdr:colOff>
      <xdr:row>30</xdr:row>
      <xdr:rowOff>112649</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25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32639</xdr:rowOff>
    </xdr:from>
    <xdr:to>
      <xdr:col>116</xdr:col>
      <xdr:colOff>63500</xdr:colOff>
      <xdr:row>33</xdr:row>
      <xdr:rowOff>72263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1323300" y="5690489"/>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74566</xdr:rowOff>
    </xdr:from>
    <xdr:ext cx="378565"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418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96139</xdr:rowOff>
    </xdr:from>
    <xdr:to>
      <xdr:col>116</xdr:col>
      <xdr:colOff>114300</xdr:colOff>
      <xdr:row>38</xdr:row>
      <xdr:rowOff>26289</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4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72263</xdr:rowOff>
    </xdr:from>
    <xdr:to>
      <xdr:col>111</xdr:col>
      <xdr:colOff>177800</xdr:colOff>
      <xdr:row>34</xdr:row>
      <xdr:rowOff>140462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0434300" y="5730113"/>
          <a:ext cx="8890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71899</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213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168275</xdr:rowOff>
    </xdr:from>
    <xdr:to>
      <xdr:col>107</xdr:col>
      <xdr:colOff>50800</xdr:colOff>
      <xdr:row>34</xdr:row>
      <xdr:rowOff>140462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5826125"/>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168529</xdr:rowOff>
    </xdr:from>
    <xdr:to>
      <xdr:col>107</xdr:col>
      <xdr:colOff>101600</xdr:colOff>
      <xdr:row>38</xdr:row>
      <xdr:rowOff>98679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51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89806</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5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168275</xdr:rowOff>
    </xdr:from>
    <xdr:to>
      <xdr:col>102</xdr:col>
      <xdr:colOff>114300</xdr:colOff>
      <xdr:row>36</xdr:row>
      <xdr:rowOff>86360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8656300" y="5826125"/>
          <a:ext cx="889000" cy="4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38989</xdr:rowOff>
    </xdr:from>
    <xdr:to>
      <xdr:col>102</xdr:col>
      <xdr:colOff>165100</xdr:colOff>
      <xdr:row>37</xdr:row>
      <xdr:rowOff>140589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3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131716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6017" y="647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73423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7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153289</xdr:rowOff>
    </xdr:from>
    <xdr:to>
      <xdr:col>116</xdr:col>
      <xdr:colOff>114300</xdr:colOff>
      <xdr:row>33</xdr:row>
      <xdr:rowOff>83439</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56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4716</xdr:rowOff>
    </xdr:from>
    <xdr:ext cx="469744"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54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21463</xdr:rowOff>
    </xdr:from>
    <xdr:to>
      <xdr:col>112</xdr:col>
      <xdr:colOff>38100</xdr:colOff>
      <xdr:row>33</xdr:row>
      <xdr:rowOff>123063</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31</xdr:row>
      <xdr:rowOff>139590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75728" y="54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89662</xdr:rowOff>
    </xdr:from>
    <xdr:to>
      <xdr:col>107</xdr:col>
      <xdr:colOff>101600</xdr:colOff>
      <xdr:row>35</xdr:row>
      <xdr:rowOff>19812</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36339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117475</xdr:rowOff>
    </xdr:from>
    <xdr:to>
      <xdr:col>102</xdr:col>
      <xdr:colOff>165100</xdr:colOff>
      <xdr:row>34</xdr:row>
      <xdr:rowOff>47625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64152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35560</xdr:rowOff>
    </xdr:from>
    <xdr:to>
      <xdr:col>98</xdr:col>
      <xdr:colOff>38100</xdr:colOff>
      <xdr:row>36</xdr:row>
      <xdr:rowOff>137160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153687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598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17113</xdr:rowOff>
    </xdr:from>
    <xdr:to>
      <xdr:col>116</xdr:col>
      <xdr:colOff>62864</xdr:colOff>
      <xdr:row>58</xdr:row>
      <xdr:rowOff>157893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8761063"/>
          <a:ext cx="1269" cy="134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161720</xdr:rowOff>
    </xdr:from>
    <xdr:ext cx="469744"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1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157893</xdr:rowOff>
    </xdr:from>
    <xdr:to>
      <xdr:col>116</xdr:col>
      <xdr:colOff>152400</xdr:colOff>
      <xdr:row>58</xdr:row>
      <xdr:rowOff>157893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10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135240</xdr:rowOff>
    </xdr:from>
    <xdr:ext cx="534377"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85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17113</xdr:rowOff>
    </xdr:from>
    <xdr:to>
      <xdr:col>116</xdr:col>
      <xdr:colOff>152400</xdr:colOff>
      <xdr:row>51</xdr:row>
      <xdr:rowOff>17113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876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77254</xdr:rowOff>
    </xdr:from>
    <xdr:to>
      <xdr:col>116</xdr:col>
      <xdr:colOff>63500</xdr:colOff>
      <xdr:row>52</xdr:row>
      <xdr:rowOff>135147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1323300" y="8649754"/>
          <a:ext cx="838200" cy="40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128040</xdr:rowOff>
    </xdr:from>
    <xdr:ext cx="534377"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043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149613</xdr:rowOff>
    </xdr:from>
    <xdr:to>
      <xdr:col>116</xdr:col>
      <xdr:colOff>114300</xdr:colOff>
      <xdr:row>53</xdr:row>
      <xdr:rowOff>79763</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2110700" y="906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77254</xdr:rowOff>
    </xdr:from>
    <xdr:to>
      <xdr:col>111</xdr:col>
      <xdr:colOff>177800</xdr:colOff>
      <xdr:row>50</xdr:row>
      <xdr:rowOff>166865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0434300" y="8649754"/>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52</xdr:row>
      <xdr:rowOff>85947</xdr:rowOff>
    </xdr:from>
    <xdr:to>
      <xdr:col>112</xdr:col>
      <xdr:colOff>38100</xdr:colOff>
      <xdr:row>53</xdr:row>
      <xdr:rowOff>16097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12725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7224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43411" y="90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166865</xdr:rowOff>
    </xdr:from>
    <xdr:to>
      <xdr:col>107</xdr:col>
      <xdr:colOff>50800</xdr:colOff>
      <xdr:row>57</xdr:row>
      <xdr:rowOff>20866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19545300" y="8739365"/>
          <a:ext cx="889000" cy="105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139649</xdr:rowOff>
    </xdr:from>
    <xdr:to>
      <xdr:col>107</xdr:col>
      <xdr:colOff>101600</xdr:colOff>
      <xdr:row>51</xdr:row>
      <xdr:rowOff>69799</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0383500" y="87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60926</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67111" y="88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157664</xdr:rowOff>
    </xdr:from>
    <xdr:to>
      <xdr:col>102</xdr:col>
      <xdr:colOff>114300</xdr:colOff>
      <xdr:row>57</xdr:row>
      <xdr:rowOff>20866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656300" y="9758864"/>
          <a:ext cx="8890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53601</xdr:rowOff>
    </xdr:from>
    <xdr:to>
      <xdr:col>102</xdr:col>
      <xdr:colOff>165100</xdr:colOff>
      <xdr:row>56</xdr:row>
      <xdr:rowOff>155201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9494500" y="96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278</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94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1003</xdr:rowOff>
    </xdr:from>
    <xdr:to>
      <xdr:col>98</xdr:col>
      <xdr:colOff>38100</xdr:colOff>
      <xdr:row>56</xdr:row>
      <xdr:rowOff>102603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8605500" y="96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119130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93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84347</xdr:rowOff>
    </xdr:from>
    <xdr:to>
      <xdr:col>116</xdr:col>
      <xdr:colOff>114300</xdr:colOff>
      <xdr:row>53</xdr:row>
      <xdr:rowOff>14497</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2110700" y="89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107224</xdr:rowOff>
    </xdr:from>
    <xdr:ext cx="534377"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885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26454</xdr:rowOff>
    </xdr:from>
    <xdr:to>
      <xdr:col>112</xdr:col>
      <xdr:colOff>38100</xdr:colOff>
      <xdr:row>50</xdr:row>
      <xdr:rowOff>128054</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1272500" y="85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48</xdr:row>
      <xdr:rowOff>144581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43411" y="83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116065</xdr:rowOff>
    </xdr:from>
    <xdr:to>
      <xdr:col>107</xdr:col>
      <xdr:colOff>101600</xdr:colOff>
      <xdr:row>51</xdr:row>
      <xdr:rowOff>46215</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0383500" y="8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62742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84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141516</xdr:rowOff>
    </xdr:from>
    <xdr:to>
      <xdr:col>102</xdr:col>
      <xdr:colOff>165100</xdr:colOff>
      <xdr:row>57</xdr:row>
      <xdr:rowOff>71666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9494500" y="97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62793</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8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106864</xdr:rowOff>
    </xdr:from>
    <xdr:to>
      <xdr:col>98</xdr:col>
      <xdr:colOff>38100</xdr:colOff>
      <xdr:row>57</xdr:row>
      <xdr:rowOff>37014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605500" y="97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28141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8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76</xdr:row>
      <xdr:rowOff>20447</xdr:rowOff>
    </xdr:from>
    <xdr:to>
      <xdr:col>116</xdr:col>
      <xdr:colOff>62864</xdr:colOff>
      <xdr:row>79</xdr:row>
      <xdr:rowOff>46737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3050647"/>
          <a:ext cx="1269" cy="54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50564</xdr:rowOff>
    </xdr:from>
    <xdr:ext cx="469744"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46737</xdr:rowOff>
    </xdr:from>
    <xdr:to>
      <xdr:col>116</xdr:col>
      <xdr:colOff>152400</xdr:colOff>
      <xdr:row>79</xdr:row>
      <xdr:rowOff>46737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359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138574</xdr:rowOff>
    </xdr:from>
    <xdr:ext cx="469744"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28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20447</xdr:rowOff>
    </xdr:from>
    <xdr:to>
      <xdr:col>116</xdr:col>
      <xdr:colOff>152400</xdr:colOff>
      <xdr:row>76</xdr:row>
      <xdr:rowOff>20447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05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18542</xdr:rowOff>
    </xdr:from>
    <xdr:to>
      <xdr:col>116</xdr:col>
      <xdr:colOff>63500</xdr:colOff>
      <xdr:row>79</xdr:row>
      <xdr:rowOff>46737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1323300" y="13563092"/>
          <a:ext cx="8382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76344</xdr:rowOff>
    </xdr:from>
    <xdr:ext cx="469744"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3106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53467</xdr:rowOff>
    </xdr:from>
    <xdr:to>
      <xdr:col>116</xdr:col>
      <xdr:colOff>114300</xdr:colOff>
      <xdr:row>77</xdr:row>
      <xdr:rowOff>155067</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2110700" y="1325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163322</xdr:rowOff>
    </xdr:from>
    <xdr:to>
      <xdr:col>111</xdr:col>
      <xdr:colOff>177800</xdr:colOff>
      <xdr:row>79</xdr:row>
      <xdr:rowOff>18542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0434300" y="1353642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46989</xdr:rowOff>
    </xdr:from>
    <xdr:to>
      <xdr:col>112</xdr:col>
      <xdr:colOff>38100</xdr:colOff>
      <xdr:row>77</xdr:row>
      <xdr:rowOff>148589</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1272500" y="132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165116</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75728" y="1302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114554</xdr:rowOff>
    </xdr:from>
    <xdr:to>
      <xdr:col>107</xdr:col>
      <xdr:colOff>50800</xdr:colOff>
      <xdr:row>78</xdr:row>
      <xdr:rowOff>163322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9545300" y="13144754"/>
          <a:ext cx="889000" cy="3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3938</xdr:rowOff>
    </xdr:from>
    <xdr:to>
      <xdr:col>107</xdr:col>
      <xdr:colOff>101600</xdr:colOff>
      <xdr:row>77</xdr:row>
      <xdr:rowOff>105538</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0383500" y="13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122065</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99428" y="1298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92838</xdr:rowOff>
    </xdr:from>
    <xdr:to>
      <xdr:col>102</xdr:col>
      <xdr:colOff>114300</xdr:colOff>
      <xdr:row>76</xdr:row>
      <xdr:rowOff>114554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656300" y="13123038"/>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50800</xdr:rowOff>
    </xdr:from>
    <xdr:to>
      <xdr:col>102</xdr:col>
      <xdr:colOff>165100</xdr:colOff>
      <xdr:row>71</xdr:row>
      <xdr:rowOff>152400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9494500" y="122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168927</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10428" y="119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115570</xdr:rowOff>
    </xdr:from>
    <xdr:to>
      <xdr:col>98</xdr:col>
      <xdr:colOff>38100</xdr:colOff>
      <xdr:row>76</xdr:row>
      <xdr:rowOff>45720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62247</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21428"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167387</xdr:rowOff>
    </xdr:from>
    <xdr:to>
      <xdr:col>116</xdr:col>
      <xdr:colOff>114300</xdr:colOff>
      <xdr:row>79</xdr:row>
      <xdr:rowOff>97537</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2110700" y="135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82314</xdr:rowOff>
    </xdr:from>
    <xdr:ext cx="469744"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345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139192</xdr:rowOff>
    </xdr:from>
    <xdr:to>
      <xdr:col>112</xdr:col>
      <xdr:colOff>38100</xdr:colOff>
      <xdr:row>79</xdr:row>
      <xdr:rowOff>69342</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1272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79</xdr:row>
      <xdr:rowOff>60469</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75728"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112522</xdr:rowOff>
    </xdr:from>
    <xdr:to>
      <xdr:col>107</xdr:col>
      <xdr:colOff>101600</xdr:colOff>
      <xdr:row>79</xdr:row>
      <xdr:rowOff>42672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0383500" y="134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33799</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99428" y="1357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63754</xdr:rowOff>
    </xdr:from>
    <xdr:to>
      <xdr:col>102</xdr:col>
      <xdr:colOff>165100</xdr:colOff>
      <xdr:row>76</xdr:row>
      <xdr:rowOff>165354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94945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156481</xdr:rowOff>
    </xdr:from>
    <xdr:ext cx="469744"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10428" y="131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42038</xdr:rowOff>
    </xdr:from>
    <xdr:to>
      <xdr:col>98</xdr:col>
      <xdr:colOff>38100</xdr:colOff>
      <xdr:row>76</xdr:row>
      <xdr:rowOff>143638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8605500" y="130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134765</xdr:rowOff>
    </xdr:from>
    <xdr:ext cx="469744"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21428" y="131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令和４年度の県民一人あたりの歳出決算額については、総額が前年度と比較して</a:t>
          </a:r>
          <a:r>
            <a:rPr kumimoji="1" lang="en-US" altLang="ja-JP" sz="1300">
              <a:latin typeface="ＭＳ Ｐゴシック" panose="020B0600070205080204" pitchFamily="50" charset="-128"/>
              <a:ea typeface="ＭＳ Ｐゴシック" panose="020B0600070205080204" pitchFamily="50" charset="-128"/>
            </a:rPr>
            <a:t>21,965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538,876</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これは、新型コロナウイルス感染症への対応のための制度融資が減少したことにより貸付金が前年度比</a:t>
          </a:r>
          <a:r>
            <a:rPr kumimoji="1" lang="en-US" altLang="ja-JP" sz="1300">
              <a:latin typeface="ＭＳ Ｐゴシック" panose="020B0600070205080204" pitchFamily="50" charset="-128"/>
              <a:ea typeface="ＭＳ Ｐゴシック" panose="020B0600070205080204" pitchFamily="50" charset="-128"/>
            </a:rPr>
            <a:t>21,039</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58,239</a:t>
          </a:r>
          <a:r>
            <a:rPr kumimoji="1" lang="ja-JP" altLang="en-US" sz="1300">
              <a:latin typeface="ＭＳ Ｐゴシック" panose="020B0600070205080204" pitchFamily="50" charset="-128"/>
              <a:ea typeface="ＭＳ Ｐゴシック" panose="020B0600070205080204" pitchFamily="50" charset="-128"/>
            </a:rPr>
            <a:t>円となったことや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財政調整基金への積立金等が前年度比</a:t>
          </a:r>
          <a:r>
            <a:rPr kumimoji="1" lang="en-US" altLang="ja-JP" sz="1300">
              <a:latin typeface="ＭＳ Ｐゴシック" panose="020B0600070205080204" pitchFamily="50" charset="-128"/>
              <a:ea typeface="ＭＳ Ｐゴシック" panose="020B0600070205080204" pitchFamily="50" charset="-128"/>
            </a:rPr>
            <a:t>10,601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10,620</a:t>
          </a:r>
          <a:r>
            <a:rPr kumimoji="1" lang="ja-JP" altLang="en-US" sz="1300">
              <a:latin typeface="ＭＳ Ｐゴシック" panose="020B0600070205080204" pitchFamily="50" charset="-128"/>
              <a:ea typeface="ＭＳ Ｐゴシック" panose="020B0600070205080204" pitchFamily="50" charset="-128"/>
            </a:rPr>
            <a:t>円となったことが主な要因となっています。</a:t>
          </a:r>
        </a:p>
        <a:p>
          <a:r>
            <a:rPr kumimoji="1" lang="ja-JP" altLang="en-US" sz="1300">
              <a:latin typeface="ＭＳ Ｐゴシック" panose="020B0600070205080204" pitchFamily="50" charset="-128"/>
              <a:ea typeface="ＭＳ Ｐゴシック" panose="020B0600070205080204" pitchFamily="50" charset="-128"/>
            </a:rPr>
            <a:t>　引き続き、新潟県行財政基本方針に基づき、安定的な財政運営に取り組んでまいります。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2,163,908
2,145,151
12,583.96
1,193,390,575
1,166,079,268
19,284,822
548,180,873
2,391,349,252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303.5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57404</xdr:rowOff>
    </xdr:from>
    <xdr:to>
      <xdr:col>24</xdr:col>
      <xdr:colOff>62865</xdr:colOff>
      <xdr:row>39</xdr:row>
      <xdr:rowOff>29972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0904"/>
          <a:ext cx="1270" cy="1515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33799</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29972</xdr:rowOff>
    </xdr:from>
    <xdr:to>
      <xdr:col>24</xdr:col>
      <xdr:colOff>152400</xdr:colOff>
      <xdr:row>39</xdr:row>
      <xdr:rowOff>29972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57404</xdr:rowOff>
    </xdr:from>
    <xdr:to>
      <xdr:col>24</xdr:col>
      <xdr:colOff>152400</xdr:colOff>
      <xdr:row>30</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0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9398</xdr:rowOff>
    </xdr:from>
    <xdr:to>
      <xdr:col>24</xdr:col>
      <xdr:colOff>63500</xdr:colOff>
      <xdr:row>39</xdr:row>
      <xdr:rowOff>29972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69594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148353</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76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9398</xdr:rowOff>
    </xdr:from>
    <xdr:to>
      <xdr:col>19</xdr:col>
      <xdr:colOff>177800</xdr:colOff>
      <xdr:row>39</xdr:row>
      <xdr:rowOff>20828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6959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92727</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922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125984</xdr:rowOff>
    </xdr:from>
    <xdr:to>
      <xdr:col>15</xdr:col>
      <xdr:colOff>50800</xdr:colOff>
      <xdr:row>39</xdr:row>
      <xdr:rowOff>20828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64108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157480</xdr:rowOff>
    </xdr:from>
    <xdr:to>
      <xdr:col>15</xdr:col>
      <xdr:colOff>101600</xdr:colOff>
      <xdr:row>36</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104157</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107696</xdr:rowOff>
    </xdr:from>
    <xdr:to>
      <xdr:col>10</xdr:col>
      <xdr:colOff>114300</xdr:colOff>
      <xdr:row>38</xdr:row>
      <xdr:rowOff>125984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622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33291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86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116332</xdr:rowOff>
    </xdr:from>
    <xdr:to>
      <xdr:col>6</xdr:col>
      <xdr:colOff>38100</xdr:colOff>
      <xdr:row>36</xdr:row>
      <xdr:rowOff>46482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63009</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89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150622</xdr:rowOff>
    </xdr:from>
    <xdr:to>
      <xdr:col>24</xdr:col>
      <xdr:colOff>114300</xdr:colOff>
      <xdr:row>39</xdr:row>
      <xdr:rowOff>80772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65549</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5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130048</xdr:rowOff>
    </xdr:from>
    <xdr:to>
      <xdr:col>20</xdr:col>
      <xdr:colOff>38100</xdr:colOff>
      <xdr:row>39</xdr:row>
      <xdr:rowOff>60198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39</xdr:row>
      <xdr:rowOff>51325</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141478</xdr:rowOff>
    </xdr:from>
    <xdr:to>
      <xdr:col>15</xdr:col>
      <xdr:colOff>101600</xdr:colOff>
      <xdr:row>39</xdr:row>
      <xdr:rowOff>71628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62755</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75184</xdr:rowOff>
    </xdr:from>
    <xdr:to>
      <xdr:col>10</xdr:col>
      <xdr:colOff>165100</xdr:colOff>
      <xdr:row>39</xdr:row>
      <xdr:rowOff>5334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167911</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56896</xdr:rowOff>
    </xdr:from>
    <xdr:to>
      <xdr:col>6</xdr:col>
      <xdr:colOff>38100</xdr:colOff>
      <xdr:row>38</xdr:row>
      <xdr:rowOff>158496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149623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116763</xdr:rowOff>
    </xdr:from>
    <xdr:to>
      <xdr:col>24</xdr:col>
      <xdr:colOff>62865</xdr:colOff>
      <xdr:row>58</xdr:row>
      <xdr:rowOff>137909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89263"/>
          <a:ext cx="1270" cy="139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141736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137909</xdr:rowOff>
    </xdr:from>
    <xdr:to>
      <xdr:col>24</xdr:col>
      <xdr:colOff>152400</xdr:colOff>
      <xdr:row>58</xdr:row>
      <xdr:rowOff>137909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8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63440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116763</xdr:rowOff>
    </xdr:from>
    <xdr:to>
      <xdr:col>24</xdr:col>
      <xdr:colOff>152400</xdr:colOff>
      <xdr:row>50</xdr:row>
      <xdr:rowOff>116763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8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46469</xdr:rowOff>
    </xdr:from>
    <xdr:to>
      <xdr:col>24</xdr:col>
      <xdr:colOff>63500</xdr:colOff>
      <xdr:row>57</xdr:row>
      <xdr:rowOff>131775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476219"/>
          <a:ext cx="838200" cy="4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69105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49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46228</xdr:rowOff>
    </xdr:from>
    <xdr:to>
      <xdr:col>24</xdr:col>
      <xdr:colOff>114300</xdr:colOff>
      <xdr:row>56</xdr:row>
      <xdr:rowOff>147828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46469</xdr:rowOff>
    </xdr:from>
    <xdr:to>
      <xdr:col>19</xdr:col>
      <xdr:colOff>177800</xdr:colOff>
      <xdr:row>59</xdr:row>
      <xdr:rowOff>59995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476219"/>
          <a:ext cx="889000" cy="6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95301</xdr:rowOff>
    </xdr:from>
    <xdr:to>
      <xdr:col>20</xdr:col>
      <xdr:colOff>38100</xdr:colOff>
      <xdr:row>55</xdr:row>
      <xdr:rowOff>25451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41978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12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51498</xdr:rowOff>
    </xdr:from>
    <xdr:to>
      <xdr:col>15</xdr:col>
      <xdr:colOff>50800</xdr:colOff>
      <xdr:row>59</xdr:row>
      <xdr:rowOff>59995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652698"/>
          <a:ext cx="889000" cy="5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69126</xdr:rowOff>
    </xdr:from>
    <xdr:to>
      <xdr:col>15</xdr:col>
      <xdr:colOff>101600</xdr:colOff>
      <xdr:row>57</xdr:row>
      <xdr:rowOff>170726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15803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51498</xdr:rowOff>
    </xdr:from>
    <xdr:to>
      <xdr:col>10</xdr:col>
      <xdr:colOff>114300</xdr:colOff>
      <xdr:row>58</xdr:row>
      <xdr:rowOff>168466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652698"/>
          <a:ext cx="889000" cy="45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64974</xdr:rowOff>
    </xdr:from>
    <xdr:to>
      <xdr:col>10</xdr:col>
      <xdr:colOff>165100</xdr:colOff>
      <xdr:row>57</xdr:row>
      <xdr:rowOff>166574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157701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13119</xdr:rowOff>
    </xdr:from>
    <xdr:to>
      <xdr:col>6</xdr:col>
      <xdr:colOff>38100</xdr:colOff>
      <xdr:row>58</xdr:row>
      <xdr:rowOff>114719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131246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7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80975</xdr:rowOff>
    </xdr:from>
    <xdr:to>
      <xdr:col>24</xdr:col>
      <xdr:colOff>114300</xdr:colOff>
      <xdr:row>58</xdr:row>
      <xdr:rowOff>11125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59402</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167119</xdr:rowOff>
    </xdr:from>
    <xdr:to>
      <xdr:col>20</xdr:col>
      <xdr:colOff>38100</xdr:colOff>
      <xdr:row>55</xdr:row>
      <xdr:rowOff>97269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4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88396</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5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9195</xdr:rowOff>
    </xdr:from>
    <xdr:to>
      <xdr:col>15</xdr:col>
      <xdr:colOff>101600</xdr:colOff>
      <xdr:row>59</xdr:row>
      <xdr:rowOff>110795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1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101922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2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698</xdr:rowOff>
    </xdr:from>
    <xdr:to>
      <xdr:col>10</xdr:col>
      <xdr:colOff>165100</xdr:colOff>
      <xdr:row>56</xdr:row>
      <xdr:rowOff>102298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118825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3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117666</xdr:rowOff>
    </xdr:from>
    <xdr:to>
      <xdr:col>6</xdr:col>
      <xdr:colOff>38100</xdr:colOff>
      <xdr:row>59</xdr:row>
      <xdr:rowOff>47816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6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38943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61016</xdr:rowOff>
    </xdr:from>
    <xdr:to>
      <xdr:col>24</xdr:col>
      <xdr:colOff>62865</xdr:colOff>
      <xdr:row>74</xdr:row>
      <xdr:rowOff>100747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62516"/>
          <a:ext cx="1270" cy="725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104574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27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100747</xdr:rowOff>
    </xdr:from>
    <xdr:to>
      <xdr:col>24</xdr:col>
      <xdr:colOff>152400</xdr:colOff>
      <xdr:row>74</xdr:row>
      <xdr:rowOff>100747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78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7693</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61016</xdr:rowOff>
    </xdr:from>
    <xdr:to>
      <xdr:col>24</xdr:col>
      <xdr:colOff>152400</xdr:colOff>
      <xdr:row>70</xdr:row>
      <xdr:rowOff>61016</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6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100747</xdr:rowOff>
    </xdr:from>
    <xdr:to>
      <xdr:col>24</xdr:col>
      <xdr:colOff>63500</xdr:colOff>
      <xdr:row>75</xdr:row>
      <xdr:rowOff>112542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788047"/>
          <a:ext cx="838200" cy="18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98427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09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75550</xdr:rowOff>
    </xdr:from>
    <xdr:to>
      <xdr:col>24</xdr:col>
      <xdr:colOff>114300</xdr:colOff>
      <xdr:row>72</xdr:row>
      <xdr:rowOff>5700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2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70755</xdr:rowOff>
    </xdr:from>
    <xdr:to>
      <xdr:col>19</xdr:col>
      <xdr:colOff>177800</xdr:colOff>
      <xdr:row>75</xdr:row>
      <xdr:rowOff>112542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929505"/>
          <a:ext cx="889000" cy="4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11222</xdr:rowOff>
    </xdr:from>
    <xdr:to>
      <xdr:col>20</xdr:col>
      <xdr:colOff>38100</xdr:colOff>
      <xdr:row>71</xdr:row>
      <xdr:rowOff>112822</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18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129349</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19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70755</xdr:rowOff>
    </xdr:from>
    <xdr:to>
      <xdr:col>15</xdr:col>
      <xdr:colOff>50800</xdr:colOff>
      <xdr:row>76</xdr:row>
      <xdr:rowOff>83007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929505"/>
          <a:ext cx="889000" cy="18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70</xdr:row>
      <xdr:rowOff>143810</xdr:rowOff>
    </xdr:from>
    <xdr:to>
      <xdr:col>15</xdr:col>
      <xdr:colOff>101600</xdr:colOff>
      <xdr:row>71</xdr:row>
      <xdr:rowOff>73960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1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90487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19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83007</xdr:rowOff>
    </xdr:from>
    <xdr:to>
      <xdr:col>10</xdr:col>
      <xdr:colOff>114300</xdr:colOff>
      <xdr:row>77</xdr:row>
      <xdr:rowOff>31527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113207"/>
          <a:ext cx="889000" cy="1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63114</xdr:rowOff>
    </xdr:from>
    <xdr:to>
      <xdr:col>10</xdr:col>
      <xdr:colOff>165100</xdr:colOff>
      <xdr:row>73</xdr:row>
      <xdr:rowOff>164714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257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9791</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2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8433</xdr:rowOff>
    </xdr:from>
    <xdr:to>
      <xdr:col>6</xdr:col>
      <xdr:colOff>38100</xdr:colOff>
      <xdr:row>74</xdr:row>
      <xdr:rowOff>110033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26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126560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2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49947</xdr:rowOff>
    </xdr:from>
    <xdr:to>
      <xdr:col>24</xdr:col>
      <xdr:colOff>114300</xdr:colOff>
      <xdr:row>74</xdr:row>
      <xdr:rowOff>151547</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7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136324</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65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61742</xdr:rowOff>
    </xdr:from>
    <xdr:to>
      <xdr:col>20</xdr:col>
      <xdr:colOff>38100</xdr:colOff>
      <xdr:row>75</xdr:row>
      <xdr:rowOff>163342</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9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154469</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30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19955</xdr:rowOff>
    </xdr:from>
    <xdr:to>
      <xdr:col>15</xdr:col>
      <xdr:colOff>101600</xdr:colOff>
      <xdr:row>75</xdr:row>
      <xdr:rowOff>121555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8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112681</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9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32207</xdr:rowOff>
    </xdr:from>
    <xdr:to>
      <xdr:col>10</xdr:col>
      <xdr:colOff>165100</xdr:colOff>
      <xdr:row>76</xdr:row>
      <xdr:rowOff>133807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124934</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152177</xdr:rowOff>
    </xdr:from>
    <xdr:to>
      <xdr:col>6</xdr:col>
      <xdr:colOff>38100</xdr:colOff>
      <xdr:row>77</xdr:row>
      <xdr:rowOff>82327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1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73454</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121346</xdr:rowOff>
    </xdr:from>
    <xdr:to>
      <xdr:col>24</xdr:col>
      <xdr:colOff>62865</xdr:colOff>
      <xdr:row>95</xdr:row>
      <xdr:rowOff>47639</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380396"/>
          <a:ext cx="1270" cy="95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51466</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3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47639</xdr:rowOff>
    </xdr:from>
    <xdr:to>
      <xdr:col>24</xdr:col>
      <xdr:colOff>152400</xdr:colOff>
      <xdr:row>95</xdr:row>
      <xdr:rowOff>47639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33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68023</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1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121346</xdr:rowOff>
    </xdr:from>
    <xdr:to>
      <xdr:col>24</xdr:col>
      <xdr:colOff>152400</xdr:colOff>
      <xdr:row>89</xdr:row>
      <xdr:rowOff>121346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380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58677</xdr:rowOff>
    </xdr:from>
    <xdr:to>
      <xdr:col>24</xdr:col>
      <xdr:colOff>63500</xdr:colOff>
      <xdr:row>94</xdr:row>
      <xdr:rowOff>121608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174977"/>
          <a:ext cx="838200" cy="6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152337</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5582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129460</xdr:rowOff>
    </xdr:from>
    <xdr:to>
      <xdr:col>24</xdr:col>
      <xdr:colOff>114300</xdr:colOff>
      <xdr:row>92</xdr:row>
      <xdr:rowOff>59610</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573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121608</xdr:rowOff>
    </xdr:from>
    <xdr:to>
      <xdr:col>19</xdr:col>
      <xdr:colOff>177800</xdr:colOff>
      <xdr:row>95</xdr:row>
      <xdr:rowOff>127095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237908"/>
          <a:ext cx="889000" cy="17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108331</xdr:rowOff>
    </xdr:from>
    <xdr:to>
      <xdr:col>20</xdr:col>
      <xdr:colOff>38100</xdr:colOff>
      <xdr:row>93</xdr:row>
      <xdr:rowOff>38481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58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55008</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17411" y="156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127095</xdr:rowOff>
    </xdr:from>
    <xdr:to>
      <xdr:col>15</xdr:col>
      <xdr:colOff>50800</xdr:colOff>
      <xdr:row>98</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414845"/>
          <a:ext cx="889000" cy="4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21365</xdr:rowOff>
    </xdr:from>
    <xdr:to>
      <xdr:col>15</xdr:col>
      <xdr:colOff>101600</xdr:colOff>
      <xdr:row>94</xdr:row>
      <xdr:rowOff>122965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13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139492</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59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17627</xdr:rowOff>
    </xdr:from>
    <xdr:to>
      <xdr:col>10</xdr:col>
      <xdr:colOff>114300</xdr:colOff>
      <xdr:row>98</xdr:row>
      <xdr:rowOff>71055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19727"/>
          <a:ext cx="8890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52977</xdr:rowOff>
    </xdr:from>
    <xdr:to>
      <xdr:col>10</xdr:col>
      <xdr:colOff>165100</xdr:colOff>
      <xdr:row>98</xdr:row>
      <xdr:rowOff>154577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8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145704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9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51997</xdr:rowOff>
    </xdr:from>
    <xdr:to>
      <xdr:col>6</xdr:col>
      <xdr:colOff>38100</xdr:colOff>
      <xdr:row>98</xdr:row>
      <xdr:rowOff>153597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85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144724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7877</xdr:rowOff>
    </xdr:from>
    <xdr:to>
      <xdr:col>24</xdr:col>
      <xdr:colOff>114300</xdr:colOff>
      <xdr:row>94</xdr:row>
      <xdr:rowOff>109477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1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157754</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1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70808</xdr:rowOff>
    </xdr:from>
    <xdr:to>
      <xdr:col>20</xdr:col>
      <xdr:colOff>38100</xdr:colOff>
      <xdr:row>95</xdr:row>
      <xdr:rowOff>958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1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163535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7411" y="162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76295</xdr:rowOff>
    </xdr:from>
    <xdr:to>
      <xdr:col>15</xdr:col>
      <xdr:colOff>101600</xdr:colOff>
      <xdr:row>96</xdr:row>
      <xdr:rowOff>6445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3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169022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45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138277</xdr:rowOff>
    </xdr:from>
    <xdr:to>
      <xdr:col>10</xdr:col>
      <xdr:colOff>165100</xdr:colOff>
      <xdr:row>98</xdr:row>
      <xdr:rowOff>68427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84954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5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20255</xdr:rowOff>
    </xdr:from>
    <xdr:to>
      <xdr:col>6</xdr:col>
      <xdr:colOff>38100</xdr:colOff>
      <xdr:row>98</xdr:row>
      <xdr:rowOff>121855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2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138382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5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38735</xdr:rowOff>
    </xdr:from>
    <xdr:to>
      <xdr:col>54</xdr:col>
      <xdr:colOff>189865</xdr:colOff>
      <xdr:row>39</xdr:row>
      <xdr:rowOff>23495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53685"/>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27322</xdr:rowOff>
    </xdr:from>
    <xdr:ext cx="469744"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23495</xdr:rowOff>
    </xdr:from>
    <xdr:to>
      <xdr:col>55</xdr:col>
      <xdr:colOff>88900</xdr:colOff>
      <xdr:row>39</xdr:row>
      <xdr:rowOff>23495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7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156862</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38735</xdr:rowOff>
    </xdr:from>
    <xdr:to>
      <xdr:col>55</xdr:col>
      <xdr:colOff>88900</xdr:colOff>
      <xdr:row>31</xdr:row>
      <xdr:rowOff>38735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5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23495</xdr:rowOff>
    </xdr:from>
    <xdr:to>
      <xdr:col>55</xdr:col>
      <xdr:colOff>0</xdr:colOff>
      <xdr:row>39</xdr:row>
      <xdr:rowOff>42545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7100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60342</xdr:rowOff>
    </xdr:from>
    <xdr:ext cx="469744"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061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37465</xdr:rowOff>
    </xdr:from>
    <xdr:to>
      <xdr:col>55</xdr:col>
      <xdr:colOff>50800</xdr:colOff>
      <xdr:row>36</xdr:row>
      <xdr:rowOff>139065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42545</xdr:rowOff>
    </xdr:from>
    <xdr:to>
      <xdr:col>50</xdr:col>
      <xdr:colOff>114300</xdr:colOff>
      <xdr:row>39</xdr:row>
      <xdr:rowOff>97790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7290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56515</xdr:rowOff>
    </xdr:from>
    <xdr:to>
      <xdr:col>50</xdr:col>
      <xdr:colOff>165100</xdr:colOff>
      <xdr:row>35</xdr:row>
      <xdr:rowOff>158115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3192</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391728"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97790</xdr:rowOff>
    </xdr:from>
    <xdr:to>
      <xdr:col>45</xdr:col>
      <xdr:colOff>177800</xdr:colOff>
      <xdr:row>39</xdr:row>
      <xdr:rowOff>105410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784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81280</xdr:rowOff>
    </xdr:from>
    <xdr:to>
      <xdr:col>46</xdr:col>
      <xdr:colOff>38100</xdr:colOff>
      <xdr:row>36</xdr:row>
      <xdr:rowOff>11430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27957</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105410</xdr:rowOff>
    </xdr:from>
    <xdr:to>
      <xdr:col>41</xdr:col>
      <xdr:colOff>50800</xdr:colOff>
      <xdr:row>39</xdr:row>
      <xdr:rowOff>105410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90805</xdr:rowOff>
    </xdr:from>
    <xdr:to>
      <xdr:col>41</xdr:col>
      <xdr:colOff>101600</xdr:colOff>
      <xdr:row>38</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37482</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62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33655</xdr:rowOff>
    </xdr:from>
    <xdr:to>
      <xdr:col>36</xdr:col>
      <xdr:colOff>165100</xdr:colOff>
      <xdr:row>37</xdr:row>
      <xdr:rowOff>135255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151782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615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144145</xdr:rowOff>
    </xdr:from>
    <xdr:to>
      <xdr:col>55</xdr:col>
      <xdr:colOff>50800</xdr:colOff>
      <xdr:row>39</xdr:row>
      <xdr:rowOff>74295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59072</xdr:rowOff>
    </xdr:from>
    <xdr:ext cx="469744"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84472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391728" y="677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46990</xdr:rowOff>
    </xdr:from>
    <xdr:to>
      <xdr:col>46</xdr:col>
      <xdr:colOff>38100</xdr:colOff>
      <xdr:row>39</xdr:row>
      <xdr:rowOff>148590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139717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82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54610</xdr:rowOff>
    </xdr:from>
    <xdr:to>
      <xdr:col>41</xdr:col>
      <xdr:colOff>101600</xdr:colOff>
      <xdr:row>39</xdr:row>
      <xdr:rowOff>156210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147337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83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54610</xdr:rowOff>
    </xdr:from>
    <xdr:to>
      <xdr:col>36</xdr:col>
      <xdr:colOff>165100</xdr:colOff>
      <xdr:row>39</xdr:row>
      <xdr:rowOff>156210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147337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83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134214</xdr:rowOff>
    </xdr:from>
    <xdr:to>
      <xdr:col>54</xdr:col>
      <xdr:colOff>189865</xdr:colOff>
      <xdr:row>59</xdr:row>
      <xdr:rowOff>29629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535264"/>
          <a:ext cx="1270" cy="1609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33456</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29629</xdr:rowOff>
    </xdr:from>
    <xdr:to>
      <xdr:col>55</xdr:col>
      <xdr:colOff>88900</xdr:colOff>
      <xdr:row>59</xdr:row>
      <xdr:rowOff>29629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80891</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3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134214</xdr:rowOff>
    </xdr:from>
    <xdr:to>
      <xdr:col>55</xdr:col>
      <xdr:colOff>88900</xdr:colOff>
      <xdr:row>49</xdr:row>
      <xdr:rowOff>134214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53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129489</xdr:rowOff>
    </xdr:from>
    <xdr:to>
      <xdr:col>55</xdr:col>
      <xdr:colOff>0</xdr:colOff>
      <xdr:row>52</xdr:row>
      <xdr:rowOff>134214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044889"/>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77881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899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99454</xdr:rowOff>
    </xdr:from>
    <xdr:to>
      <xdr:col>55</xdr:col>
      <xdr:colOff>50800</xdr:colOff>
      <xdr:row>53</xdr:row>
      <xdr:rowOff>29604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01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112496</xdr:rowOff>
    </xdr:from>
    <xdr:to>
      <xdr:col>50</xdr:col>
      <xdr:colOff>114300</xdr:colOff>
      <xdr:row>52</xdr:row>
      <xdr:rowOff>129489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02789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109398</xdr:rowOff>
    </xdr:from>
    <xdr:to>
      <xdr:col>50</xdr:col>
      <xdr:colOff>165100</xdr:colOff>
      <xdr:row>53</xdr:row>
      <xdr:rowOff>39548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30675</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59411" y="91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16408</xdr:rowOff>
    </xdr:from>
    <xdr:to>
      <xdr:col>45</xdr:col>
      <xdr:colOff>177800</xdr:colOff>
      <xdr:row>52</xdr:row>
      <xdr:rowOff>112496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8931808"/>
          <a:ext cx="889000" cy="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73546</xdr:rowOff>
    </xdr:from>
    <xdr:to>
      <xdr:col>46</xdr:col>
      <xdr:colOff>38100</xdr:colOff>
      <xdr:row>53</xdr:row>
      <xdr:rowOff>3696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898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166273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08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16408</xdr:rowOff>
    </xdr:from>
    <xdr:to>
      <xdr:col>41</xdr:col>
      <xdr:colOff>50800</xdr:colOff>
      <xdr:row>52</xdr:row>
      <xdr:rowOff>42088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8931808"/>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52972</xdr:rowOff>
    </xdr:from>
    <xdr:to>
      <xdr:col>41</xdr:col>
      <xdr:colOff>101600</xdr:colOff>
      <xdr:row>52</xdr:row>
      <xdr:rowOff>154572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89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145699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0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165862</xdr:rowOff>
    </xdr:from>
    <xdr:to>
      <xdr:col>36</xdr:col>
      <xdr:colOff>165100</xdr:colOff>
      <xdr:row>53</xdr:row>
      <xdr:rowOff>96012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87139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1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83414</xdr:rowOff>
    </xdr:from>
    <xdr:to>
      <xdr:col>55</xdr:col>
      <xdr:colOff>50800</xdr:colOff>
      <xdr:row>53</xdr:row>
      <xdr:rowOff>13564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899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106291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885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78689</xdr:rowOff>
    </xdr:from>
    <xdr:to>
      <xdr:col>50</xdr:col>
      <xdr:colOff>165100</xdr:colOff>
      <xdr:row>53</xdr:row>
      <xdr:rowOff>8839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899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25366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59411" y="87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61696</xdr:rowOff>
    </xdr:from>
    <xdr:to>
      <xdr:col>46</xdr:col>
      <xdr:colOff>38100</xdr:colOff>
      <xdr:row>52</xdr:row>
      <xdr:rowOff>163296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89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8373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87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137058</xdr:rowOff>
    </xdr:from>
    <xdr:to>
      <xdr:col>41</xdr:col>
      <xdr:colOff>101600</xdr:colOff>
      <xdr:row>52</xdr:row>
      <xdr:rowOff>67208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88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83735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86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162738</xdr:rowOff>
    </xdr:from>
    <xdr:to>
      <xdr:col>36</xdr:col>
      <xdr:colOff>165100</xdr:colOff>
      <xdr:row>52</xdr:row>
      <xdr:rowOff>92888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89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109415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868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169704</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7599"/>
          <a:ext cx="1270" cy="1415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2081</xdr:rowOff>
    </xdr:from>
    <xdr:ext cx="534377"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169704</xdr:rowOff>
    </xdr:from>
    <xdr:to>
      <xdr:col>55</xdr:col>
      <xdr:colOff>88900</xdr:colOff>
      <xdr:row>78</xdr:row>
      <xdr:rowOff>169704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107410</xdr:rowOff>
    </xdr:from>
    <xdr:to>
      <xdr:col>55</xdr:col>
      <xdr:colOff>0</xdr:colOff>
      <xdr:row>72</xdr:row>
      <xdr:rowOff>61900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2108910"/>
          <a:ext cx="838200" cy="29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98188</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44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119761</xdr:rowOff>
    </xdr:from>
    <xdr:to>
      <xdr:col>55</xdr:col>
      <xdr:colOff>50800</xdr:colOff>
      <xdr:row>73</xdr:row>
      <xdr:rowOff>49911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46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107410</xdr:rowOff>
    </xdr:from>
    <xdr:to>
      <xdr:col>50</xdr:col>
      <xdr:colOff>114300</xdr:colOff>
      <xdr:row>72</xdr:row>
      <xdr:rowOff>63443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2108910"/>
          <a:ext cx="889000" cy="2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88595</xdr:rowOff>
    </xdr:from>
    <xdr:to>
      <xdr:col>50</xdr:col>
      <xdr:colOff>165100</xdr:colOff>
      <xdr:row>73</xdr:row>
      <xdr:rowOff>18745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43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9872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59411" y="125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63443</xdr:rowOff>
    </xdr:from>
    <xdr:to>
      <xdr:col>45</xdr:col>
      <xdr:colOff>177800</xdr:colOff>
      <xdr:row>78</xdr:row>
      <xdr:rowOff>149225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2407843"/>
          <a:ext cx="889000" cy="111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25540</xdr:rowOff>
    </xdr:from>
    <xdr:to>
      <xdr:col>46</xdr:col>
      <xdr:colOff>38100</xdr:colOff>
      <xdr:row>72</xdr:row>
      <xdr:rowOff>127140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23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118267</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24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114840</xdr:rowOff>
    </xdr:from>
    <xdr:to>
      <xdr:col>41</xdr:col>
      <xdr:colOff>50800</xdr:colOff>
      <xdr:row>78</xdr:row>
      <xdr:rowOff>149225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487940"/>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69202</xdr:rowOff>
    </xdr:from>
    <xdr:to>
      <xdr:col>41</xdr:col>
      <xdr:colOff>101600</xdr:colOff>
      <xdr:row>78</xdr:row>
      <xdr:rowOff>170802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15879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2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55505</xdr:rowOff>
    </xdr:from>
    <xdr:to>
      <xdr:col>36</xdr:col>
      <xdr:colOff>165100</xdr:colOff>
      <xdr:row>78</xdr:row>
      <xdr:rowOff>157105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2182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2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11100</xdr:rowOff>
    </xdr:from>
    <xdr:to>
      <xdr:col>55</xdr:col>
      <xdr:colOff>50800</xdr:colOff>
      <xdr:row>72</xdr:row>
      <xdr:rowOff>112700</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3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33977</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20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56610</xdr:rowOff>
    </xdr:from>
    <xdr:to>
      <xdr:col>50</xdr:col>
      <xdr:colOff>165100</xdr:colOff>
      <xdr:row>70</xdr:row>
      <xdr:rowOff>158210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20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3287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59411" y="1183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12643</xdr:rowOff>
    </xdr:from>
    <xdr:to>
      <xdr:col>46</xdr:col>
      <xdr:colOff>38100</xdr:colOff>
      <xdr:row>72</xdr:row>
      <xdr:rowOff>114243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23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130770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13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98425</xdr:rowOff>
    </xdr:from>
    <xdr:to>
      <xdr:col>41</xdr:col>
      <xdr:colOff>101600</xdr:colOff>
      <xdr:row>79</xdr:row>
      <xdr:rowOff>28575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4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19702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64040</xdr:rowOff>
    </xdr:from>
    <xdr:to>
      <xdr:col>36</xdr:col>
      <xdr:colOff>165100</xdr:colOff>
      <xdr:row>78</xdr:row>
      <xdr:rowOff>165640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156767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2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62365</xdr:rowOff>
    </xdr:from>
    <xdr:to>
      <xdr:col>54</xdr:col>
      <xdr:colOff>189865</xdr:colOff>
      <xdr:row>97</xdr:row>
      <xdr:rowOff>72743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492865"/>
          <a:ext cx="1270" cy="121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76570</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7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72743</xdr:rowOff>
    </xdr:from>
    <xdr:to>
      <xdr:col>55</xdr:col>
      <xdr:colOff>88900</xdr:colOff>
      <xdr:row>97</xdr:row>
      <xdr:rowOff>72743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7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9042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2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62365</xdr:rowOff>
    </xdr:from>
    <xdr:to>
      <xdr:col>55</xdr:col>
      <xdr:colOff>88900</xdr:colOff>
      <xdr:row>90</xdr:row>
      <xdr:rowOff>62365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492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75509</xdr:rowOff>
    </xdr:from>
    <xdr:to>
      <xdr:col>55</xdr:col>
      <xdr:colOff>0</xdr:colOff>
      <xdr:row>94</xdr:row>
      <xdr:rowOff>121024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191809"/>
          <a:ext cx="838200" cy="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132044</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48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153617</xdr:rowOff>
    </xdr:from>
    <xdr:to>
      <xdr:col>55</xdr:col>
      <xdr:colOff>50800</xdr:colOff>
      <xdr:row>95</xdr:row>
      <xdr:rowOff>83767</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26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88813</xdr:rowOff>
    </xdr:from>
    <xdr:to>
      <xdr:col>50</xdr:col>
      <xdr:colOff>114300</xdr:colOff>
      <xdr:row>94</xdr:row>
      <xdr:rowOff>121024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033663"/>
          <a:ext cx="889000" cy="20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141501</xdr:rowOff>
    </xdr:from>
    <xdr:to>
      <xdr:col>50</xdr:col>
      <xdr:colOff>165100</xdr:colOff>
      <xdr:row>95</xdr:row>
      <xdr:rowOff>71651</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25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62778</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3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88813</xdr:rowOff>
    </xdr:from>
    <xdr:to>
      <xdr:col>45</xdr:col>
      <xdr:colOff>177800</xdr:colOff>
      <xdr:row>93</xdr:row>
      <xdr:rowOff>117709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033663"/>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93976</xdr:rowOff>
    </xdr:from>
    <xdr:to>
      <xdr:col>46</xdr:col>
      <xdr:colOff>38100</xdr:colOff>
      <xdr:row>95</xdr:row>
      <xdr:rowOff>24126</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21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3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117709</xdr:rowOff>
    </xdr:from>
    <xdr:to>
      <xdr:col>41</xdr:col>
      <xdr:colOff>50800</xdr:colOff>
      <xdr:row>94</xdr:row>
      <xdr:rowOff>161189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062559"/>
          <a:ext cx="889000" cy="2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36939</xdr:rowOff>
    </xdr:from>
    <xdr:to>
      <xdr:col>41</xdr:col>
      <xdr:colOff>101600</xdr:colOff>
      <xdr:row>95</xdr:row>
      <xdr:rowOff>138539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3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129666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4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126482</xdr:rowOff>
    </xdr:from>
    <xdr:to>
      <xdr:col>36</xdr:col>
      <xdr:colOff>165100</xdr:colOff>
      <xdr:row>96</xdr:row>
      <xdr:rowOff>56632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47759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5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24709</xdr:rowOff>
    </xdr:from>
    <xdr:to>
      <xdr:col>55</xdr:col>
      <xdr:colOff>50800</xdr:colOff>
      <xdr:row>94</xdr:row>
      <xdr:rowOff>126309</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1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47586</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59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70224</xdr:rowOff>
    </xdr:from>
    <xdr:to>
      <xdr:col>50</xdr:col>
      <xdr:colOff>165100</xdr:colOff>
      <xdr:row>95</xdr:row>
      <xdr:rowOff>374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1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16901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59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38013</xdr:rowOff>
    </xdr:from>
    <xdr:to>
      <xdr:col>46</xdr:col>
      <xdr:colOff>38100</xdr:colOff>
      <xdr:row>93</xdr:row>
      <xdr:rowOff>139613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59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156140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7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66909</xdr:rowOff>
    </xdr:from>
    <xdr:to>
      <xdr:col>41</xdr:col>
      <xdr:colOff>101600</xdr:colOff>
      <xdr:row>93</xdr:row>
      <xdr:rowOff>168509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0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13586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78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110389</xdr:rowOff>
    </xdr:from>
    <xdr:to>
      <xdr:col>36</xdr:col>
      <xdr:colOff>165100</xdr:colOff>
      <xdr:row>95</xdr:row>
      <xdr:rowOff>40539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2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57066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00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141034</xdr:rowOff>
    </xdr:from>
    <xdr:to>
      <xdr:col>85</xdr:col>
      <xdr:colOff>126364</xdr:colOff>
      <xdr:row>39</xdr:row>
      <xdr:rowOff>36258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flipV="1">
          <a:off x="16317595" y="5284534"/>
          <a:ext cx="1269"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40085</xdr:rowOff>
    </xdr:from>
    <xdr:ext cx="534377" cy="259045"/>
    <xdr:sp macro="" textlink="">
      <xdr:nvSpPr>
        <xdr:cNvPr id="501" name="警察費最小値テキスト">
          <a:extLst>
            <a:ext uri="{FF2B5EF4-FFF2-40B4-BE49-F238E27FC236}">
              <a16:creationId xmlns:a16="http://schemas.microsoft.com/office/drawing/2014/main" id="{00000000-0008-0000-0700-0000F5010000}"/>
            </a:ext>
          </a:extLst>
        </xdr:cNvPr>
        <xdr:cNvSpPr txBox="1"/>
      </xdr:nvSpPr>
      <xdr:spPr>
        <a:xfrm>
          <a:off x="16370300" y="67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36258</xdr:rowOff>
    </xdr:from>
    <xdr:to>
      <xdr:col>86</xdr:col>
      <xdr:colOff>25400</xdr:colOff>
      <xdr:row>39</xdr:row>
      <xdr:rowOff>36258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672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87711</xdr:rowOff>
    </xdr:from>
    <xdr:ext cx="534377" cy="259045"/>
    <xdr:sp macro="" textlink="">
      <xdr:nvSpPr>
        <xdr:cNvPr id="503" name="警察費最大値テキスト">
          <a:extLst>
            <a:ext uri="{FF2B5EF4-FFF2-40B4-BE49-F238E27FC236}">
              <a16:creationId xmlns:a16="http://schemas.microsoft.com/office/drawing/2014/main" id="{00000000-0008-0000-0700-0000F7010000}"/>
            </a:ext>
          </a:extLst>
        </xdr:cNvPr>
        <xdr:cNvSpPr txBox="1"/>
      </xdr:nvSpPr>
      <xdr:spPr>
        <a:xfrm>
          <a:off x="16370300" y="50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141034</xdr:rowOff>
    </xdr:from>
    <xdr:to>
      <xdr:col>86</xdr:col>
      <xdr:colOff>25400</xdr:colOff>
      <xdr:row>30</xdr:row>
      <xdr:rowOff>141034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528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91694</xdr:rowOff>
    </xdr:from>
    <xdr:to>
      <xdr:col>85</xdr:col>
      <xdr:colOff>127000</xdr:colOff>
      <xdr:row>38</xdr:row>
      <xdr:rowOff>121793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5481300" y="6435344"/>
          <a:ext cx="8382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163784</xdr:rowOff>
    </xdr:from>
    <xdr:ext cx="534377" cy="259045"/>
    <xdr:sp macro="" textlink="">
      <xdr:nvSpPr>
        <xdr:cNvPr id="506" name="警察費平均値テキスト">
          <a:extLst>
            <a:ext uri="{FF2B5EF4-FFF2-40B4-BE49-F238E27FC236}">
              <a16:creationId xmlns:a16="http://schemas.microsoft.com/office/drawing/2014/main" id="{00000000-0008-0000-0700-0000FA010000}"/>
            </a:ext>
          </a:extLst>
        </xdr:cNvPr>
        <xdr:cNvSpPr txBox="1"/>
      </xdr:nvSpPr>
      <xdr:spPr>
        <a:xfrm>
          <a:off x="16370300" y="599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140907</xdr:rowOff>
    </xdr:from>
    <xdr:to>
      <xdr:col>85</xdr:col>
      <xdr:colOff>177800</xdr:colOff>
      <xdr:row>36</xdr:row>
      <xdr:rowOff>71057</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6268700" y="614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86169</xdr:rowOff>
    </xdr:from>
    <xdr:to>
      <xdr:col>81</xdr:col>
      <xdr:colOff>50800</xdr:colOff>
      <xdr:row>38</xdr:row>
      <xdr:rowOff>121793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4592300" y="6601269"/>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122809</xdr:rowOff>
    </xdr:from>
    <xdr:to>
      <xdr:col>81</xdr:col>
      <xdr:colOff>101600</xdr:colOff>
      <xdr:row>37</xdr:row>
      <xdr:rowOff>52959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5430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69486</xdr:rowOff>
    </xdr:from>
    <xdr:ext cx="534377"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52014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160465</xdr:rowOff>
    </xdr:from>
    <xdr:to>
      <xdr:col>76</xdr:col>
      <xdr:colOff>114300</xdr:colOff>
      <xdr:row>38</xdr:row>
      <xdr:rowOff>86169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3703300" y="6504115"/>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23559</xdr:rowOff>
    </xdr:from>
    <xdr:to>
      <xdr:col>76</xdr:col>
      <xdr:colOff>165100</xdr:colOff>
      <xdr:row>36</xdr:row>
      <xdr:rowOff>125159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4541500" y="619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141686</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4325111" y="597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160465</xdr:rowOff>
    </xdr:from>
    <xdr:to>
      <xdr:col>71</xdr:col>
      <xdr:colOff>177800</xdr:colOff>
      <xdr:row>38</xdr:row>
      <xdr:rowOff>98171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2814300" y="6504115"/>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42990</xdr:rowOff>
    </xdr:from>
    <xdr:to>
      <xdr:col>72</xdr:col>
      <xdr:colOff>38100</xdr:colOff>
      <xdr:row>36</xdr:row>
      <xdr:rowOff>144590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3652500" y="621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161117</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3436111" y="59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136906</xdr:rowOff>
    </xdr:from>
    <xdr:to>
      <xdr:col>67</xdr:col>
      <xdr:colOff>101600</xdr:colOff>
      <xdr:row>37</xdr:row>
      <xdr:rowOff>67056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2763500" y="630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83583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2547111" y="60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6268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534377" cy="259045"/>
    <xdr:sp macro="" textlink="">
      <xdr:nvSpPr>
        <xdr:cNvPr id="525" name="警察費該当値テキスト">
          <a:extLst>
            <a:ext uri="{FF2B5EF4-FFF2-40B4-BE49-F238E27FC236}">
              <a16:creationId xmlns:a16="http://schemas.microsoft.com/office/drawing/2014/main" id="{00000000-0008-0000-0700-00000D020000}"/>
            </a:ext>
          </a:extLst>
        </xdr:cNvPr>
        <xdr:cNvSpPr txBox="1"/>
      </xdr:nvSpPr>
      <xdr:spPr>
        <a:xfrm>
          <a:off x="16370300"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70993</xdr:rowOff>
    </xdr:from>
    <xdr:to>
      <xdr:col>81</xdr:col>
      <xdr:colOff>101600</xdr:colOff>
      <xdr:row>39</xdr:row>
      <xdr:rowOff>1143</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54305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163720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01411" y="66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35369</xdr:rowOff>
    </xdr:from>
    <xdr:to>
      <xdr:col>76</xdr:col>
      <xdr:colOff>165100</xdr:colOff>
      <xdr:row>38</xdr:row>
      <xdr:rowOff>136969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4541500" y="65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128096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6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109665</xdr:rowOff>
    </xdr:from>
    <xdr:to>
      <xdr:col>72</xdr:col>
      <xdr:colOff>38100</xdr:colOff>
      <xdr:row>38</xdr:row>
      <xdr:rowOff>39815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3652500" y="64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30942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4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47371</xdr:rowOff>
    </xdr:from>
    <xdr:to>
      <xdr:col>67</xdr:col>
      <xdr:colOff>101600</xdr:colOff>
      <xdr:row>38</xdr:row>
      <xdr:rowOff>148971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2763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140098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55575</xdr:rowOff>
    </xdr:from>
    <xdr:to>
      <xdr:col>85</xdr:col>
      <xdr:colOff>126364</xdr:colOff>
      <xdr:row>59</xdr:row>
      <xdr:rowOff>10267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970975"/>
          <a:ext cx="1269" cy="115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14094</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101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10267</xdr:rowOff>
    </xdr:from>
    <xdr:to>
      <xdr:col>86</xdr:col>
      <xdr:colOff>25400</xdr:colOff>
      <xdr:row>59</xdr:row>
      <xdr:rowOff>10267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1012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2252</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7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55575</xdr:rowOff>
    </xdr:from>
    <xdr:to>
      <xdr:col>86</xdr:col>
      <xdr:colOff>25400</xdr:colOff>
      <xdr:row>52</xdr:row>
      <xdr:rowOff>55575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97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109136</xdr:rowOff>
    </xdr:from>
    <xdr:to>
      <xdr:col>85</xdr:col>
      <xdr:colOff>127000</xdr:colOff>
      <xdr:row>59</xdr:row>
      <xdr:rowOff>10267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5481300" y="10053236"/>
          <a:ext cx="8382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48615</xdr:rowOff>
    </xdr:from>
    <xdr:ext cx="534377"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64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25738</xdr:rowOff>
    </xdr:from>
    <xdr:to>
      <xdr:col>85</xdr:col>
      <xdr:colOff>177800</xdr:colOff>
      <xdr:row>57</xdr:row>
      <xdr:rowOff>127338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79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109136</xdr:rowOff>
    </xdr:from>
    <xdr:to>
      <xdr:col>81</xdr:col>
      <xdr:colOff>50800</xdr:colOff>
      <xdr:row>58</xdr:row>
      <xdr:rowOff>147427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10053236"/>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16731</xdr:rowOff>
    </xdr:from>
    <xdr:to>
      <xdr:col>81</xdr:col>
      <xdr:colOff>101600</xdr:colOff>
      <xdr:row>57</xdr:row>
      <xdr:rowOff>118331</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78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134858</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01411" y="95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129481</xdr:rowOff>
    </xdr:from>
    <xdr:to>
      <xdr:col>76</xdr:col>
      <xdr:colOff>114300</xdr:colOff>
      <xdr:row>58</xdr:row>
      <xdr:rowOff>147427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10073581"/>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25967</xdr:rowOff>
    </xdr:from>
    <xdr:to>
      <xdr:col>76</xdr:col>
      <xdr:colOff>165100</xdr:colOff>
      <xdr:row>57</xdr:row>
      <xdr:rowOff>127567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79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144094</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57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101638</xdr:rowOff>
    </xdr:from>
    <xdr:to>
      <xdr:col>71</xdr:col>
      <xdr:colOff>177800</xdr:colOff>
      <xdr:row>58</xdr:row>
      <xdr:rowOff>129481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10045738"/>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34219</xdr:rowOff>
    </xdr:from>
    <xdr:to>
      <xdr:col>72</xdr:col>
      <xdr:colOff>38100</xdr:colOff>
      <xdr:row>57</xdr:row>
      <xdr:rowOff>135819</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80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152346</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5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33670</xdr:rowOff>
    </xdr:from>
    <xdr:to>
      <xdr:col>67</xdr:col>
      <xdr:colOff>101600</xdr:colOff>
      <xdr:row>57</xdr:row>
      <xdr:rowOff>135270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151797</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5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130917</xdr:rowOff>
    </xdr:from>
    <xdr:to>
      <xdr:col>85</xdr:col>
      <xdr:colOff>177800</xdr:colOff>
      <xdr:row>59</xdr:row>
      <xdr:rowOff>61067</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1007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45844</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98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58336</xdr:rowOff>
    </xdr:from>
    <xdr:to>
      <xdr:col>81</xdr:col>
      <xdr:colOff>101600</xdr:colOff>
      <xdr:row>58</xdr:row>
      <xdr:rowOff>159936</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100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58</xdr:row>
      <xdr:rowOff>151063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01411" y="100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96627</xdr:rowOff>
    </xdr:from>
    <xdr:to>
      <xdr:col>76</xdr:col>
      <xdr:colOff>165100</xdr:colOff>
      <xdr:row>59</xdr:row>
      <xdr:rowOff>26777</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100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17904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1013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78681</xdr:rowOff>
    </xdr:from>
    <xdr:to>
      <xdr:col>72</xdr:col>
      <xdr:colOff>38100</xdr:colOff>
      <xdr:row>59</xdr:row>
      <xdr:rowOff>8831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1002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171408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1011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50838</xdr:rowOff>
    </xdr:from>
    <xdr:to>
      <xdr:col>67</xdr:col>
      <xdr:colOff>101600</xdr:colOff>
      <xdr:row>58</xdr:row>
      <xdr:rowOff>152438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9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143565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100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46609</xdr:rowOff>
    </xdr:from>
    <xdr:to>
      <xdr:col>85</xdr:col>
      <xdr:colOff>126364</xdr:colOff>
      <xdr:row>79</xdr:row>
      <xdr:rowOff>1778</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flipV="1">
          <a:off x="16317595" y="12733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5605</xdr:rowOff>
    </xdr:from>
    <xdr:ext cx="378565" cy="259045"/>
    <xdr:sp macro="" textlink="">
      <xdr:nvSpPr>
        <xdr:cNvPr id="610" name="災害復旧費最小値テキスト">
          <a:extLst>
            <a:ext uri="{FF2B5EF4-FFF2-40B4-BE49-F238E27FC236}">
              <a16:creationId xmlns:a16="http://schemas.microsoft.com/office/drawing/2014/main" id="{00000000-0008-0000-0700-000062020000}"/>
            </a:ext>
          </a:extLst>
        </xdr:cNvPr>
        <xdr:cNvSpPr txBox="1"/>
      </xdr:nvSpPr>
      <xdr:spPr>
        <a:xfrm>
          <a:off x="16370300" y="13550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1778</xdr:rowOff>
    </xdr:from>
    <xdr:to>
      <xdr:col>86</xdr:col>
      <xdr:colOff>25400</xdr:colOff>
      <xdr:row>79</xdr:row>
      <xdr:rowOff>1778</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354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164736</xdr:rowOff>
    </xdr:from>
    <xdr:ext cx="469744" cy="259045"/>
    <xdr:sp macro="" textlink="">
      <xdr:nvSpPr>
        <xdr:cNvPr id="612" name="災害復旧費最大値テキスト">
          <a:extLst>
            <a:ext uri="{FF2B5EF4-FFF2-40B4-BE49-F238E27FC236}">
              <a16:creationId xmlns:a16="http://schemas.microsoft.com/office/drawing/2014/main" id="{00000000-0008-0000-0700-000064020000}"/>
            </a:ext>
          </a:extLst>
        </xdr:cNvPr>
        <xdr:cNvSpPr txBox="1"/>
      </xdr:nvSpPr>
      <xdr:spPr>
        <a:xfrm>
          <a:off x="16370300" y="125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46609</xdr:rowOff>
    </xdr:from>
    <xdr:to>
      <xdr:col>86</xdr:col>
      <xdr:colOff>25400</xdr:colOff>
      <xdr:row>74</xdr:row>
      <xdr:rowOff>46609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273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13715</xdr:rowOff>
    </xdr:from>
    <xdr:to>
      <xdr:col>85</xdr:col>
      <xdr:colOff>127000</xdr:colOff>
      <xdr:row>77</xdr:row>
      <xdr:rowOff>25019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5481300" y="13215365"/>
          <a:ext cx="8382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166767</xdr:rowOff>
    </xdr:from>
    <xdr:ext cx="469744" cy="259045"/>
    <xdr:sp macro="" textlink="">
      <xdr:nvSpPr>
        <xdr:cNvPr id="615" name="災害復旧費平均値テキスト">
          <a:extLst>
            <a:ext uri="{FF2B5EF4-FFF2-40B4-BE49-F238E27FC236}">
              <a16:creationId xmlns:a16="http://schemas.microsoft.com/office/drawing/2014/main" id="{00000000-0008-0000-0700-000067020000}"/>
            </a:ext>
          </a:extLst>
        </xdr:cNvPr>
        <xdr:cNvSpPr txBox="1"/>
      </xdr:nvSpPr>
      <xdr:spPr>
        <a:xfrm>
          <a:off x="16370300" y="13196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16890</xdr:rowOff>
    </xdr:from>
    <xdr:to>
      <xdr:col>85</xdr:col>
      <xdr:colOff>177800</xdr:colOff>
      <xdr:row>77</xdr:row>
      <xdr:rowOff>118490</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6268700" y="132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109220</xdr:rowOff>
    </xdr:from>
    <xdr:to>
      <xdr:col>81</xdr:col>
      <xdr:colOff>50800</xdr:colOff>
      <xdr:row>77</xdr:row>
      <xdr:rowOff>25019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4592300" y="12796520"/>
          <a:ext cx="889000" cy="4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107061</xdr:rowOff>
    </xdr:from>
    <xdr:to>
      <xdr:col>81</xdr:col>
      <xdr:colOff>101600</xdr:colOff>
      <xdr:row>76</xdr:row>
      <xdr:rowOff>37210</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5430500" y="129658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53738</xdr:rowOff>
    </xdr:from>
    <xdr:ext cx="469744"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5233728" y="127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109220</xdr:rowOff>
    </xdr:from>
    <xdr:to>
      <xdr:col>76</xdr:col>
      <xdr:colOff>114300</xdr:colOff>
      <xdr:row>76</xdr:row>
      <xdr:rowOff>66548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3703300" y="12796520"/>
          <a:ext cx="889000" cy="3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77724</xdr:rowOff>
    </xdr:from>
    <xdr:to>
      <xdr:col>76</xdr:col>
      <xdr:colOff>165100</xdr:colOff>
      <xdr:row>75</xdr:row>
      <xdr:rowOff>7874</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4541500" y="1276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170451</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4357428" y="128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165735</xdr:rowOff>
    </xdr:from>
    <xdr:to>
      <xdr:col>71</xdr:col>
      <xdr:colOff>177800</xdr:colOff>
      <xdr:row>76</xdr:row>
      <xdr:rowOff>66548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814300" y="12853035"/>
          <a:ext cx="889000" cy="2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139573</xdr:rowOff>
    </xdr:from>
    <xdr:to>
      <xdr:col>72</xdr:col>
      <xdr:colOff>38100</xdr:colOff>
      <xdr:row>74</xdr:row>
      <xdr:rowOff>69723</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3652500" y="126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86250</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3468428" y="1243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17653</xdr:rowOff>
    </xdr:from>
    <xdr:to>
      <xdr:col>67</xdr:col>
      <xdr:colOff>101600</xdr:colOff>
      <xdr:row>70</xdr:row>
      <xdr:rowOff>119253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2763500" y="120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135780</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547111" y="11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134365</xdr:rowOff>
    </xdr:from>
    <xdr:to>
      <xdr:col>85</xdr:col>
      <xdr:colOff>177800</xdr:colOff>
      <xdr:row>77</xdr:row>
      <xdr:rowOff>64515</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6268700" y="131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157242</xdr:rowOff>
    </xdr:from>
    <xdr:ext cx="469744" cy="259045"/>
    <xdr:sp macro="" textlink="">
      <xdr:nvSpPr>
        <xdr:cNvPr id="634" name="災害復旧費該当値テキスト">
          <a:extLst>
            <a:ext uri="{FF2B5EF4-FFF2-40B4-BE49-F238E27FC236}">
              <a16:creationId xmlns:a16="http://schemas.microsoft.com/office/drawing/2014/main" id="{00000000-0008-0000-0700-00007A020000}"/>
            </a:ext>
          </a:extLst>
        </xdr:cNvPr>
        <xdr:cNvSpPr txBox="1"/>
      </xdr:nvSpPr>
      <xdr:spPr>
        <a:xfrm>
          <a:off x="16370300" y="1301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145669</xdr:rowOff>
    </xdr:from>
    <xdr:to>
      <xdr:col>81</xdr:col>
      <xdr:colOff>101600</xdr:colOff>
      <xdr:row>77</xdr:row>
      <xdr:rowOff>75819</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5430500" y="131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66946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33728" y="1326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58420</xdr:rowOff>
    </xdr:from>
    <xdr:to>
      <xdr:col>76</xdr:col>
      <xdr:colOff>165100</xdr:colOff>
      <xdr:row>74</xdr:row>
      <xdr:rowOff>160020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4541500"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5097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252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15748</xdr:rowOff>
    </xdr:from>
    <xdr:to>
      <xdr:col>72</xdr:col>
      <xdr:colOff>38100</xdr:colOff>
      <xdr:row>76</xdr:row>
      <xdr:rowOff>117348</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3652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108475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114935</xdr:rowOff>
    </xdr:from>
    <xdr:to>
      <xdr:col>67</xdr:col>
      <xdr:colOff>101600</xdr:colOff>
      <xdr:row>75</xdr:row>
      <xdr:rowOff>45085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2763500" y="128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36212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28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公債費グラフ枠">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142100</xdr:rowOff>
    </xdr:from>
    <xdr:to>
      <xdr:col>85</xdr:col>
      <xdr:colOff>126364</xdr:colOff>
      <xdr:row>99</xdr:row>
      <xdr:rowOff>11685</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6317595" y="15572600"/>
          <a:ext cx="1269" cy="141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15512</xdr:rowOff>
    </xdr:from>
    <xdr:ext cx="534377" cy="259045"/>
    <xdr:sp macro="" textlink="">
      <xdr:nvSpPr>
        <xdr:cNvPr id="666" name="公債費最小値テキスト">
          <a:extLst>
            <a:ext uri="{FF2B5EF4-FFF2-40B4-BE49-F238E27FC236}">
              <a16:creationId xmlns:a16="http://schemas.microsoft.com/office/drawing/2014/main" id="{00000000-0008-0000-0700-00009A020000}"/>
            </a:ext>
          </a:extLst>
        </xdr:cNvPr>
        <xdr:cNvSpPr txBox="1"/>
      </xdr:nvSpPr>
      <xdr:spPr>
        <a:xfrm>
          <a:off x="16370300" y="169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11685</xdr:rowOff>
    </xdr:from>
    <xdr:to>
      <xdr:col>86</xdr:col>
      <xdr:colOff>25400</xdr:colOff>
      <xdr:row>99</xdr:row>
      <xdr:rowOff>11685</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698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88777</xdr:rowOff>
    </xdr:from>
    <xdr:ext cx="534377" cy="259045"/>
    <xdr:sp macro="" textlink="">
      <xdr:nvSpPr>
        <xdr:cNvPr id="668" name="公債費最大値テキスト">
          <a:extLst>
            <a:ext uri="{FF2B5EF4-FFF2-40B4-BE49-F238E27FC236}">
              <a16:creationId xmlns:a16="http://schemas.microsoft.com/office/drawing/2014/main" id="{00000000-0008-0000-0700-00009C020000}"/>
            </a:ext>
          </a:extLst>
        </xdr:cNvPr>
        <xdr:cNvSpPr txBox="1"/>
      </xdr:nvSpPr>
      <xdr:spPr>
        <a:xfrm>
          <a:off x="16370300" y="153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142100</xdr:rowOff>
    </xdr:from>
    <xdr:to>
      <xdr:col>86</xdr:col>
      <xdr:colOff>25400</xdr:colOff>
      <xdr:row>90</xdr:row>
      <xdr:rowOff>142100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6230600" y="155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61443</xdr:rowOff>
    </xdr:from>
    <xdr:to>
      <xdr:col>85</xdr:col>
      <xdr:colOff>127000</xdr:colOff>
      <xdr:row>95</xdr:row>
      <xdr:rowOff>123813</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5481300" y="16349193"/>
          <a:ext cx="8382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151109</xdr:rowOff>
    </xdr:from>
    <xdr:ext cx="534377" cy="259045"/>
    <xdr:sp macro="" textlink="">
      <xdr:nvSpPr>
        <xdr:cNvPr id="671" name="公債費平均値テキスト">
          <a:extLst>
            <a:ext uri="{FF2B5EF4-FFF2-40B4-BE49-F238E27FC236}">
              <a16:creationId xmlns:a16="http://schemas.microsoft.com/office/drawing/2014/main" id="{00000000-0008-0000-0700-00009F020000}"/>
            </a:ext>
          </a:extLst>
        </xdr:cNvPr>
        <xdr:cNvSpPr txBox="1"/>
      </xdr:nvSpPr>
      <xdr:spPr>
        <a:xfrm>
          <a:off x="16370300" y="16438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1232</xdr:rowOff>
    </xdr:from>
    <xdr:to>
      <xdr:col>85</xdr:col>
      <xdr:colOff>177800</xdr:colOff>
      <xdr:row>96</xdr:row>
      <xdr:rowOff>102832</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6268700" y="164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61443</xdr:rowOff>
    </xdr:from>
    <xdr:to>
      <xdr:col>81</xdr:col>
      <xdr:colOff>50800</xdr:colOff>
      <xdr:row>95</xdr:row>
      <xdr:rowOff>95275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4592300" y="16349193"/>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166509</xdr:rowOff>
    </xdr:from>
    <xdr:to>
      <xdr:col>81</xdr:col>
      <xdr:colOff>101600</xdr:colOff>
      <xdr:row>96</xdr:row>
      <xdr:rowOff>96659</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5430500" y="1645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87786</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5201411" y="1654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95275</xdr:rowOff>
    </xdr:from>
    <xdr:to>
      <xdr:col>76</xdr:col>
      <xdr:colOff>114300</xdr:colOff>
      <xdr:row>95</xdr:row>
      <xdr:rowOff>126518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3703300" y="16383025"/>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45656</xdr:rowOff>
    </xdr:from>
    <xdr:to>
      <xdr:col>76</xdr:col>
      <xdr:colOff>165100</xdr:colOff>
      <xdr:row>96</xdr:row>
      <xdr:rowOff>147256</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4541500" y="165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138383</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4325111" y="165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126518</xdr:rowOff>
    </xdr:from>
    <xdr:to>
      <xdr:col>71</xdr:col>
      <xdr:colOff>177800</xdr:colOff>
      <xdr:row>95</xdr:row>
      <xdr:rowOff>130860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2814300" y="16414268"/>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29463</xdr:rowOff>
    </xdr:from>
    <xdr:to>
      <xdr:col>72</xdr:col>
      <xdr:colOff>38100</xdr:colOff>
      <xdr:row>96</xdr:row>
      <xdr:rowOff>131063</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3652500" y="1648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122190</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3436111" y="165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736</xdr:rowOff>
    </xdr:from>
    <xdr:to>
      <xdr:col>67</xdr:col>
      <xdr:colOff>101600</xdr:colOff>
      <xdr:row>96</xdr:row>
      <xdr:rowOff>102336</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27635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93463</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547111" y="165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73013</xdr:rowOff>
    </xdr:from>
    <xdr:to>
      <xdr:col>85</xdr:col>
      <xdr:colOff>177800</xdr:colOff>
      <xdr:row>96</xdr:row>
      <xdr:rowOff>3163</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6268700" y="163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95890</xdr:rowOff>
    </xdr:from>
    <xdr:ext cx="534377" cy="259045"/>
    <xdr:sp macro="" textlink="">
      <xdr:nvSpPr>
        <xdr:cNvPr id="690" name="公債費該当値テキスト">
          <a:extLst>
            <a:ext uri="{FF2B5EF4-FFF2-40B4-BE49-F238E27FC236}">
              <a16:creationId xmlns:a16="http://schemas.microsoft.com/office/drawing/2014/main" id="{00000000-0008-0000-0700-0000B2020000}"/>
            </a:ext>
          </a:extLst>
        </xdr:cNvPr>
        <xdr:cNvSpPr txBox="1"/>
      </xdr:nvSpPr>
      <xdr:spPr>
        <a:xfrm>
          <a:off x="16370300" y="162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10643</xdr:rowOff>
    </xdr:from>
    <xdr:to>
      <xdr:col>81</xdr:col>
      <xdr:colOff>101600</xdr:colOff>
      <xdr:row>95</xdr:row>
      <xdr:rowOff>112243</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5430500" y="162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128770</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01411" y="160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44475</xdr:rowOff>
    </xdr:from>
    <xdr:to>
      <xdr:col>76</xdr:col>
      <xdr:colOff>165100</xdr:colOff>
      <xdr:row>95</xdr:row>
      <xdr:rowOff>146075</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4541500" y="163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162602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0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75718</xdr:rowOff>
    </xdr:from>
    <xdr:to>
      <xdr:col>72</xdr:col>
      <xdr:colOff>38100</xdr:colOff>
      <xdr:row>96</xdr:row>
      <xdr:rowOff>5868</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3652500" y="16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22395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80060</xdr:rowOff>
    </xdr:from>
    <xdr:to>
      <xdr:col>67</xdr:col>
      <xdr:colOff>101600</xdr:colOff>
      <xdr:row>96</xdr:row>
      <xdr:rowOff>10210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2763500" y="163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26737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1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145415</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2159595" y="5288915"/>
          <a:ext cx="1269"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諸支出金最小値テキスト">
          <a:extLst>
            <a:ext uri="{FF2B5EF4-FFF2-40B4-BE49-F238E27FC236}">
              <a16:creationId xmlns:a16="http://schemas.microsoft.com/office/drawing/2014/main" id="{00000000-0008-0000-0700-0000D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92092</xdr:rowOff>
    </xdr:from>
    <xdr:ext cx="378565" cy="259045"/>
    <xdr:sp macro="" textlink="">
      <xdr:nvSpPr>
        <xdr:cNvPr id="723" name="諸支出金最大値テキスト">
          <a:extLst>
            <a:ext uri="{FF2B5EF4-FFF2-40B4-BE49-F238E27FC236}">
              <a16:creationId xmlns:a16="http://schemas.microsoft.com/office/drawing/2014/main" id="{00000000-0008-0000-0700-0000D3020000}"/>
            </a:ext>
          </a:extLst>
        </xdr:cNvPr>
        <xdr:cNvSpPr txBox="1"/>
      </xdr:nvSpPr>
      <xdr:spPr>
        <a:xfrm>
          <a:off x="22212300" y="5064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145415</xdr:rowOff>
    </xdr:from>
    <xdr:to>
      <xdr:col>116</xdr:col>
      <xdr:colOff>152400</xdr:colOff>
      <xdr:row>30</xdr:row>
      <xdr:rowOff>145415</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528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60342</xdr:rowOff>
    </xdr:from>
    <xdr:ext cx="313932" cy="259045"/>
    <xdr:sp macro="" textlink="">
      <xdr:nvSpPr>
        <xdr:cNvPr id="726" name="諸支出金平均値テキスト">
          <a:extLst>
            <a:ext uri="{FF2B5EF4-FFF2-40B4-BE49-F238E27FC236}">
              <a16:creationId xmlns:a16="http://schemas.microsoft.com/office/drawing/2014/main" id="{00000000-0008-0000-0700-0000D6020000}"/>
            </a:ext>
          </a:extLst>
        </xdr:cNvPr>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37465</xdr:rowOff>
    </xdr:from>
    <xdr:to>
      <xdr:col>116</xdr:col>
      <xdr:colOff>114300</xdr:colOff>
      <xdr:row>38</xdr:row>
      <xdr:rowOff>139065</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109872</xdr:rowOff>
    </xdr:from>
    <xdr:ext cx="249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185950" y="6453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147955</xdr:rowOff>
    </xdr:from>
    <xdr:to>
      <xdr:col>107</xdr:col>
      <xdr:colOff>101600</xdr:colOff>
      <xdr:row>39</xdr:row>
      <xdr:rowOff>78105</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0383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94632</xdr:rowOff>
    </xdr:from>
    <xdr:ext cx="249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0309650" y="6438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xdr:rowOff>
    </xdr:from>
    <xdr:to>
      <xdr:col>102</xdr:col>
      <xdr:colOff>165100</xdr:colOff>
      <xdr:row>38</xdr:row>
      <xdr:rowOff>104775</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9494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121302</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388333" y="62935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106045</xdr:rowOff>
    </xdr:from>
    <xdr:to>
      <xdr:col>98</xdr:col>
      <xdr:colOff>38100</xdr:colOff>
      <xdr:row>37</xdr:row>
      <xdr:rowOff>36195</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8605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52722</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7017" y="6053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5" name="諸支出金該当値テキスト">
          <a:extLst>
            <a:ext uri="{FF2B5EF4-FFF2-40B4-BE49-F238E27FC236}">
              <a16:creationId xmlns:a16="http://schemas.microsoft.com/office/drawing/2014/main" id="{00000000-0008-0000-0700-0000E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a:extLst>
            <a:ext uri="{FF2B5EF4-FFF2-40B4-BE49-F238E27FC236}">
              <a16:creationId xmlns:a16="http://schemas.microsoft.com/office/drawing/2014/main" id="{00000000-0008-0000-0700-00000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a:extLst>
            <a:ext uri="{FF2B5EF4-FFF2-40B4-BE49-F238E27FC236}">
              <a16:creationId xmlns:a16="http://schemas.microsoft.com/office/drawing/2014/main" id="{00000000-0008-0000-0700-00000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a:extLst>
            <a:ext uri="{FF2B5EF4-FFF2-40B4-BE49-F238E27FC236}">
              <a16:creationId xmlns:a16="http://schemas.microsoft.com/office/drawing/2014/main" id="{00000000-0008-0000-0700-00000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a:extLst>
            <a:ext uri="{FF2B5EF4-FFF2-40B4-BE49-F238E27FC236}">
              <a16:creationId xmlns:a16="http://schemas.microsoft.com/office/drawing/2014/main" id="{00000000-0008-0000-0700-00001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目的別歳出に係る県民一人あたりの決算額の主な変動状況は以下のとおりです。</a:t>
          </a:r>
        </a:p>
        <a:p>
          <a:r>
            <a:rPr kumimoji="1" lang="ja-JP" altLang="en-US" sz="1300">
              <a:latin typeface="ＭＳ Ｐゴシック" panose="020B0600070205080204" pitchFamily="50" charset="-128"/>
              <a:ea typeface="ＭＳ Ｐゴシック" panose="020B0600070205080204" pitchFamily="50" charset="-128"/>
            </a:rPr>
            <a:t>　・商工費は新型コロナウイルス感染症対応のための制度融資の減等により前年度比</a:t>
          </a:r>
          <a:r>
            <a:rPr kumimoji="1" lang="en-US" altLang="ja-JP" sz="1300">
              <a:latin typeface="ＭＳ Ｐゴシック" panose="020B0600070205080204" pitchFamily="50" charset="-128"/>
              <a:ea typeface="ＭＳ Ｐゴシック" panose="020B0600070205080204" pitchFamily="50" charset="-128"/>
            </a:rPr>
            <a:t>15,611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82,084</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・総務費は、財政調整基金への積立金の減等により前年度比</a:t>
          </a:r>
          <a:r>
            <a:rPr kumimoji="1" lang="en-US" altLang="ja-JP" sz="1300">
              <a:latin typeface="ＭＳ Ｐゴシック" panose="020B0600070205080204" pitchFamily="50" charset="-128"/>
              <a:ea typeface="ＭＳ Ｐゴシック" panose="020B0600070205080204" pitchFamily="50" charset="-128"/>
            </a:rPr>
            <a:t>11,239</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26,708</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引き続き、新潟県行財政基本方針に基づき、安定的な財政運営に取り組んでまいります。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実質収支は、人件費等の内部管理経費の縮減や、県税収入の増等により、黒字を維持しています。</a:t>
          </a:r>
        </a:p>
        <a:p>
          <a:r>
            <a:rPr kumimoji="1" lang="ja-JP" altLang="en-US" sz="1200">
              <a:latin typeface="ＭＳ ゴシック" pitchFamily="49" charset="-128"/>
              <a:ea typeface="ＭＳ ゴシック" pitchFamily="49" charset="-128"/>
            </a:rPr>
            <a:t>　令和４年度は、新型コロナウイルス感染症や原油価格・物価高騰等による経費の増加には国の交付金を最大限活用して対応したことに加え、国補正による普通交付税の追加配分があったことや、除排雪経費に対する国庫補助金等の増額があったことなどにより財源対策的基金を積立て、実質収支・実質単年度収支ともに黒字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新潟県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工業用地造成事業会計において赤字（資金不足）が生じているものの、その比率は公営企業の経営健全化基準未満であり、その他の会計においては黒字であることから、連結実質赤字は生じていません。</a:t>
          </a:r>
        </a:p>
        <a:p>
          <a:r>
            <a:rPr kumimoji="1" lang="ja-JP" altLang="en-US" sz="1400">
              <a:latin typeface="ＭＳ ゴシック" pitchFamily="49" charset="-128"/>
              <a:ea typeface="ＭＳ ゴシック" pitchFamily="49" charset="-128"/>
            </a:rPr>
            <a:t>　今後とも、連結実質赤字が生じないよう、新潟県行財政基本方針に基づき、安定した財政運営に取り組んでまいります。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549" t="s">
        <v>81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82</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83</v>
      </c>
      <c r="C3" s="534"/>
      <c r="D3" s="535"/>
      <c r="E3" s="535"/>
      <c r="F3" s="535"/>
      <c r="G3" s="535"/>
      <c r="H3" s="535"/>
      <c r="I3" s="535"/>
      <c r="J3" s="535"/>
      <c r="K3" s="535"/>
      <c r="L3" s="535" t="s">
        <v>84</v>
      </c>
      <c r="M3" s="535"/>
      <c r="N3" s="535"/>
      <c r="O3" s="535"/>
      <c r="P3" s="535"/>
      <c r="Q3" s="535"/>
      <c r="R3" s="536"/>
      <c r="S3" s="536"/>
      <c r="T3" s="536"/>
      <c r="U3" s="536"/>
      <c r="V3" s="537"/>
      <c r="W3" s="553" t="s">
        <v>85</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86</v>
      </c>
      <c r="BO3" s="533"/>
      <c r="BP3" s="533"/>
      <c r="BQ3" s="533"/>
      <c r="BR3" s="533"/>
      <c r="BS3" s="533"/>
      <c r="BT3" s="533"/>
      <c r="BU3" s="557"/>
      <c r="BV3" s="532" t="s">
        <v>87</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88</v>
      </c>
      <c r="CU3" s="533"/>
      <c r="CV3" s="533"/>
      <c r="CW3" s="533"/>
      <c r="CX3" s="533"/>
      <c r="CY3" s="533"/>
      <c r="CZ3" s="533"/>
      <c r="DA3" s="557"/>
      <c r="DB3" s="532" t="s">
        <v>89</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90</v>
      </c>
      <c r="X4" s="472"/>
      <c r="Y4" s="473"/>
      <c r="Z4" s="480" t="s">
        <v>2</v>
      </c>
      <c r="AA4" s="481"/>
      <c r="AB4" s="481"/>
      <c r="AC4" s="481"/>
      <c r="AD4" s="481"/>
      <c r="AE4" s="481"/>
      <c r="AF4" s="481"/>
      <c r="AG4" s="481"/>
      <c r="AH4" s="482"/>
      <c r="AI4" s="480" t="s">
        <v>91</v>
      </c>
      <c r="AJ4" s="561"/>
      <c r="AK4" s="561"/>
      <c r="AL4" s="561"/>
      <c r="AM4" s="561"/>
      <c r="AN4" s="561"/>
      <c r="AO4" s="561"/>
      <c r="AP4" s="562"/>
      <c r="AQ4" s="494" t="s">
        <v>92</v>
      </c>
      <c r="AR4" s="495"/>
      <c r="AS4" s="561"/>
      <c r="AT4" s="561"/>
      <c r="AU4" s="561"/>
      <c r="AV4" s="561"/>
      <c r="AW4" s="561"/>
      <c r="AX4" s="561"/>
      <c r="AY4" s="566"/>
      <c r="AZ4" s="406" t="s">
        <v>93</v>
      </c>
      <c r="BA4" s="407"/>
      <c r="BB4" s="407"/>
      <c r="BC4" s="407"/>
      <c r="BD4" s="407"/>
      <c r="BE4" s="407"/>
      <c r="BF4" s="407"/>
      <c r="BG4" s="407"/>
      <c r="BH4" s="407"/>
      <c r="BI4" s="407"/>
      <c r="BJ4" s="407"/>
      <c r="BK4" s="407"/>
      <c r="BL4" s="407"/>
      <c r="BM4" s="408"/>
      <c r="BN4" s="409">
        <v>1193390575</v>
      </c>
      <c r="BO4" s="410"/>
      <c r="BP4" s="410"/>
      <c r="BQ4" s="410"/>
      <c r="BR4" s="410"/>
      <c r="BS4" s="410"/>
      <c r="BT4" s="410"/>
      <c r="BU4" s="411"/>
      <c r="BV4" s="409">
        <v>1250262741</v>
      </c>
      <c r="BW4" s="410"/>
      <c r="BX4" s="410"/>
      <c r="BY4" s="410"/>
      <c r="BZ4" s="410"/>
      <c r="CA4" s="410"/>
      <c r="CB4" s="410"/>
      <c r="CC4" s="411"/>
      <c r="CD4" s="517" t="s">
        <v>94</v>
      </c>
      <c r="CE4" s="518"/>
      <c r="CF4" s="518"/>
      <c r="CG4" s="518"/>
      <c r="CH4" s="518"/>
      <c r="CI4" s="518"/>
      <c r="CJ4" s="518"/>
      <c r="CK4" s="518"/>
      <c r="CL4" s="518"/>
      <c r="CM4" s="518"/>
      <c r="CN4" s="518"/>
      <c r="CO4" s="518"/>
      <c r="CP4" s="518"/>
      <c r="CQ4" s="518"/>
      <c r="CR4" s="518"/>
      <c r="CS4" s="519"/>
      <c r="CT4" s="558">
        <v>3.5</v>
      </c>
      <c r="CU4" s="559"/>
      <c r="CV4" s="559"/>
      <c r="CW4" s="559"/>
      <c r="CX4" s="559"/>
      <c r="CY4" s="559"/>
      <c r="CZ4" s="559"/>
      <c r="DA4" s="560"/>
      <c r="DB4" s="558">
        <v>2.5</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95</v>
      </c>
      <c r="BA5" s="386"/>
      <c r="BB5" s="386"/>
      <c r="BC5" s="386"/>
      <c r="BD5" s="386"/>
      <c r="BE5" s="386"/>
      <c r="BF5" s="386"/>
      <c r="BG5" s="386"/>
      <c r="BH5" s="386"/>
      <c r="BI5" s="386"/>
      <c r="BJ5" s="386"/>
      <c r="BK5" s="386"/>
      <c r="BL5" s="386"/>
      <c r="BM5" s="387"/>
      <c r="BN5" s="388">
        <v>1166079268</v>
      </c>
      <c r="BO5" s="389"/>
      <c r="BP5" s="389"/>
      <c r="BQ5" s="389"/>
      <c r="BR5" s="389"/>
      <c r="BS5" s="389"/>
      <c r="BT5" s="389"/>
      <c r="BU5" s="390"/>
      <c r="BV5" s="388">
        <v>1227383527</v>
      </c>
      <c r="BW5" s="389"/>
      <c r="BX5" s="389"/>
      <c r="BY5" s="389"/>
      <c r="BZ5" s="389"/>
      <c r="CA5" s="389"/>
      <c r="CB5" s="389"/>
      <c r="CC5" s="390"/>
      <c r="CD5" s="486" t="s">
        <v>96</v>
      </c>
      <c r="CE5" s="381"/>
      <c r="CF5" s="381"/>
      <c r="CG5" s="381"/>
      <c r="CH5" s="381"/>
      <c r="CI5" s="381"/>
      <c r="CJ5" s="381"/>
      <c r="CK5" s="381"/>
      <c r="CL5" s="381"/>
      <c r="CM5" s="381"/>
      <c r="CN5" s="381"/>
      <c r="CO5" s="381"/>
      <c r="CP5" s="381"/>
      <c r="CQ5" s="381"/>
      <c r="CR5" s="381"/>
      <c r="CS5" s="487"/>
      <c r="CT5" s="382">
        <v>93.2</v>
      </c>
      <c r="CU5" s="383"/>
      <c r="CV5" s="383"/>
      <c r="CW5" s="383"/>
      <c r="CX5" s="383"/>
      <c r="CY5" s="383"/>
      <c r="CZ5" s="383"/>
      <c r="DA5" s="384"/>
      <c r="DB5" s="382">
        <v>89.3</v>
      </c>
      <c r="DC5" s="383"/>
      <c r="DD5" s="383"/>
      <c r="DE5" s="383"/>
      <c r="DF5" s="383"/>
      <c r="DG5" s="383"/>
      <c r="DH5" s="383"/>
      <c r="DI5" s="384"/>
    </row>
    <row r="6" spans="1:119" ht="18.75" customHeight="1" x14ac:dyDescent="0.2">
      <c r="A6" s="163"/>
      <c r="B6" s="532" t="s">
        <v>97</v>
      </c>
      <c r="C6" s="533"/>
      <c r="D6" s="533"/>
      <c r="E6" s="533"/>
      <c r="F6" s="533"/>
      <c r="G6" s="533"/>
      <c r="H6" s="533"/>
      <c r="I6" s="533"/>
      <c r="J6" s="533"/>
      <c r="K6" s="534"/>
      <c r="L6" s="535" t="s">
        <v>98</v>
      </c>
      <c r="M6" s="535"/>
      <c r="N6" s="535"/>
      <c r="O6" s="535"/>
      <c r="P6" s="535"/>
      <c r="Q6" s="535"/>
      <c r="R6" s="536"/>
      <c r="S6" s="536"/>
      <c r="T6" s="536"/>
      <c r="U6" s="536"/>
      <c r="V6" s="537"/>
      <c r="W6" s="474"/>
      <c r="X6" s="475"/>
      <c r="Y6" s="476"/>
      <c r="Z6" s="514" t="s">
        <v>99</v>
      </c>
      <c r="AA6" s="515"/>
      <c r="AB6" s="515"/>
      <c r="AC6" s="515"/>
      <c r="AD6" s="515"/>
      <c r="AE6" s="515"/>
      <c r="AF6" s="515"/>
      <c r="AG6" s="515"/>
      <c r="AH6" s="516"/>
      <c r="AI6" s="431">
        <v>1</v>
      </c>
      <c r="AJ6" s="432"/>
      <c r="AK6" s="432"/>
      <c r="AL6" s="432"/>
      <c r="AM6" s="432"/>
      <c r="AN6" s="432"/>
      <c r="AO6" s="432"/>
      <c r="AP6" s="433"/>
      <c r="AQ6" s="431">
        <v>10208</v>
      </c>
      <c r="AR6" s="432"/>
      <c r="AS6" s="432"/>
      <c r="AT6" s="432"/>
      <c r="AU6" s="432"/>
      <c r="AV6" s="432"/>
      <c r="AW6" s="432"/>
      <c r="AX6" s="432"/>
      <c r="AY6" s="434"/>
      <c r="AZ6" s="385" t="s">
        <v>100</v>
      </c>
      <c r="BA6" s="386"/>
      <c r="BB6" s="386"/>
      <c r="BC6" s="386"/>
      <c r="BD6" s="386"/>
      <c r="BE6" s="386"/>
      <c r="BF6" s="386"/>
      <c r="BG6" s="386"/>
      <c r="BH6" s="386"/>
      <c r="BI6" s="386"/>
      <c r="BJ6" s="386"/>
      <c r="BK6" s="386"/>
      <c r="BL6" s="386"/>
      <c r="BM6" s="387"/>
      <c r="BN6" s="388">
        <v>27311307</v>
      </c>
      <c r="BO6" s="389"/>
      <c r="BP6" s="389"/>
      <c r="BQ6" s="389"/>
      <c r="BR6" s="389"/>
      <c r="BS6" s="389"/>
      <c r="BT6" s="389"/>
      <c r="BU6" s="390"/>
      <c r="BV6" s="388">
        <v>22879214</v>
      </c>
      <c r="BW6" s="389"/>
      <c r="BX6" s="389"/>
      <c r="BY6" s="389"/>
      <c r="BZ6" s="389"/>
      <c r="CA6" s="389"/>
      <c r="CB6" s="389"/>
      <c r="CC6" s="390"/>
      <c r="CD6" s="486" t="s">
        <v>101</v>
      </c>
      <c r="CE6" s="381"/>
      <c r="CF6" s="381"/>
      <c r="CG6" s="381"/>
      <c r="CH6" s="381"/>
      <c r="CI6" s="381"/>
      <c r="CJ6" s="381"/>
      <c r="CK6" s="381"/>
      <c r="CL6" s="381"/>
      <c r="CM6" s="381"/>
      <c r="CN6" s="381"/>
      <c r="CO6" s="381"/>
      <c r="CP6" s="381"/>
      <c r="CQ6" s="381"/>
      <c r="CR6" s="381"/>
      <c r="CS6" s="487"/>
      <c r="CT6" s="511">
        <v>95</v>
      </c>
      <c r="CU6" s="512"/>
      <c r="CV6" s="512"/>
      <c r="CW6" s="512"/>
      <c r="CX6" s="512"/>
      <c r="CY6" s="512"/>
      <c r="CZ6" s="512"/>
      <c r="DA6" s="513"/>
      <c r="DB6" s="511">
        <v>96</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102</v>
      </c>
      <c r="AA7" s="515"/>
      <c r="AB7" s="515"/>
      <c r="AC7" s="515"/>
      <c r="AD7" s="515"/>
      <c r="AE7" s="515"/>
      <c r="AF7" s="515"/>
      <c r="AG7" s="515"/>
      <c r="AH7" s="516"/>
      <c r="AI7" s="431">
        <v>2</v>
      </c>
      <c r="AJ7" s="432"/>
      <c r="AK7" s="432"/>
      <c r="AL7" s="432"/>
      <c r="AM7" s="432"/>
      <c r="AN7" s="432"/>
      <c r="AO7" s="432"/>
      <c r="AP7" s="433"/>
      <c r="AQ7" s="431">
        <v>8492</v>
      </c>
      <c r="AR7" s="432"/>
      <c r="AS7" s="432"/>
      <c r="AT7" s="432"/>
      <c r="AU7" s="432"/>
      <c r="AV7" s="432"/>
      <c r="AW7" s="432"/>
      <c r="AX7" s="432"/>
      <c r="AY7" s="434"/>
      <c r="AZ7" s="385" t="s">
        <v>103</v>
      </c>
      <c r="BA7" s="386"/>
      <c r="BB7" s="386"/>
      <c r="BC7" s="386"/>
      <c r="BD7" s="386"/>
      <c r="BE7" s="386"/>
      <c r="BF7" s="386"/>
      <c r="BG7" s="386"/>
      <c r="BH7" s="386"/>
      <c r="BI7" s="386"/>
      <c r="BJ7" s="386"/>
      <c r="BK7" s="386"/>
      <c r="BL7" s="386"/>
      <c r="BM7" s="387"/>
      <c r="BN7" s="388">
        <v>8026485</v>
      </c>
      <c r="BO7" s="389"/>
      <c r="BP7" s="389"/>
      <c r="BQ7" s="389"/>
      <c r="BR7" s="389"/>
      <c r="BS7" s="389"/>
      <c r="BT7" s="389"/>
      <c r="BU7" s="390"/>
      <c r="BV7" s="388">
        <v>8893032</v>
      </c>
      <c r="BW7" s="389"/>
      <c r="BX7" s="389"/>
      <c r="BY7" s="389"/>
      <c r="BZ7" s="389"/>
      <c r="CA7" s="389"/>
      <c r="CB7" s="389"/>
      <c r="CC7" s="390"/>
      <c r="CD7" s="486" t="s">
        <v>104</v>
      </c>
      <c r="CE7" s="381"/>
      <c r="CF7" s="381"/>
      <c r="CG7" s="381"/>
      <c r="CH7" s="381"/>
      <c r="CI7" s="381"/>
      <c r="CJ7" s="381"/>
      <c r="CK7" s="381"/>
      <c r="CL7" s="381"/>
      <c r="CM7" s="381"/>
      <c r="CN7" s="381"/>
      <c r="CO7" s="381"/>
      <c r="CP7" s="381"/>
      <c r="CQ7" s="381"/>
      <c r="CR7" s="381"/>
      <c r="CS7" s="487"/>
      <c r="CT7" s="388">
        <v>548180873</v>
      </c>
      <c r="CU7" s="389"/>
      <c r="CV7" s="389"/>
      <c r="CW7" s="389"/>
      <c r="CX7" s="389"/>
      <c r="CY7" s="389"/>
      <c r="CZ7" s="389"/>
      <c r="DA7" s="390"/>
      <c r="DB7" s="388">
        <v>567332771</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105</v>
      </c>
      <c r="AA8" s="515"/>
      <c r="AB8" s="515"/>
      <c r="AC8" s="515"/>
      <c r="AD8" s="515"/>
      <c r="AE8" s="515"/>
      <c r="AF8" s="515"/>
      <c r="AG8" s="515"/>
      <c r="AH8" s="516"/>
      <c r="AI8" s="431">
        <v>1</v>
      </c>
      <c r="AJ8" s="432"/>
      <c r="AK8" s="432"/>
      <c r="AL8" s="432"/>
      <c r="AM8" s="432"/>
      <c r="AN8" s="432"/>
      <c r="AO8" s="432"/>
      <c r="AP8" s="433"/>
      <c r="AQ8" s="431">
        <v>7157</v>
      </c>
      <c r="AR8" s="432"/>
      <c r="AS8" s="432"/>
      <c r="AT8" s="432"/>
      <c r="AU8" s="432"/>
      <c r="AV8" s="432"/>
      <c r="AW8" s="432"/>
      <c r="AX8" s="432"/>
      <c r="AY8" s="434"/>
      <c r="AZ8" s="385" t="s">
        <v>106</v>
      </c>
      <c r="BA8" s="386"/>
      <c r="BB8" s="386"/>
      <c r="BC8" s="386"/>
      <c r="BD8" s="386"/>
      <c r="BE8" s="386"/>
      <c r="BF8" s="386"/>
      <c r="BG8" s="386"/>
      <c r="BH8" s="386"/>
      <c r="BI8" s="386"/>
      <c r="BJ8" s="386"/>
      <c r="BK8" s="386"/>
      <c r="BL8" s="386"/>
      <c r="BM8" s="387"/>
      <c r="BN8" s="388">
        <v>19284822</v>
      </c>
      <c r="BO8" s="389"/>
      <c r="BP8" s="389"/>
      <c r="BQ8" s="389"/>
      <c r="BR8" s="389"/>
      <c r="BS8" s="389"/>
      <c r="BT8" s="389"/>
      <c r="BU8" s="390"/>
      <c r="BV8" s="388">
        <v>13986182</v>
      </c>
      <c r="BW8" s="389"/>
      <c r="BX8" s="389"/>
      <c r="BY8" s="389"/>
      <c r="BZ8" s="389"/>
      <c r="CA8" s="389"/>
      <c r="CB8" s="389"/>
      <c r="CC8" s="390"/>
      <c r="CD8" s="486" t="s">
        <v>107</v>
      </c>
      <c r="CE8" s="381"/>
      <c r="CF8" s="381"/>
      <c r="CG8" s="381"/>
      <c r="CH8" s="381"/>
      <c r="CI8" s="381"/>
      <c r="CJ8" s="381"/>
      <c r="CK8" s="381"/>
      <c r="CL8" s="381"/>
      <c r="CM8" s="381"/>
      <c r="CN8" s="381"/>
      <c r="CO8" s="381"/>
      <c r="CP8" s="381"/>
      <c r="CQ8" s="381"/>
      <c r="CR8" s="381"/>
      <c r="CS8" s="487"/>
      <c r="CT8" s="508">
        <v>0.45127</v>
      </c>
      <c r="CU8" s="509"/>
      <c r="CV8" s="509"/>
      <c r="CW8" s="509"/>
      <c r="CX8" s="509"/>
      <c r="CY8" s="509"/>
      <c r="CZ8" s="509"/>
      <c r="DA8" s="510"/>
      <c r="DB8" s="508">
        <v>0.45700000000000002</v>
      </c>
      <c r="DC8" s="509"/>
      <c r="DD8" s="509"/>
      <c r="DE8" s="509"/>
      <c r="DF8" s="509"/>
      <c r="DG8" s="509"/>
      <c r="DH8" s="509"/>
      <c r="DI8" s="510"/>
    </row>
    <row r="9" spans="1:119" ht="18.75" customHeight="1" thickBot="1" x14ac:dyDescent="0.25">
      <c r="A9" s="163"/>
      <c r="B9" s="520" t="s">
        <v>108</v>
      </c>
      <c r="C9" s="481"/>
      <c r="D9" s="481"/>
      <c r="E9" s="481"/>
      <c r="F9" s="481"/>
      <c r="G9" s="481"/>
      <c r="H9" s="481"/>
      <c r="I9" s="481"/>
      <c r="J9" s="481"/>
      <c r="K9" s="482"/>
      <c r="L9" s="526" t="s">
        <v>109</v>
      </c>
      <c r="M9" s="527"/>
      <c r="N9" s="527"/>
      <c r="O9" s="527"/>
      <c r="P9" s="527"/>
      <c r="Q9" s="528"/>
      <c r="R9" s="529">
        <v>2201272</v>
      </c>
      <c r="S9" s="530"/>
      <c r="T9" s="530"/>
      <c r="U9" s="530"/>
      <c r="V9" s="531"/>
      <c r="W9" s="474"/>
      <c r="X9" s="475"/>
      <c r="Y9" s="476"/>
      <c r="Z9" s="514" t="s">
        <v>110</v>
      </c>
      <c r="AA9" s="515"/>
      <c r="AB9" s="515"/>
      <c r="AC9" s="515"/>
      <c r="AD9" s="515"/>
      <c r="AE9" s="515"/>
      <c r="AF9" s="515"/>
      <c r="AG9" s="515"/>
      <c r="AH9" s="516"/>
      <c r="AI9" s="431">
        <v>1</v>
      </c>
      <c r="AJ9" s="432"/>
      <c r="AK9" s="432"/>
      <c r="AL9" s="432"/>
      <c r="AM9" s="432"/>
      <c r="AN9" s="432"/>
      <c r="AO9" s="432"/>
      <c r="AP9" s="433"/>
      <c r="AQ9" s="431">
        <v>8901</v>
      </c>
      <c r="AR9" s="432"/>
      <c r="AS9" s="432"/>
      <c r="AT9" s="432"/>
      <c r="AU9" s="432"/>
      <c r="AV9" s="432"/>
      <c r="AW9" s="432"/>
      <c r="AX9" s="432"/>
      <c r="AY9" s="434"/>
      <c r="AZ9" s="385" t="s">
        <v>111</v>
      </c>
      <c r="BA9" s="386"/>
      <c r="BB9" s="386"/>
      <c r="BC9" s="386"/>
      <c r="BD9" s="386"/>
      <c r="BE9" s="386"/>
      <c r="BF9" s="386"/>
      <c r="BG9" s="386"/>
      <c r="BH9" s="386"/>
      <c r="BI9" s="386"/>
      <c r="BJ9" s="386"/>
      <c r="BK9" s="386"/>
      <c r="BL9" s="386"/>
      <c r="BM9" s="387"/>
      <c r="BN9" s="388">
        <v>5298640</v>
      </c>
      <c r="BO9" s="389"/>
      <c r="BP9" s="389"/>
      <c r="BQ9" s="389"/>
      <c r="BR9" s="389"/>
      <c r="BS9" s="389"/>
      <c r="BT9" s="389"/>
      <c r="BU9" s="390"/>
      <c r="BV9" s="388">
        <v>-216868</v>
      </c>
      <c r="BW9" s="389"/>
      <c r="BX9" s="389"/>
      <c r="BY9" s="389"/>
      <c r="BZ9" s="389"/>
      <c r="CA9" s="389"/>
      <c r="CB9" s="389"/>
      <c r="CC9" s="390"/>
      <c r="CD9" s="414" t="s">
        <v>112</v>
      </c>
      <c r="CE9" s="415"/>
      <c r="CF9" s="415"/>
      <c r="CG9" s="415"/>
      <c r="CH9" s="415"/>
      <c r="CI9" s="415"/>
      <c r="CJ9" s="415"/>
      <c r="CK9" s="415"/>
      <c r="CL9" s="415"/>
      <c r="CM9" s="415"/>
      <c r="CN9" s="415"/>
      <c r="CO9" s="415"/>
      <c r="CP9" s="415"/>
      <c r="CQ9" s="415"/>
      <c r="CR9" s="415"/>
      <c r="CS9" s="416"/>
      <c r="CT9" s="382">
        <v>22.5</v>
      </c>
      <c r="CU9" s="383"/>
      <c r="CV9" s="383"/>
      <c r="CW9" s="383"/>
      <c r="CX9" s="383"/>
      <c r="CY9" s="383"/>
      <c r="CZ9" s="383"/>
      <c r="DA9" s="384"/>
      <c r="DB9" s="382">
        <v>22.2</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113</v>
      </c>
      <c r="M10" s="429"/>
      <c r="N10" s="429"/>
      <c r="O10" s="429"/>
      <c r="P10" s="429"/>
      <c r="Q10" s="430"/>
      <c r="R10" s="431">
        <v>2304264</v>
      </c>
      <c r="S10" s="432"/>
      <c r="T10" s="432"/>
      <c r="U10" s="432"/>
      <c r="V10" s="434"/>
      <c r="W10" s="474"/>
      <c r="X10" s="475"/>
      <c r="Y10" s="476"/>
      <c r="Z10" s="514" t="s">
        <v>114</v>
      </c>
      <c r="AA10" s="515"/>
      <c r="AB10" s="515"/>
      <c r="AC10" s="515"/>
      <c r="AD10" s="515"/>
      <c r="AE10" s="515"/>
      <c r="AF10" s="515"/>
      <c r="AG10" s="515"/>
      <c r="AH10" s="516"/>
      <c r="AI10" s="431">
        <v>1</v>
      </c>
      <c r="AJ10" s="432"/>
      <c r="AK10" s="432"/>
      <c r="AL10" s="432"/>
      <c r="AM10" s="432"/>
      <c r="AN10" s="432"/>
      <c r="AO10" s="432"/>
      <c r="AP10" s="433"/>
      <c r="AQ10" s="431">
        <v>7785</v>
      </c>
      <c r="AR10" s="432"/>
      <c r="AS10" s="432"/>
      <c r="AT10" s="432"/>
      <c r="AU10" s="432"/>
      <c r="AV10" s="432"/>
      <c r="AW10" s="432"/>
      <c r="AX10" s="432"/>
      <c r="AY10" s="434"/>
      <c r="AZ10" s="385" t="s">
        <v>115</v>
      </c>
      <c r="BA10" s="386"/>
      <c r="BB10" s="386"/>
      <c r="BC10" s="386"/>
      <c r="BD10" s="386"/>
      <c r="BE10" s="386"/>
      <c r="BF10" s="386"/>
      <c r="BG10" s="386"/>
      <c r="BH10" s="386"/>
      <c r="BI10" s="386"/>
      <c r="BJ10" s="386"/>
      <c r="BK10" s="386"/>
      <c r="BL10" s="386"/>
      <c r="BM10" s="387"/>
      <c r="BN10" s="388">
        <v>12306692</v>
      </c>
      <c r="BO10" s="389"/>
      <c r="BP10" s="389"/>
      <c r="BQ10" s="389"/>
      <c r="BR10" s="389"/>
      <c r="BS10" s="389"/>
      <c r="BT10" s="389"/>
      <c r="BU10" s="390"/>
      <c r="BV10" s="388">
        <v>27007378</v>
      </c>
      <c r="BW10" s="389"/>
      <c r="BX10" s="389"/>
      <c r="BY10" s="389"/>
      <c r="BZ10" s="389"/>
      <c r="CA10" s="389"/>
      <c r="CB10" s="389"/>
      <c r="CC10" s="390"/>
      <c r="CD10" s="517" t="s">
        <v>116</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117</v>
      </c>
      <c r="M11" s="544"/>
      <c r="N11" s="544"/>
      <c r="O11" s="544"/>
      <c r="P11" s="544"/>
      <c r="Q11" s="545"/>
      <c r="R11" s="546" t="s">
        <v>118</v>
      </c>
      <c r="S11" s="547"/>
      <c r="T11" s="547"/>
      <c r="U11" s="547"/>
      <c r="V11" s="548"/>
      <c r="W11" s="477"/>
      <c r="X11" s="478"/>
      <c r="Y11" s="479"/>
      <c r="Z11" s="514" t="s">
        <v>119</v>
      </c>
      <c r="AA11" s="515"/>
      <c r="AB11" s="515"/>
      <c r="AC11" s="515"/>
      <c r="AD11" s="515"/>
      <c r="AE11" s="515"/>
      <c r="AF11" s="515"/>
      <c r="AG11" s="515"/>
      <c r="AH11" s="516"/>
      <c r="AI11" s="431">
        <v>50</v>
      </c>
      <c r="AJ11" s="432"/>
      <c r="AK11" s="432"/>
      <c r="AL11" s="432"/>
      <c r="AM11" s="432"/>
      <c r="AN11" s="432"/>
      <c r="AO11" s="432"/>
      <c r="AP11" s="433"/>
      <c r="AQ11" s="431">
        <v>7128</v>
      </c>
      <c r="AR11" s="432"/>
      <c r="AS11" s="432"/>
      <c r="AT11" s="432"/>
      <c r="AU11" s="432"/>
      <c r="AV11" s="432"/>
      <c r="AW11" s="432"/>
      <c r="AX11" s="432"/>
      <c r="AY11" s="434"/>
      <c r="AZ11" s="385" t="s">
        <v>120</v>
      </c>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486" t="s">
        <v>121</v>
      </c>
      <c r="CE11" s="381"/>
      <c r="CF11" s="381"/>
      <c r="CG11" s="381"/>
      <c r="CH11" s="381"/>
      <c r="CI11" s="381"/>
      <c r="CJ11" s="381"/>
      <c r="CK11" s="381"/>
      <c r="CL11" s="381"/>
      <c r="CM11" s="381"/>
      <c r="CN11" s="381"/>
      <c r="CO11" s="381"/>
      <c r="CP11" s="381"/>
      <c r="CQ11" s="381"/>
      <c r="CR11" s="381"/>
      <c r="CS11" s="487"/>
      <c r="CT11" s="488" t="s">
        <v>122</v>
      </c>
      <c r="CU11" s="489"/>
      <c r="CV11" s="489"/>
      <c r="CW11" s="489"/>
      <c r="CX11" s="489"/>
      <c r="CY11" s="489"/>
      <c r="CZ11" s="489"/>
      <c r="DA11" s="490"/>
      <c r="DB11" s="488" t="s">
        <v>123</v>
      </c>
      <c r="DC11" s="489"/>
      <c r="DD11" s="489"/>
      <c r="DE11" s="489"/>
      <c r="DF11" s="489"/>
      <c r="DG11" s="489"/>
      <c r="DH11" s="489"/>
      <c r="DI11" s="490"/>
    </row>
    <row r="12" spans="1:119" ht="18.75" customHeight="1" x14ac:dyDescent="0.2">
      <c r="A12" s="163"/>
      <c r="B12" s="456" t="s">
        <v>124</v>
      </c>
      <c r="C12" s="457"/>
      <c r="D12" s="457"/>
      <c r="E12" s="457"/>
      <c r="F12" s="457"/>
      <c r="G12" s="457"/>
      <c r="H12" s="457"/>
      <c r="I12" s="457"/>
      <c r="J12" s="457"/>
      <c r="K12" s="458"/>
      <c r="L12" s="465" t="s">
        <v>125</v>
      </c>
      <c r="M12" s="466"/>
      <c r="N12" s="466"/>
      <c r="O12" s="466"/>
      <c r="P12" s="466"/>
      <c r="Q12" s="467"/>
      <c r="R12" s="468">
        <v>2163908</v>
      </c>
      <c r="S12" s="469"/>
      <c r="T12" s="469"/>
      <c r="U12" s="469"/>
      <c r="V12" s="470"/>
      <c r="W12" s="471" t="s">
        <v>126</v>
      </c>
      <c r="X12" s="472"/>
      <c r="Y12" s="473"/>
      <c r="Z12" s="480" t="s">
        <v>2</v>
      </c>
      <c r="AA12" s="481"/>
      <c r="AB12" s="481"/>
      <c r="AC12" s="481"/>
      <c r="AD12" s="481"/>
      <c r="AE12" s="481"/>
      <c r="AF12" s="481"/>
      <c r="AG12" s="481"/>
      <c r="AH12" s="482"/>
      <c r="AI12" s="494" t="s">
        <v>127</v>
      </c>
      <c r="AJ12" s="481"/>
      <c r="AK12" s="481"/>
      <c r="AL12" s="481"/>
      <c r="AM12" s="482"/>
      <c r="AN12" s="494" t="s">
        <v>128</v>
      </c>
      <c r="AO12" s="495"/>
      <c r="AP12" s="495"/>
      <c r="AQ12" s="495"/>
      <c r="AR12" s="495"/>
      <c r="AS12" s="496"/>
      <c r="AT12" s="500" t="s">
        <v>129</v>
      </c>
      <c r="AU12" s="501"/>
      <c r="AV12" s="501"/>
      <c r="AW12" s="501"/>
      <c r="AX12" s="501"/>
      <c r="AY12" s="502"/>
      <c r="AZ12" s="385" t="s">
        <v>130</v>
      </c>
      <c r="BA12" s="386"/>
      <c r="BB12" s="386"/>
      <c r="BC12" s="386"/>
      <c r="BD12" s="386"/>
      <c r="BE12" s="386"/>
      <c r="BF12" s="386"/>
      <c r="BG12" s="386"/>
      <c r="BH12" s="386"/>
      <c r="BI12" s="386"/>
      <c r="BJ12" s="386"/>
      <c r="BK12" s="386"/>
      <c r="BL12" s="386"/>
      <c r="BM12" s="387"/>
      <c r="BN12" s="388">
        <v>15100000</v>
      </c>
      <c r="BO12" s="389"/>
      <c r="BP12" s="389"/>
      <c r="BQ12" s="389"/>
      <c r="BR12" s="389"/>
      <c r="BS12" s="389"/>
      <c r="BT12" s="389"/>
      <c r="BU12" s="390"/>
      <c r="BV12" s="388">
        <v>7665018</v>
      </c>
      <c r="BW12" s="389"/>
      <c r="BX12" s="389"/>
      <c r="BY12" s="389"/>
      <c r="BZ12" s="389"/>
      <c r="CA12" s="389"/>
      <c r="CB12" s="389"/>
      <c r="CC12" s="390"/>
      <c r="CD12" s="486" t="s">
        <v>131</v>
      </c>
      <c r="CE12" s="381"/>
      <c r="CF12" s="381"/>
      <c r="CG12" s="381"/>
      <c r="CH12" s="381"/>
      <c r="CI12" s="381"/>
      <c r="CJ12" s="381"/>
      <c r="CK12" s="381"/>
      <c r="CL12" s="381"/>
      <c r="CM12" s="381"/>
      <c r="CN12" s="381"/>
      <c r="CO12" s="381"/>
      <c r="CP12" s="381"/>
      <c r="CQ12" s="381"/>
      <c r="CR12" s="381"/>
      <c r="CS12" s="487"/>
      <c r="CT12" s="488" t="s">
        <v>122</v>
      </c>
      <c r="CU12" s="489"/>
      <c r="CV12" s="489"/>
      <c r="CW12" s="489"/>
      <c r="CX12" s="489"/>
      <c r="CY12" s="489"/>
      <c r="CZ12" s="489"/>
      <c r="DA12" s="490"/>
      <c r="DB12" s="488" t="s">
        <v>122</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132</v>
      </c>
      <c r="N13" s="448"/>
      <c r="O13" s="448"/>
      <c r="P13" s="448"/>
      <c r="Q13" s="449"/>
      <c r="R13" s="491">
        <v>2145151</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133</v>
      </c>
      <c r="BA13" s="392"/>
      <c r="BB13" s="392"/>
      <c r="BC13" s="392"/>
      <c r="BD13" s="392"/>
      <c r="BE13" s="392"/>
      <c r="BF13" s="392"/>
      <c r="BG13" s="392"/>
      <c r="BH13" s="392"/>
      <c r="BI13" s="392"/>
      <c r="BJ13" s="392"/>
      <c r="BK13" s="392"/>
      <c r="BL13" s="392"/>
      <c r="BM13" s="393"/>
      <c r="BN13" s="388">
        <v>2505332</v>
      </c>
      <c r="BO13" s="389"/>
      <c r="BP13" s="389"/>
      <c r="BQ13" s="389"/>
      <c r="BR13" s="389"/>
      <c r="BS13" s="389"/>
      <c r="BT13" s="389"/>
      <c r="BU13" s="390"/>
      <c r="BV13" s="388">
        <v>19125492</v>
      </c>
      <c r="BW13" s="389"/>
      <c r="BX13" s="389"/>
      <c r="BY13" s="389"/>
      <c r="BZ13" s="389"/>
      <c r="CA13" s="389"/>
      <c r="CB13" s="389"/>
      <c r="CC13" s="390"/>
      <c r="CD13" s="486" t="s">
        <v>134</v>
      </c>
      <c r="CE13" s="381"/>
      <c r="CF13" s="381"/>
      <c r="CG13" s="381"/>
      <c r="CH13" s="381"/>
      <c r="CI13" s="381"/>
      <c r="CJ13" s="381"/>
      <c r="CK13" s="381"/>
      <c r="CL13" s="381"/>
      <c r="CM13" s="381"/>
      <c r="CN13" s="381"/>
      <c r="CO13" s="381"/>
      <c r="CP13" s="381"/>
      <c r="CQ13" s="381"/>
      <c r="CR13" s="381"/>
      <c r="CS13" s="487"/>
      <c r="CT13" s="382">
        <v>18.2</v>
      </c>
      <c r="CU13" s="383"/>
      <c r="CV13" s="383"/>
      <c r="CW13" s="383"/>
      <c r="CX13" s="383"/>
      <c r="CY13" s="383"/>
      <c r="CZ13" s="383"/>
      <c r="DA13" s="384"/>
      <c r="DB13" s="382">
        <v>17.5</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135</v>
      </c>
      <c r="M14" s="506"/>
      <c r="N14" s="506"/>
      <c r="O14" s="506"/>
      <c r="P14" s="506"/>
      <c r="Q14" s="507"/>
      <c r="R14" s="450">
        <v>2188469</v>
      </c>
      <c r="S14" s="451"/>
      <c r="T14" s="451"/>
      <c r="U14" s="451"/>
      <c r="V14" s="452"/>
      <c r="W14" s="474"/>
      <c r="X14" s="475"/>
      <c r="Y14" s="476"/>
      <c r="Z14" s="428" t="s">
        <v>136</v>
      </c>
      <c r="AA14" s="429"/>
      <c r="AB14" s="429"/>
      <c r="AC14" s="429"/>
      <c r="AD14" s="429"/>
      <c r="AE14" s="429"/>
      <c r="AF14" s="429"/>
      <c r="AG14" s="429"/>
      <c r="AH14" s="430"/>
      <c r="AI14" s="431">
        <v>7200</v>
      </c>
      <c r="AJ14" s="432"/>
      <c r="AK14" s="432"/>
      <c r="AL14" s="432"/>
      <c r="AM14" s="433"/>
      <c r="AN14" s="431">
        <v>23839200</v>
      </c>
      <c r="AO14" s="432"/>
      <c r="AP14" s="432"/>
      <c r="AQ14" s="432"/>
      <c r="AR14" s="432"/>
      <c r="AS14" s="433"/>
      <c r="AT14" s="431">
        <v>3311</v>
      </c>
      <c r="AU14" s="432"/>
      <c r="AV14" s="432"/>
      <c r="AW14" s="432"/>
      <c r="AX14" s="432"/>
      <c r="AY14" s="434"/>
      <c r="AZ14" s="406" t="s">
        <v>137</v>
      </c>
      <c r="BA14" s="407"/>
      <c r="BB14" s="407"/>
      <c r="BC14" s="407"/>
      <c r="BD14" s="407"/>
      <c r="BE14" s="407"/>
      <c r="BF14" s="407"/>
      <c r="BG14" s="407"/>
      <c r="BH14" s="407"/>
      <c r="BI14" s="407"/>
      <c r="BJ14" s="407"/>
      <c r="BK14" s="407"/>
      <c r="BL14" s="407"/>
      <c r="BM14" s="408"/>
      <c r="BN14" s="409">
        <v>222659853</v>
      </c>
      <c r="BO14" s="410"/>
      <c r="BP14" s="410"/>
      <c r="BQ14" s="410"/>
      <c r="BR14" s="410"/>
      <c r="BS14" s="410"/>
      <c r="BT14" s="410"/>
      <c r="BU14" s="411"/>
      <c r="BV14" s="409">
        <v>192145621</v>
      </c>
      <c r="BW14" s="410"/>
      <c r="BX14" s="410"/>
      <c r="BY14" s="410"/>
      <c r="BZ14" s="410"/>
      <c r="CA14" s="410"/>
      <c r="CB14" s="410"/>
      <c r="CC14" s="411"/>
      <c r="CD14" s="414" t="s">
        <v>138</v>
      </c>
      <c r="CE14" s="415"/>
      <c r="CF14" s="415"/>
      <c r="CG14" s="415"/>
      <c r="CH14" s="415"/>
      <c r="CI14" s="415"/>
      <c r="CJ14" s="415"/>
      <c r="CK14" s="415"/>
      <c r="CL14" s="415"/>
      <c r="CM14" s="415"/>
      <c r="CN14" s="415"/>
      <c r="CO14" s="415"/>
      <c r="CP14" s="415"/>
      <c r="CQ14" s="415"/>
      <c r="CR14" s="415"/>
      <c r="CS14" s="416"/>
      <c r="CT14" s="438">
        <v>303.5</v>
      </c>
      <c r="CU14" s="439"/>
      <c r="CV14" s="439"/>
      <c r="CW14" s="439"/>
      <c r="CX14" s="439"/>
      <c r="CY14" s="439"/>
      <c r="CZ14" s="439"/>
      <c r="DA14" s="440"/>
      <c r="DB14" s="438">
        <v>297.39999999999998</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132</v>
      </c>
      <c r="N15" s="448"/>
      <c r="O15" s="448"/>
      <c r="P15" s="448"/>
      <c r="Q15" s="449"/>
      <c r="R15" s="450">
        <v>2171765</v>
      </c>
      <c r="S15" s="451"/>
      <c r="T15" s="451"/>
      <c r="U15" s="451"/>
      <c r="V15" s="452"/>
      <c r="W15" s="474"/>
      <c r="X15" s="475"/>
      <c r="Y15" s="476"/>
      <c r="Z15" s="428" t="s">
        <v>139</v>
      </c>
      <c r="AA15" s="429"/>
      <c r="AB15" s="429"/>
      <c r="AC15" s="429"/>
      <c r="AD15" s="429"/>
      <c r="AE15" s="429"/>
      <c r="AF15" s="429"/>
      <c r="AG15" s="429"/>
      <c r="AH15" s="430"/>
      <c r="AI15" s="431" t="s">
        <v>122</v>
      </c>
      <c r="AJ15" s="432"/>
      <c r="AK15" s="432"/>
      <c r="AL15" s="432"/>
      <c r="AM15" s="433"/>
      <c r="AN15" s="431" t="s">
        <v>123</v>
      </c>
      <c r="AO15" s="432"/>
      <c r="AP15" s="432"/>
      <c r="AQ15" s="432"/>
      <c r="AR15" s="432"/>
      <c r="AS15" s="433"/>
      <c r="AT15" s="431" t="s">
        <v>123</v>
      </c>
      <c r="AU15" s="432"/>
      <c r="AV15" s="432"/>
      <c r="AW15" s="432"/>
      <c r="AX15" s="432"/>
      <c r="AY15" s="434"/>
      <c r="AZ15" s="385" t="s">
        <v>140</v>
      </c>
      <c r="BA15" s="386"/>
      <c r="BB15" s="386"/>
      <c r="BC15" s="386"/>
      <c r="BD15" s="386"/>
      <c r="BE15" s="386"/>
      <c r="BF15" s="386"/>
      <c r="BG15" s="386"/>
      <c r="BH15" s="386"/>
      <c r="BI15" s="386"/>
      <c r="BJ15" s="386"/>
      <c r="BK15" s="386"/>
      <c r="BL15" s="386"/>
      <c r="BM15" s="387"/>
      <c r="BN15" s="388">
        <v>480507430</v>
      </c>
      <c r="BO15" s="389"/>
      <c r="BP15" s="389"/>
      <c r="BQ15" s="389"/>
      <c r="BR15" s="389"/>
      <c r="BS15" s="389"/>
      <c r="BT15" s="389"/>
      <c r="BU15" s="390"/>
      <c r="BV15" s="388">
        <v>463615484</v>
      </c>
      <c r="BW15" s="389"/>
      <c r="BX15" s="389"/>
      <c r="BY15" s="389"/>
      <c r="BZ15" s="389"/>
      <c r="CA15" s="389"/>
      <c r="CB15" s="389"/>
      <c r="CC15" s="390"/>
      <c r="CD15" s="441" t="s">
        <v>141</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142</v>
      </c>
      <c r="M16" s="445"/>
      <c r="N16" s="445"/>
      <c r="O16" s="445"/>
      <c r="P16" s="445"/>
      <c r="Q16" s="446"/>
      <c r="R16" s="435" t="s">
        <v>143</v>
      </c>
      <c r="S16" s="436"/>
      <c r="T16" s="436"/>
      <c r="U16" s="436"/>
      <c r="V16" s="437"/>
      <c r="W16" s="474"/>
      <c r="X16" s="475"/>
      <c r="Y16" s="476"/>
      <c r="Z16" s="428" t="s">
        <v>144</v>
      </c>
      <c r="AA16" s="429"/>
      <c r="AB16" s="429"/>
      <c r="AC16" s="429"/>
      <c r="AD16" s="429"/>
      <c r="AE16" s="429"/>
      <c r="AF16" s="429"/>
      <c r="AG16" s="429"/>
      <c r="AH16" s="430"/>
      <c r="AI16" s="431">
        <v>351</v>
      </c>
      <c r="AJ16" s="432"/>
      <c r="AK16" s="432"/>
      <c r="AL16" s="432"/>
      <c r="AM16" s="433"/>
      <c r="AN16" s="431">
        <v>1157598</v>
      </c>
      <c r="AO16" s="432"/>
      <c r="AP16" s="432"/>
      <c r="AQ16" s="432"/>
      <c r="AR16" s="432"/>
      <c r="AS16" s="433"/>
      <c r="AT16" s="431">
        <v>3298</v>
      </c>
      <c r="AU16" s="432"/>
      <c r="AV16" s="432"/>
      <c r="AW16" s="432"/>
      <c r="AX16" s="432"/>
      <c r="AY16" s="434"/>
      <c r="AZ16" s="385" t="s">
        <v>145</v>
      </c>
      <c r="BA16" s="386"/>
      <c r="BB16" s="386"/>
      <c r="BC16" s="386"/>
      <c r="BD16" s="386"/>
      <c r="BE16" s="386"/>
      <c r="BF16" s="386"/>
      <c r="BG16" s="386"/>
      <c r="BH16" s="386"/>
      <c r="BI16" s="386"/>
      <c r="BJ16" s="386"/>
      <c r="BK16" s="386"/>
      <c r="BL16" s="386"/>
      <c r="BM16" s="387"/>
      <c r="BN16" s="388">
        <v>279389032</v>
      </c>
      <c r="BO16" s="389"/>
      <c r="BP16" s="389"/>
      <c r="BQ16" s="389"/>
      <c r="BR16" s="389"/>
      <c r="BS16" s="389"/>
      <c r="BT16" s="389"/>
      <c r="BU16" s="390"/>
      <c r="BV16" s="388">
        <v>239018007</v>
      </c>
      <c r="BW16" s="389"/>
      <c r="BX16" s="389"/>
      <c r="BY16" s="389"/>
      <c r="BZ16" s="389"/>
      <c r="CA16" s="389"/>
      <c r="CB16" s="389"/>
      <c r="CC16" s="390"/>
      <c r="CD16" s="171"/>
      <c r="CE16" s="412" t="s">
        <v>146</v>
      </c>
      <c r="CF16" s="412"/>
      <c r="CG16" s="412"/>
      <c r="CH16" s="412"/>
      <c r="CI16" s="412"/>
      <c r="CJ16" s="412"/>
      <c r="CK16" s="412"/>
      <c r="CL16" s="412"/>
      <c r="CM16" s="412"/>
      <c r="CN16" s="412"/>
      <c r="CO16" s="412"/>
      <c r="CP16" s="412"/>
      <c r="CQ16" s="412"/>
      <c r="CR16" s="412"/>
      <c r="CS16" s="413"/>
      <c r="CT16" s="382">
        <v>4.8</v>
      </c>
      <c r="CU16" s="383"/>
      <c r="CV16" s="383"/>
      <c r="CW16" s="383"/>
      <c r="CX16" s="383"/>
      <c r="CY16" s="383"/>
      <c r="CZ16" s="383"/>
      <c r="DA16" s="384"/>
      <c r="DB16" s="382">
        <v>6.6</v>
      </c>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147</v>
      </c>
      <c r="N17" s="454"/>
      <c r="O17" s="454"/>
      <c r="P17" s="454"/>
      <c r="Q17" s="455"/>
      <c r="R17" s="435" t="s">
        <v>148</v>
      </c>
      <c r="S17" s="436"/>
      <c r="T17" s="436"/>
      <c r="U17" s="436"/>
      <c r="V17" s="437"/>
      <c r="W17" s="474"/>
      <c r="X17" s="475"/>
      <c r="Y17" s="476"/>
      <c r="Z17" s="428" t="s">
        <v>149</v>
      </c>
      <c r="AA17" s="429"/>
      <c r="AB17" s="429"/>
      <c r="AC17" s="429"/>
      <c r="AD17" s="429"/>
      <c r="AE17" s="429"/>
      <c r="AF17" s="429"/>
      <c r="AG17" s="429"/>
      <c r="AH17" s="430"/>
      <c r="AI17" s="431">
        <v>4234</v>
      </c>
      <c r="AJ17" s="432"/>
      <c r="AK17" s="432"/>
      <c r="AL17" s="432"/>
      <c r="AM17" s="433"/>
      <c r="AN17" s="431">
        <v>13692756</v>
      </c>
      <c r="AO17" s="432"/>
      <c r="AP17" s="432"/>
      <c r="AQ17" s="432"/>
      <c r="AR17" s="432"/>
      <c r="AS17" s="433"/>
      <c r="AT17" s="431">
        <v>3234</v>
      </c>
      <c r="AU17" s="432"/>
      <c r="AV17" s="432"/>
      <c r="AW17" s="432"/>
      <c r="AX17" s="432"/>
      <c r="AY17" s="434"/>
      <c r="AZ17" s="385" t="s">
        <v>150</v>
      </c>
      <c r="BA17" s="386"/>
      <c r="BB17" s="386"/>
      <c r="BC17" s="386"/>
      <c r="BD17" s="386"/>
      <c r="BE17" s="386"/>
      <c r="BF17" s="386"/>
      <c r="BG17" s="386"/>
      <c r="BH17" s="386"/>
      <c r="BI17" s="386"/>
      <c r="BJ17" s="386"/>
      <c r="BK17" s="386"/>
      <c r="BL17" s="386"/>
      <c r="BM17" s="387"/>
      <c r="BN17" s="388">
        <v>523515845</v>
      </c>
      <c r="BO17" s="389"/>
      <c r="BP17" s="389"/>
      <c r="BQ17" s="389"/>
      <c r="BR17" s="389"/>
      <c r="BS17" s="389"/>
      <c r="BT17" s="389"/>
      <c r="BU17" s="390"/>
      <c r="BV17" s="388">
        <v>529328428</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151</v>
      </c>
      <c r="C18" s="424"/>
      <c r="D18" s="424"/>
      <c r="E18" s="424"/>
      <c r="F18" s="424"/>
      <c r="G18" s="424"/>
      <c r="H18" s="424"/>
      <c r="I18" s="424"/>
      <c r="J18" s="424"/>
      <c r="K18" s="425"/>
      <c r="L18" s="426">
        <v>12584</v>
      </c>
      <c r="M18" s="427"/>
      <c r="N18" s="427"/>
      <c r="O18" s="427"/>
      <c r="P18" s="427"/>
      <c r="Q18" s="427"/>
      <c r="R18" s="427"/>
      <c r="S18" s="427"/>
      <c r="T18" s="427"/>
      <c r="U18" s="427"/>
      <c r="V18" s="427"/>
      <c r="W18" s="474"/>
      <c r="X18" s="475"/>
      <c r="Y18" s="476"/>
      <c r="Z18" s="428" t="s">
        <v>152</v>
      </c>
      <c r="AA18" s="429"/>
      <c r="AB18" s="429"/>
      <c r="AC18" s="429"/>
      <c r="AD18" s="429"/>
      <c r="AE18" s="429"/>
      <c r="AF18" s="429"/>
      <c r="AG18" s="429"/>
      <c r="AH18" s="430"/>
      <c r="AI18" s="431">
        <v>12914</v>
      </c>
      <c r="AJ18" s="432"/>
      <c r="AK18" s="432"/>
      <c r="AL18" s="432"/>
      <c r="AM18" s="433"/>
      <c r="AN18" s="431">
        <v>47891287</v>
      </c>
      <c r="AO18" s="432"/>
      <c r="AP18" s="432"/>
      <c r="AQ18" s="432"/>
      <c r="AR18" s="432"/>
      <c r="AS18" s="433"/>
      <c r="AT18" s="431">
        <v>3708</v>
      </c>
      <c r="AU18" s="432"/>
      <c r="AV18" s="432"/>
      <c r="AW18" s="432"/>
      <c r="AX18" s="432"/>
      <c r="AY18" s="434"/>
      <c r="AZ18" s="391" t="s">
        <v>153</v>
      </c>
      <c r="BA18" s="392"/>
      <c r="BB18" s="392"/>
      <c r="BC18" s="392"/>
      <c r="BD18" s="392"/>
      <c r="BE18" s="392"/>
      <c r="BF18" s="392"/>
      <c r="BG18" s="392"/>
      <c r="BH18" s="392"/>
      <c r="BI18" s="392"/>
      <c r="BJ18" s="392"/>
      <c r="BK18" s="392"/>
      <c r="BL18" s="392"/>
      <c r="BM18" s="393"/>
      <c r="BN18" s="394">
        <v>725719879</v>
      </c>
      <c r="BO18" s="395"/>
      <c r="BP18" s="395"/>
      <c r="BQ18" s="395"/>
      <c r="BR18" s="395"/>
      <c r="BS18" s="395"/>
      <c r="BT18" s="395"/>
      <c r="BU18" s="396"/>
      <c r="BV18" s="394">
        <v>758421429</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154</v>
      </c>
      <c r="C19" s="424"/>
      <c r="D19" s="424"/>
      <c r="E19" s="424"/>
      <c r="F19" s="424"/>
      <c r="G19" s="424"/>
      <c r="H19" s="424"/>
      <c r="I19" s="424"/>
      <c r="J19" s="424"/>
      <c r="K19" s="425"/>
      <c r="L19" s="426">
        <v>172</v>
      </c>
      <c r="M19" s="427"/>
      <c r="N19" s="427"/>
      <c r="O19" s="427"/>
      <c r="P19" s="427"/>
      <c r="Q19" s="427"/>
      <c r="R19" s="427"/>
      <c r="S19" s="427"/>
      <c r="T19" s="427"/>
      <c r="U19" s="427"/>
      <c r="V19" s="427"/>
      <c r="W19" s="474"/>
      <c r="X19" s="475"/>
      <c r="Y19" s="476"/>
      <c r="Z19" s="428" t="s">
        <v>155</v>
      </c>
      <c r="AA19" s="429"/>
      <c r="AB19" s="429"/>
      <c r="AC19" s="429"/>
      <c r="AD19" s="429"/>
      <c r="AE19" s="429"/>
      <c r="AF19" s="429"/>
      <c r="AG19" s="429"/>
      <c r="AH19" s="430"/>
      <c r="AI19" s="431" t="s">
        <v>123</v>
      </c>
      <c r="AJ19" s="432"/>
      <c r="AK19" s="432"/>
      <c r="AL19" s="432"/>
      <c r="AM19" s="433"/>
      <c r="AN19" s="431" t="s">
        <v>123</v>
      </c>
      <c r="AO19" s="432"/>
      <c r="AP19" s="432"/>
      <c r="AQ19" s="432"/>
      <c r="AR19" s="432"/>
      <c r="AS19" s="433"/>
      <c r="AT19" s="431" t="s">
        <v>156</v>
      </c>
      <c r="AU19" s="432"/>
      <c r="AV19" s="432"/>
      <c r="AW19" s="432"/>
      <c r="AX19" s="432"/>
      <c r="AY19" s="434"/>
      <c r="AZ19" s="406" t="s">
        <v>157</v>
      </c>
      <c r="BA19" s="407"/>
      <c r="BB19" s="407"/>
      <c r="BC19" s="407"/>
      <c r="BD19" s="407"/>
      <c r="BE19" s="407"/>
      <c r="BF19" s="407"/>
      <c r="BG19" s="407"/>
      <c r="BH19" s="407"/>
      <c r="BI19" s="407"/>
      <c r="BJ19" s="407"/>
      <c r="BK19" s="407"/>
      <c r="BL19" s="407"/>
      <c r="BM19" s="408"/>
      <c r="BN19" s="409">
        <v>2391349252</v>
      </c>
      <c r="BO19" s="410"/>
      <c r="BP19" s="410"/>
      <c r="BQ19" s="410"/>
      <c r="BR19" s="410"/>
      <c r="BS19" s="410"/>
      <c r="BT19" s="410"/>
      <c r="BU19" s="411"/>
      <c r="BV19" s="409">
        <v>2437609496</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158</v>
      </c>
      <c r="C20" s="424"/>
      <c r="D20" s="424"/>
      <c r="E20" s="424"/>
      <c r="F20" s="424"/>
      <c r="G20" s="424"/>
      <c r="H20" s="424"/>
      <c r="I20" s="424"/>
      <c r="J20" s="424"/>
      <c r="K20" s="425"/>
      <c r="L20" s="426">
        <v>864750</v>
      </c>
      <c r="M20" s="427"/>
      <c r="N20" s="427"/>
      <c r="O20" s="427"/>
      <c r="P20" s="427"/>
      <c r="Q20" s="427"/>
      <c r="R20" s="427"/>
      <c r="S20" s="427"/>
      <c r="T20" s="427"/>
      <c r="U20" s="427"/>
      <c r="V20" s="427"/>
      <c r="W20" s="477"/>
      <c r="X20" s="478"/>
      <c r="Y20" s="479"/>
      <c r="Z20" s="428" t="s">
        <v>159</v>
      </c>
      <c r="AA20" s="429"/>
      <c r="AB20" s="429"/>
      <c r="AC20" s="429"/>
      <c r="AD20" s="429"/>
      <c r="AE20" s="429"/>
      <c r="AF20" s="429"/>
      <c r="AG20" s="429"/>
      <c r="AH20" s="430"/>
      <c r="AI20" s="431">
        <v>24348</v>
      </c>
      <c r="AJ20" s="432"/>
      <c r="AK20" s="432"/>
      <c r="AL20" s="432"/>
      <c r="AM20" s="433"/>
      <c r="AN20" s="431">
        <v>85423243</v>
      </c>
      <c r="AO20" s="432"/>
      <c r="AP20" s="432"/>
      <c r="AQ20" s="432"/>
      <c r="AR20" s="432"/>
      <c r="AS20" s="433"/>
      <c r="AT20" s="431">
        <v>3508</v>
      </c>
      <c r="AU20" s="432"/>
      <c r="AV20" s="432"/>
      <c r="AW20" s="432"/>
      <c r="AX20" s="432"/>
      <c r="AY20" s="434"/>
      <c r="AZ20" s="385" t="s">
        <v>160</v>
      </c>
      <c r="BA20" s="386"/>
      <c r="BB20" s="386"/>
      <c r="BC20" s="386"/>
      <c r="BD20" s="386"/>
      <c r="BE20" s="386"/>
      <c r="BF20" s="386"/>
      <c r="BG20" s="386"/>
      <c r="BH20" s="386"/>
      <c r="BI20" s="386"/>
      <c r="BJ20" s="386"/>
      <c r="BK20" s="386"/>
      <c r="BL20" s="386"/>
      <c r="BM20" s="387"/>
      <c r="BN20" s="388">
        <v>178658865</v>
      </c>
      <c r="BO20" s="389"/>
      <c r="BP20" s="389"/>
      <c r="BQ20" s="389"/>
      <c r="BR20" s="389"/>
      <c r="BS20" s="389"/>
      <c r="BT20" s="389"/>
      <c r="BU20" s="390"/>
      <c r="BV20" s="388">
        <v>207429317</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161</v>
      </c>
      <c r="X21" s="418"/>
      <c r="Y21" s="418"/>
      <c r="Z21" s="418"/>
      <c r="AA21" s="418"/>
      <c r="AB21" s="418"/>
      <c r="AC21" s="418"/>
      <c r="AD21" s="418"/>
      <c r="AE21" s="418"/>
      <c r="AF21" s="418"/>
      <c r="AG21" s="418"/>
      <c r="AH21" s="419"/>
      <c r="AI21" s="420">
        <v>99.1</v>
      </c>
      <c r="AJ21" s="421"/>
      <c r="AK21" s="421"/>
      <c r="AL21" s="421"/>
      <c r="AM21" s="421"/>
      <c r="AN21" s="421"/>
      <c r="AO21" s="421"/>
      <c r="AP21" s="421"/>
      <c r="AQ21" s="421"/>
      <c r="AR21" s="421"/>
      <c r="AS21" s="421"/>
      <c r="AT21" s="421"/>
      <c r="AU21" s="421"/>
      <c r="AV21" s="421"/>
      <c r="AW21" s="421"/>
      <c r="AX21" s="421"/>
      <c r="AY21" s="422"/>
      <c r="AZ21" s="391" t="s">
        <v>162</v>
      </c>
      <c r="BA21" s="392"/>
      <c r="BB21" s="392"/>
      <c r="BC21" s="392"/>
      <c r="BD21" s="392"/>
      <c r="BE21" s="392"/>
      <c r="BF21" s="392"/>
      <c r="BG21" s="392"/>
      <c r="BH21" s="392"/>
      <c r="BI21" s="392"/>
      <c r="BJ21" s="392"/>
      <c r="BK21" s="392"/>
      <c r="BL21" s="392"/>
      <c r="BM21" s="393"/>
      <c r="BN21" s="394">
        <v>1710319707</v>
      </c>
      <c r="BO21" s="395"/>
      <c r="BP21" s="395"/>
      <c r="BQ21" s="395"/>
      <c r="BR21" s="395"/>
      <c r="BS21" s="395"/>
      <c r="BT21" s="395"/>
      <c r="BU21" s="396"/>
      <c r="BV21" s="394">
        <v>1733599123</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163</v>
      </c>
      <c r="BA22" s="386"/>
      <c r="BB22" s="386"/>
      <c r="BC22" s="386"/>
      <c r="BD22" s="386"/>
      <c r="BE22" s="386"/>
      <c r="BF22" s="386"/>
      <c r="BG22" s="386"/>
      <c r="BH22" s="386"/>
      <c r="BI22" s="386"/>
      <c r="BJ22" s="386"/>
      <c r="BK22" s="386"/>
      <c r="BL22" s="386"/>
      <c r="BM22" s="387"/>
      <c r="BN22" s="388">
        <v>68392550</v>
      </c>
      <c r="BO22" s="389"/>
      <c r="BP22" s="389"/>
      <c r="BQ22" s="389"/>
      <c r="BR22" s="389"/>
      <c r="BS22" s="389"/>
      <c r="BT22" s="389"/>
      <c r="BU22" s="390"/>
      <c r="BV22" s="388">
        <v>63286574</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164</v>
      </c>
      <c r="BA23" s="386"/>
      <c r="BB23" s="386"/>
      <c r="BC23" s="386"/>
      <c r="BD23" s="386"/>
      <c r="BE23" s="386"/>
      <c r="BF23" s="386"/>
      <c r="BG23" s="386"/>
      <c r="BH23" s="386"/>
      <c r="BI23" s="386"/>
      <c r="BJ23" s="386"/>
      <c r="BK23" s="386"/>
      <c r="BL23" s="386"/>
      <c r="BM23" s="387"/>
      <c r="BN23" s="388">
        <v>3219999</v>
      </c>
      <c r="BO23" s="389"/>
      <c r="BP23" s="389"/>
      <c r="BQ23" s="389"/>
      <c r="BR23" s="389"/>
      <c r="BS23" s="389"/>
      <c r="BT23" s="389"/>
      <c r="BU23" s="390"/>
      <c r="BV23" s="388">
        <v>3376270</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165</v>
      </c>
      <c r="BA24" s="386"/>
      <c r="BB24" s="386"/>
      <c r="BC24" s="386"/>
      <c r="BD24" s="386"/>
      <c r="BE24" s="386"/>
      <c r="BF24" s="386"/>
      <c r="BG24" s="386"/>
      <c r="BH24" s="386"/>
      <c r="BI24" s="386"/>
      <c r="BJ24" s="386"/>
      <c r="BK24" s="386"/>
      <c r="BL24" s="386"/>
      <c r="BM24" s="387"/>
      <c r="BN24" s="388">
        <v>1639307</v>
      </c>
      <c r="BO24" s="389"/>
      <c r="BP24" s="389"/>
      <c r="BQ24" s="389"/>
      <c r="BR24" s="389"/>
      <c r="BS24" s="389"/>
      <c r="BT24" s="389"/>
      <c r="BU24" s="390"/>
      <c r="BV24" s="388">
        <v>1637416</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166</v>
      </c>
      <c r="BA25" s="415"/>
      <c r="BB25" s="415"/>
      <c r="BC25" s="415"/>
      <c r="BD25" s="415"/>
      <c r="BE25" s="415"/>
      <c r="BF25" s="415"/>
      <c r="BG25" s="415"/>
      <c r="BH25" s="415"/>
      <c r="BI25" s="415"/>
      <c r="BJ25" s="415"/>
      <c r="BK25" s="415"/>
      <c r="BL25" s="415"/>
      <c r="BM25" s="416"/>
      <c r="BN25" s="394">
        <v>1384240</v>
      </c>
      <c r="BO25" s="395"/>
      <c r="BP25" s="395"/>
      <c r="BQ25" s="395"/>
      <c r="BR25" s="395"/>
      <c r="BS25" s="395"/>
      <c r="BT25" s="395"/>
      <c r="BU25" s="396"/>
      <c r="BV25" s="394">
        <v>1382351</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167</v>
      </c>
      <c r="BA26" s="398"/>
      <c r="BB26" s="398"/>
      <c r="BC26" s="399"/>
      <c r="BD26" s="406" t="s">
        <v>48</v>
      </c>
      <c r="BE26" s="407"/>
      <c r="BF26" s="407"/>
      <c r="BG26" s="407"/>
      <c r="BH26" s="407"/>
      <c r="BI26" s="407"/>
      <c r="BJ26" s="407"/>
      <c r="BK26" s="407"/>
      <c r="BL26" s="407"/>
      <c r="BM26" s="408"/>
      <c r="BN26" s="409">
        <v>48818168</v>
      </c>
      <c r="BO26" s="410"/>
      <c r="BP26" s="410"/>
      <c r="BQ26" s="410"/>
      <c r="BR26" s="410"/>
      <c r="BS26" s="410"/>
      <c r="BT26" s="410"/>
      <c r="BU26" s="411"/>
      <c r="BV26" s="409">
        <v>51611476</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168</v>
      </c>
      <c r="BE27" s="386"/>
      <c r="BF27" s="386"/>
      <c r="BG27" s="386"/>
      <c r="BH27" s="386"/>
      <c r="BI27" s="386"/>
      <c r="BJ27" s="386"/>
      <c r="BK27" s="386"/>
      <c r="BL27" s="386"/>
      <c r="BM27" s="387"/>
      <c r="BN27" s="388">
        <v>33195362</v>
      </c>
      <c r="BO27" s="389"/>
      <c r="BP27" s="389"/>
      <c r="BQ27" s="389"/>
      <c r="BR27" s="389"/>
      <c r="BS27" s="389"/>
      <c r="BT27" s="389"/>
      <c r="BU27" s="390"/>
      <c r="BV27" s="388">
        <v>27939120</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50</v>
      </c>
      <c r="BE28" s="392"/>
      <c r="BF28" s="392"/>
      <c r="BG28" s="392"/>
      <c r="BH28" s="392"/>
      <c r="BI28" s="392"/>
      <c r="BJ28" s="392"/>
      <c r="BK28" s="392"/>
      <c r="BL28" s="392"/>
      <c r="BM28" s="393"/>
      <c r="BN28" s="394">
        <v>30423163</v>
      </c>
      <c r="BO28" s="395"/>
      <c r="BP28" s="395"/>
      <c r="BQ28" s="395"/>
      <c r="BR28" s="395"/>
      <c r="BS28" s="395"/>
      <c r="BT28" s="395"/>
      <c r="BU28" s="396"/>
      <c r="BV28" s="394">
        <v>30315308</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169</v>
      </c>
      <c r="D30" s="380"/>
      <c r="E30" s="380"/>
      <c r="F30" s="380"/>
      <c r="G30" s="380"/>
      <c r="H30" s="380"/>
      <c r="I30" s="380"/>
      <c r="J30" s="380"/>
      <c r="K30" s="380"/>
      <c r="L30" s="380"/>
      <c r="M30" s="380"/>
      <c r="N30" s="380"/>
      <c r="O30" s="380"/>
      <c r="P30" s="380"/>
      <c r="Q30" s="380"/>
      <c r="R30" s="380"/>
      <c r="S30" s="380"/>
      <c r="U30" s="381" t="s">
        <v>170</v>
      </c>
      <c r="V30" s="381"/>
      <c r="W30" s="381"/>
      <c r="X30" s="381"/>
      <c r="Y30" s="381"/>
      <c r="Z30" s="381"/>
      <c r="AA30" s="381"/>
      <c r="AB30" s="381"/>
      <c r="AC30" s="381"/>
      <c r="AD30" s="381"/>
      <c r="AE30" s="381"/>
      <c r="AF30" s="381"/>
      <c r="AG30" s="381"/>
      <c r="AH30" s="381"/>
      <c r="AI30" s="381"/>
      <c r="AJ30" s="381"/>
      <c r="AK30" s="381"/>
      <c r="AM30" s="381" t="s">
        <v>171</v>
      </c>
      <c r="AN30" s="381"/>
      <c r="AO30" s="381"/>
      <c r="AP30" s="381"/>
      <c r="AQ30" s="381"/>
      <c r="AR30" s="381"/>
      <c r="AS30" s="381"/>
      <c r="AT30" s="381"/>
      <c r="AU30" s="381"/>
      <c r="AV30" s="381"/>
      <c r="AW30" s="381"/>
      <c r="AX30" s="381"/>
      <c r="AY30" s="381"/>
      <c r="AZ30" s="381"/>
      <c r="BA30" s="381"/>
      <c r="BB30" s="381"/>
      <c r="BC30" s="381"/>
      <c r="BE30" s="381" t="s">
        <v>172</v>
      </c>
      <c r="BF30" s="381"/>
      <c r="BG30" s="381"/>
      <c r="BH30" s="381"/>
      <c r="BI30" s="381"/>
      <c r="BJ30" s="381"/>
      <c r="BK30" s="381"/>
      <c r="BL30" s="381"/>
      <c r="BM30" s="381"/>
      <c r="BN30" s="381"/>
      <c r="BO30" s="381"/>
      <c r="BP30" s="381"/>
      <c r="BQ30" s="381"/>
      <c r="BR30" s="381"/>
      <c r="BS30" s="381"/>
      <c r="BT30" s="381"/>
      <c r="BU30" s="381"/>
      <c r="BW30" s="381" t="s">
        <v>173</v>
      </c>
      <c r="BX30" s="381"/>
      <c r="BY30" s="381"/>
      <c r="BZ30" s="381"/>
      <c r="CA30" s="381"/>
      <c r="CB30" s="381"/>
      <c r="CC30" s="381"/>
      <c r="CD30" s="381"/>
      <c r="CE30" s="381"/>
      <c r="CF30" s="381"/>
      <c r="CG30" s="381"/>
      <c r="CH30" s="381"/>
      <c r="CI30" s="381"/>
      <c r="CJ30" s="381"/>
      <c r="CK30" s="381"/>
      <c r="CL30" s="381"/>
      <c r="CM30" s="381"/>
      <c r="CO30" s="381" t="s">
        <v>174</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175</v>
      </c>
      <c r="D31" s="378"/>
      <c r="E31" s="379" t="s">
        <v>176</v>
      </c>
      <c r="F31" s="379"/>
      <c r="G31" s="379"/>
      <c r="H31" s="379"/>
      <c r="I31" s="379"/>
      <c r="J31" s="379"/>
      <c r="K31" s="379"/>
      <c r="L31" s="379"/>
      <c r="M31" s="379"/>
      <c r="N31" s="379"/>
      <c r="O31" s="379"/>
      <c r="P31" s="379"/>
      <c r="Q31" s="379"/>
      <c r="R31" s="379"/>
      <c r="S31" s="379"/>
      <c r="T31" s="177"/>
      <c r="U31" s="378" t="s">
        <v>177</v>
      </c>
      <c r="V31" s="378"/>
      <c r="W31" s="379" t="s">
        <v>178</v>
      </c>
      <c r="X31" s="379"/>
      <c r="Y31" s="379"/>
      <c r="Z31" s="379"/>
      <c r="AA31" s="379"/>
      <c r="AB31" s="379"/>
      <c r="AC31" s="379"/>
      <c r="AD31" s="379"/>
      <c r="AE31" s="379"/>
      <c r="AF31" s="379"/>
      <c r="AG31" s="379"/>
      <c r="AH31" s="379"/>
      <c r="AI31" s="379"/>
      <c r="AJ31" s="379"/>
      <c r="AK31" s="379"/>
      <c r="AL31" s="177"/>
      <c r="AM31" s="378" t="s">
        <v>177</v>
      </c>
      <c r="AN31" s="378"/>
      <c r="AO31" s="379" t="s">
        <v>179</v>
      </c>
      <c r="AP31" s="379"/>
      <c r="AQ31" s="379"/>
      <c r="AR31" s="379"/>
      <c r="AS31" s="379"/>
      <c r="AT31" s="379"/>
      <c r="AU31" s="379"/>
      <c r="AV31" s="379"/>
      <c r="AW31" s="379"/>
      <c r="AX31" s="379"/>
      <c r="AY31" s="379"/>
      <c r="AZ31" s="379"/>
      <c r="BA31" s="379"/>
      <c r="BB31" s="379"/>
      <c r="BC31" s="379"/>
      <c r="BD31" s="163"/>
      <c r="BE31" s="378" t="s">
        <v>180</v>
      </c>
      <c r="BF31" s="378"/>
      <c r="BG31" s="379" t="s">
        <v>176</v>
      </c>
      <c r="BH31" s="379"/>
      <c r="BI31" s="379"/>
      <c r="BJ31" s="379"/>
      <c r="BK31" s="379"/>
      <c r="BL31" s="379"/>
      <c r="BM31" s="379"/>
      <c r="BN31" s="379"/>
      <c r="BO31" s="379"/>
      <c r="BP31" s="379"/>
      <c r="BQ31" s="379"/>
      <c r="BR31" s="379"/>
      <c r="BS31" s="379"/>
      <c r="BT31" s="379"/>
      <c r="BU31" s="379"/>
      <c r="BV31" s="204"/>
      <c r="BW31" s="378" t="s">
        <v>180</v>
      </c>
      <c r="BX31" s="378"/>
      <c r="BY31" s="379" t="s">
        <v>181</v>
      </c>
      <c r="BZ31" s="379"/>
      <c r="CA31" s="379"/>
      <c r="CB31" s="379"/>
      <c r="CC31" s="379"/>
      <c r="CD31" s="379"/>
      <c r="CE31" s="379"/>
      <c r="CF31" s="379"/>
      <c r="CG31" s="379"/>
      <c r="CH31" s="379"/>
      <c r="CI31" s="379"/>
      <c r="CJ31" s="379"/>
      <c r="CK31" s="379"/>
      <c r="CL31" s="379"/>
      <c r="CM31" s="379"/>
      <c r="CN31" s="177"/>
      <c r="CO31" s="378" t="s">
        <v>180</v>
      </c>
      <c r="CP31" s="378"/>
      <c r="CQ31" s="379" t="s">
        <v>182</v>
      </c>
      <c r="CR31" s="379"/>
      <c r="CS31" s="379"/>
      <c r="CT31" s="379"/>
      <c r="CU31" s="379"/>
      <c r="CV31" s="379"/>
      <c r="CW31" s="379"/>
      <c r="CX31" s="379"/>
      <c r="CY31" s="379"/>
      <c r="CZ31" s="379"/>
      <c r="DA31" s="379"/>
      <c r="DB31" s="379"/>
      <c r="DC31" s="379"/>
      <c r="DD31" s="379"/>
      <c r="DE31" s="379"/>
      <c r="DF31" s="177"/>
      <c r="DG31" s="377" t="s">
        <v>183</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新潟県国民健康保険事業特別会計</v>
      </c>
      <c r="X32" s="376"/>
      <c r="Y32" s="376"/>
      <c r="Z32" s="376"/>
      <c r="AA32" s="376"/>
      <c r="AB32" s="376"/>
      <c r="AC32" s="376"/>
      <c r="AD32" s="376"/>
      <c r="AE32" s="376"/>
      <c r="AF32" s="376"/>
      <c r="AG32" s="376"/>
      <c r="AH32" s="376"/>
      <c r="AI32" s="376"/>
      <c r="AJ32" s="376"/>
      <c r="AK32" s="376"/>
      <c r="AL32" s="163"/>
      <c r="AM32" s="375">
        <f>IF(AO32="","",MAX(C32:D41,U32:V41)+1)</f>
        <v>12</v>
      </c>
      <c r="AN32" s="375"/>
      <c r="AO32" s="376" t="str">
        <f>IF('各会計、関係団体の財政状況及び健全化判断比率'!B29="","",'各会計、関係団体の財政状況及び健全化判断比率'!B29)</f>
        <v>電気事業会計</v>
      </c>
      <c r="AP32" s="376"/>
      <c r="AQ32" s="376"/>
      <c r="AR32" s="376"/>
      <c r="AS32" s="376"/>
      <c r="AT32" s="376"/>
      <c r="AU32" s="376"/>
      <c r="AV32" s="376"/>
      <c r="AW32" s="376"/>
      <c r="AX32" s="376"/>
      <c r="AY32" s="376"/>
      <c r="AZ32" s="376"/>
      <c r="BA32" s="376"/>
      <c r="BB32" s="376"/>
      <c r="BC32" s="376"/>
      <c r="BD32" s="163"/>
      <c r="BE32" s="375">
        <f>IF(BG32="","",MAX(C32:D41,U32:V41,AM32:AN41)+1)</f>
        <v>19</v>
      </c>
      <c r="BF32" s="375"/>
      <c r="BG32" s="376" t="str">
        <f>IF('各会計、関係団体の財政状況及び健全化判断比率'!B36="","",'各会計、関係団体の財政状況及び健全化判断比率'!B36)</f>
        <v>港湾整備事業特別会計</v>
      </c>
      <c r="BH32" s="376"/>
      <c r="BI32" s="376"/>
      <c r="BJ32" s="376"/>
      <c r="BK32" s="376"/>
      <c r="BL32" s="376"/>
      <c r="BM32" s="376"/>
      <c r="BN32" s="376"/>
      <c r="BO32" s="376"/>
      <c r="BP32" s="376"/>
      <c r="BQ32" s="376"/>
      <c r="BR32" s="376"/>
      <c r="BS32" s="376"/>
      <c r="BT32" s="376"/>
      <c r="BU32" s="376"/>
      <c r="BV32" s="163"/>
      <c r="BW32" s="375" t="str">
        <f>IF(BY32="","",MAX(C32:D41,U32:V41,AM32:AN41,BE32:BF41)+1)</f>
        <v/>
      </c>
      <c r="BX32" s="375"/>
      <c r="BY32" s="376" t="str">
        <f>IF('各会計、関係団体の財政状況及び健全化判断比率'!B68="","",'各会計、関係団体の財政状況及び健全化判断比率'!B68)</f>
        <v/>
      </c>
      <c r="BZ32" s="376"/>
      <c r="CA32" s="376"/>
      <c r="CB32" s="376"/>
      <c r="CC32" s="376"/>
      <c r="CD32" s="376"/>
      <c r="CE32" s="376"/>
      <c r="CF32" s="376"/>
      <c r="CG32" s="376"/>
      <c r="CH32" s="376"/>
      <c r="CI32" s="376"/>
      <c r="CJ32" s="376"/>
      <c r="CK32" s="376"/>
      <c r="CL32" s="376"/>
      <c r="CM32" s="376"/>
      <c r="CN32" s="163"/>
      <c r="CO32" s="375">
        <f>IF(CQ32="","",MAX(C32:D41,U32:V41,AM32:AN41,BE32:BF41,BW32:BX41)+1)</f>
        <v>20</v>
      </c>
      <c r="CP32" s="375"/>
      <c r="CQ32" s="376" t="str">
        <f>IF('各会計、関係団体の財政状況及び健全化判断比率'!BS7="","",'各会計、関係団体の財政状況及び健全化判断比率'!BS7)</f>
        <v>(公財)新潟県文化振興財団</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県債管理特別会計</v>
      </c>
      <c r="F33" s="376"/>
      <c r="G33" s="376"/>
      <c r="H33" s="376"/>
      <c r="I33" s="376"/>
      <c r="J33" s="376"/>
      <c r="K33" s="376"/>
      <c r="L33" s="376"/>
      <c r="M33" s="376"/>
      <c r="N33" s="376"/>
      <c r="O33" s="376"/>
      <c r="P33" s="376"/>
      <c r="Q33" s="376"/>
      <c r="R33" s="376"/>
      <c r="S33" s="376"/>
      <c r="T33" s="163"/>
      <c r="U33" s="375" t="str">
        <f t="shared" ref="U33:U41" si="0">IF(W33="","",U32+1)</f>
        <v/>
      </c>
      <c r="V33" s="375"/>
      <c r="W33" s="376"/>
      <c r="X33" s="376"/>
      <c r="Y33" s="376"/>
      <c r="Z33" s="376"/>
      <c r="AA33" s="376"/>
      <c r="AB33" s="376"/>
      <c r="AC33" s="376"/>
      <c r="AD33" s="376"/>
      <c r="AE33" s="376"/>
      <c r="AF33" s="376"/>
      <c r="AG33" s="376"/>
      <c r="AH33" s="376"/>
      <c r="AI33" s="376"/>
      <c r="AJ33" s="376"/>
      <c r="AK33" s="376"/>
      <c r="AL33" s="163"/>
      <c r="AM33" s="375">
        <f t="shared" ref="AM33:AM41" si="1">IF(AO33="","",AM32+1)</f>
        <v>13</v>
      </c>
      <c r="AN33" s="375"/>
      <c r="AO33" s="376" t="str">
        <f>IF('各会計、関係団体の財政状況及び健全化判断比率'!B30="","",'各会計、関係団体の財政状況及び健全化判断比率'!B30)</f>
        <v>工業用水道事業会計</v>
      </c>
      <c r="AP33" s="376"/>
      <c r="AQ33" s="376"/>
      <c r="AR33" s="376"/>
      <c r="AS33" s="376"/>
      <c r="AT33" s="376"/>
      <c r="AU33" s="376"/>
      <c r="AV33" s="376"/>
      <c r="AW33" s="376"/>
      <c r="AX33" s="376"/>
      <c r="AY33" s="376"/>
      <c r="AZ33" s="376"/>
      <c r="BA33" s="376"/>
      <c r="BB33" s="376"/>
      <c r="BC33" s="376"/>
      <c r="BD33" s="163"/>
      <c r="BE33" s="375" t="str">
        <f t="shared" ref="BE33:BE41" si="2">IF(BG33="","",BE32+1)</f>
        <v/>
      </c>
      <c r="BF33" s="375"/>
      <c r="BG33" s="376"/>
      <c r="BH33" s="376"/>
      <c r="BI33" s="376"/>
      <c r="BJ33" s="376"/>
      <c r="BK33" s="376"/>
      <c r="BL33" s="376"/>
      <c r="BM33" s="376"/>
      <c r="BN33" s="376"/>
      <c r="BO33" s="376"/>
      <c r="BP33" s="376"/>
      <c r="BQ33" s="376"/>
      <c r="BR33" s="376"/>
      <c r="BS33" s="376"/>
      <c r="BT33" s="376"/>
      <c r="BU33" s="376"/>
      <c r="BV33" s="163"/>
      <c r="BW33" s="375" t="str">
        <f t="shared" ref="BW33:BW41" si="3">IF(BY33="","",BW32+1)</f>
        <v/>
      </c>
      <c r="BX33" s="375"/>
      <c r="BY33" s="376" t="str">
        <f>IF('各会計、関係団体の財政状況及び健全化判断比率'!B69="","",'各会計、関係団体の財政状況及び健全化判断比率'!B69)</f>
        <v/>
      </c>
      <c r="BZ33" s="376"/>
      <c r="CA33" s="376"/>
      <c r="CB33" s="376"/>
      <c r="CC33" s="376"/>
      <c r="CD33" s="376"/>
      <c r="CE33" s="376"/>
      <c r="CF33" s="376"/>
      <c r="CG33" s="376"/>
      <c r="CH33" s="376"/>
      <c r="CI33" s="376"/>
      <c r="CJ33" s="376"/>
      <c r="CK33" s="376"/>
      <c r="CL33" s="376"/>
      <c r="CM33" s="376"/>
      <c r="CN33" s="163"/>
      <c r="CO33" s="375">
        <f t="shared" ref="CO33:CO41" si="4">IF(CQ33="","",CO32+1)</f>
        <v>21</v>
      </c>
      <c r="CP33" s="375"/>
      <c r="CQ33" s="376" t="str">
        <f>IF('各会計、関係団体の財政状況及び健全化判断比率'!BS8="","",'各会計、関係団体の財政状況及び健全化判断比率'!BS8)</f>
        <v>(公財)にいがた産業創造機構</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地域づくり資金貸付事業特別会計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14</v>
      </c>
      <c r="AN34" s="375"/>
      <c r="AO34" s="376" t="str">
        <f>IF('各会計、関係団体の財政状況及び健全化判断比率'!B31="","",'各会計、関係団体の財政状況及び健全化判断比率'!B31)</f>
        <v>病院事業会計</v>
      </c>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22</v>
      </c>
      <c r="CP34" s="375"/>
      <c r="CQ34" s="376" t="str">
        <f>IF('各会計、関係団体の財政状況及び健全化判断比率'!BS9="","",'各会計、関係団体の財政状況及び健全化判断比率'!BS9)</f>
        <v>(一財)新潟県建設技術センター</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災害救助事業特別会計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f t="shared" si="1"/>
        <v>15</v>
      </c>
      <c r="AN35" s="375"/>
      <c r="AO35" s="376" t="str">
        <f>IF('各会計、関係団体の財政状況及び健全化判断比率'!B32="","",'各会計、関係団体の財政状況及び健全化判断比率'!B32)</f>
        <v>基幹病院事業会計</v>
      </c>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23</v>
      </c>
      <c r="CP35" s="375"/>
      <c r="CQ35" s="376" t="str">
        <f>IF('各会計、関係団体の財政状況及び健全化判断比率'!BS10="","",'各会計、関係団体の財政状況及び健全化判断比率'!BS10)</f>
        <v>(公財)新潟県埋蔵文化財調査事業団</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母子父子寡婦福祉資金貸付事業特別会計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f t="shared" si="1"/>
        <v>16</v>
      </c>
      <c r="AN36" s="375"/>
      <c r="AO36" s="376" t="str">
        <f>IF('各会計、関係団体の財政状況及び健全化判断比率'!B33="","",'各会計、関係団体の財政状況及び健全化判断比率'!B33)</f>
        <v>流域下水道事業会計</v>
      </c>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24</v>
      </c>
      <c r="CP36" s="375"/>
      <c r="CQ36" s="376" t="str">
        <f>IF('各会計、関係団体の財政状況及び健全化判断比率'!BS11="","",'各会計、関係団体の財政状況及び健全化判断比率'!BS11)</f>
        <v>(公財)新潟県暴力追放運動推進センター</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心身障害児・者総合施設事業特別会計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f t="shared" si="1"/>
        <v>17</v>
      </c>
      <c r="AN37" s="375"/>
      <c r="AO37" s="376" t="str">
        <f>IF('各会計、関係団体の財政状況及び健全化判断比率'!B34="","",'各会計、関係団体の財政状況及び健全化判断比率'!B34)</f>
        <v>工業用地造成事業会計</v>
      </c>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25</v>
      </c>
      <c r="CP37" s="375"/>
      <c r="CQ37" s="376" t="str">
        <f>IF('各会計、関係団体の財政状況及び健全化判断比率'!BS12="","",'各会計、関係団体の財政状況及び健全化判断比率'!BS12)</f>
        <v>(公社)新潟県農林公社</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中小企業支援資金貸付事業特別会計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f t="shared" si="1"/>
        <v>18</v>
      </c>
      <c r="AN38" s="375"/>
      <c r="AO38" s="376" t="str">
        <f>IF('各会計、関係団体の財政状況及び健全化判断比率'!B35="","",'各会計、関係団体の財政状況及び健全化判断比率'!B35)</f>
        <v>新潟東港臨海用地造成事業会計</v>
      </c>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26</v>
      </c>
      <c r="CP38" s="375"/>
      <c r="CQ38" s="376" t="str">
        <f>IF('各会計、関係団体の財政状況及び健全化判断比率'!BS13="","",'各会計、関係団体の財政状況及び健全化判断比率'!BS13)</f>
        <v>(公財)新潟県女性財団</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林業振興資金貸付事業特別会計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27</v>
      </c>
      <c r="CP39" s="375"/>
      <c r="CQ39" s="376" t="str">
        <f>IF('各会計、関係団体の財政状況及び健全化判断比率'!BS14="","",'各会計、関係団体の財政状況及び健全化判断比率'!BS14)</f>
        <v>(公財)新潟県国際交流協会</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沿岸漁業改善資金貸付事業特別会計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28</v>
      </c>
      <c r="CP40" s="375"/>
      <c r="CQ40" s="376" t="str">
        <f>IF('各会計、関係団体の財政状況及び健全化判断比率'!BS15="","",'各会計、関係団体の財政状況及び健全化判断比率'!BS15)</f>
        <v>(公財)環日本海経済研究所</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県有林事業特別会計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29</v>
      </c>
      <c r="CP41" s="375"/>
      <c r="CQ41" s="376" t="str">
        <f>IF('各会計、関係団体の財政状況及び健全化判断比率'!BS16="","",'各会計、関係団体の財政状況及び健全化判断比率'!BS16)</f>
        <v>(公財)柏崎原子力広報センター</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184</v>
      </c>
      <c r="E44" s="373" t="s">
        <v>185</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186</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187</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188</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189</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190</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191</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ot03sVjINtT5B0LNns1oR4clC+0e3nR8yLVMlE8EOg7x+AULJeYREW/oAGyXNYlTtgassvSh2XfhkHpmjW05KA==" saltValue="W4EOXCqxjpNzmTw/KP2ypQ=="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542</v>
      </c>
      <c r="G33" s="17" t="s">
        <v>543</v>
      </c>
      <c r="H33" s="17" t="s">
        <v>544</v>
      </c>
      <c r="I33" s="17" t="s">
        <v>545</v>
      </c>
      <c r="J33" s="18" t="s">
        <v>546</v>
      </c>
      <c r="K33" s="10"/>
      <c r="L33" s="10"/>
      <c r="M33" s="10"/>
      <c r="N33" s="10"/>
      <c r="O33" s="10"/>
      <c r="P33" s="10"/>
    </row>
    <row r="34" spans="1:16" ht="39" customHeight="1" x14ac:dyDescent="0.2">
      <c r="A34" s="10"/>
      <c r="B34" s="19"/>
      <c r="C34" s="1125" t="s">
        <v>547</v>
      </c>
      <c r="D34" s="1125"/>
      <c r="E34" s="1126"/>
      <c r="F34" s="20" t="s">
        <v>548</v>
      </c>
      <c r="G34" s="21" t="s">
        <v>549</v>
      </c>
      <c r="H34" s="21" t="s">
        <v>550</v>
      </c>
      <c r="I34" s="21" t="s">
        <v>551</v>
      </c>
      <c r="J34" s="22" t="s">
        <v>552</v>
      </c>
      <c r="K34" s="10"/>
      <c r="L34" s="10"/>
      <c r="M34" s="10"/>
      <c r="N34" s="10"/>
      <c r="O34" s="10"/>
      <c r="P34" s="10"/>
    </row>
    <row r="35" spans="1:16" ht="39" customHeight="1" x14ac:dyDescent="0.2">
      <c r="A35" s="10"/>
      <c r="B35" s="23"/>
      <c r="C35" s="1119" t="s">
        <v>553</v>
      </c>
      <c r="D35" s="1120"/>
      <c r="E35" s="1121"/>
      <c r="F35" s="24">
        <v>3.07</v>
      </c>
      <c r="G35" s="25">
        <v>3.26</v>
      </c>
      <c r="H35" s="25">
        <v>3.35</v>
      </c>
      <c r="I35" s="25">
        <v>3.17</v>
      </c>
      <c r="J35" s="26">
        <v>3.17</v>
      </c>
      <c r="K35" s="10"/>
      <c r="L35" s="10"/>
      <c r="M35" s="10"/>
      <c r="N35" s="10"/>
      <c r="O35" s="10"/>
      <c r="P35" s="10"/>
    </row>
    <row r="36" spans="1:16" ht="39" customHeight="1" x14ac:dyDescent="0.2">
      <c r="A36" s="10"/>
      <c r="B36" s="23"/>
      <c r="C36" s="1119" t="s">
        <v>554</v>
      </c>
      <c r="D36" s="1120"/>
      <c r="E36" s="1121"/>
      <c r="F36" s="24">
        <v>0.56999999999999995</v>
      </c>
      <c r="G36" s="25">
        <v>0.46</v>
      </c>
      <c r="H36" s="25">
        <v>2.0299999999999998</v>
      </c>
      <c r="I36" s="25">
        <v>1.77</v>
      </c>
      <c r="J36" s="26">
        <v>2.75</v>
      </c>
      <c r="K36" s="10"/>
      <c r="L36" s="10"/>
      <c r="M36" s="10"/>
      <c r="N36" s="10"/>
      <c r="O36" s="10"/>
      <c r="P36" s="10"/>
    </row>
    <row r="37" spans="1:16" ht="39" customHeight="1" x14ac:dyDescent="0.2">
      <c r="A37" s="10"/>
      <c r="B37" s="23"/>
      <c r="C37" s="1119" t="s">
        <v>555</v>
      </c>
      <c r="D37" s="1120"/>
      <c r="E37" s="1121"/>
      <c r="F37" s="24">
        <v>0.35</v>
      </c>
      <c r="G37" s="25">
        <v>0.19</v>
      </c>
      <c r="H37" s="25">
        <v>1.51</v>
      </c>
      <c r="I37" s="25">
        <v>1.7</v>
      </c>
      <c r="J37" s="26">
        <v>1.55</v>
      </c>
      <c r="K37" s="10"/>
      <c r="L37" s="10"/>
      <c r="M37" s="10"/>
      <c r="N37" s="10"/>
      <c r="O37" s="10"/>
      <c r="P37" s="10"/>
    </row>
    <row r="38" spans="1:16" ht="39" customHeight="1" x14ac:dyDescent="0.2">
      <c r="A38" s="10"/>
      <c r="B38" s="23"/>
      <c r="C38" s="1119" t="s">
        <v>556</v>
      </c>
      <c r="D38" s="1120"/>
      <c r="E38" s="1121"/>
      <c r="F38" s="24">
        <v>0.72</v>
      </c>
      <c r="G38" s="25">
        <v>0.73</v>
      </c>
      <c r="H38" s="25">
        <v>0.57999999999999996</v>
      </c>
      <c r="I38" s="25">
        <v>0.86</v>
      </c>
      <c r="J38" s="26">
        <v>0.97</v>
      </c>
      <c r="K38" s="10"/>
      <c r="L38" s="10"/>
      <c r="M38" s="10"/>
      <c r="N38" s="10"/>
      <c r="O38" s="10"/>
      <c r="P38" s="10"/>
    </row>
    <row r="39" spans="1:16" ht="39" customHeight="1" x14ac:dyDescent="0.2">
      <c r="A39" s="10"/>
      <c r="B39" s="23"/>
      <c r="C39" s="1119" t="s">
        <v>557</v>
      </c>
      <c r="D39" s="1120"/>
      <c r="E39" s="1121"/>
      <c r="F39" s="24" t="s">
        <v>550</v>
      </c>
      <c r="G39" s="25" t="s">
        <v>552</v>
      </c>
      <c r="H39" s="25">
        <v>0.13</v>
      </c>
      <c r="I39" s="25">
        <v>0.68</v>
      </c>
      <c r="J39" s="26">
        <v>0.94</v>
      </c>
      <c r="K39" s="10"/>
      <c r="L39" s="10"/>
      <c r="M39" s="10"/>
      <c r="N39" s="10"/>
      <c r="O39" s="10"/>
      <c r="P39" s="10"/>
    </row>
    <row r="40" spans="1:16" ht="39" customHeight="1" x14ac:dyDescent="0.2">
      <c r="A40" s="10"/>
      <c r="B40" s="23"/>
      <c r="C40" s="1119" t="s">
        <v>558</v>
      </c>
      <c r="D40" s="1120"/>
      <c r="E40" s="1121"/>
      <c r="F40" s="24">
        <v>0.43</v>
      </c>
      <c r="G40" s="25">
        <v>0.31</v>
      </c>
      <c r="H40" s="25">
        <v>0.43</v>
      </c>
      <c r="I40" s="25">
        <v>0.56000000000000005</v>
      </c>
      <c r="J40" s="26">
        <v>0.64</v>
      </c>
      <c r="K40" s="10"/>
      <c r="L40" s="10"/>
      <c r="M40" s="10"/>
      <c r="N40" s="10"/>
      <c r="O40" s="10"/>
      <c r="P40" s="10"/>
    </row>
    <row r="41" spans="1:16" ht="39" customHeight="1" x14ac:dyDescent="0.2">
      <c r="A41" s="10"/>
      <c r="B41" s="23"/>
      <c r="C41" s="1119" t="s">
        <v>559</v>
      </c>
      <c r="D41" s="1120"/>
      <c r="E41" s="1121"/>
      <c r="F41" s="24" t="s">
        <v>503</v>
      </c>
      <c r="G41" s="25" t="s">
        <v>503</v>
      </c>
      <c r="H41" s="25">
        <v>0.31</v>
      </c>
      <c r="I41" s="25">
        <v>0.34</v>
      </c>
      <c r="J41" s="26">
        <v>0.36</v>
      </c>
      <c r="K41" s="10"/>
      <c r="L41" s="10"/>
      <c r="M41" s="10"/>
      <c r="N41" s="10"/>
      <c r="O41" s="10"/>
      <c r="P41" s="10"/>
    </row>
    <row r="42" spans="1:16" ht="39" customHeight="1" x14ac:dyDescent="0.2">
      <c r="A42" s="10"/>
      <c r="B42" s="27"/>
      <c r="C42" s="1119" t="s">
        <v>560</v>
      </c>
      <c r="D42" s="1120"/>
      <c r="E42" s="1121"/>
      <c r="F42" s="24" t="s">
        <v>503</v>
      </c>
      <c r="G42" s="25" t="s">
        <v>503</v>
      </c>
      <c r="H42" s="25" t="s">
        <v>503</v>
      </c>
      <c r="I42" s="25" t="s">
        <v>503</v>
      </c>
      <c r="J42" s="26" t="s">
        <v>503</v>
      </c>
      <c r="K42" s="10"/>
      <c r="L42" s="10"/>
      <c r="M42" s="10"/>
      <c r="N42" s="10"/>
      <c r="O42" s="10"/>
      <c r="P42" s="10"/>
    </row>
    <row r="43" spans="1:16" ht="39" customHeight="1" thickBot="1" x14ac:dyDescent="0.25">
      <c r="A43" s="10"/>
      <c r="B43" s="28"/>
      <c r="C43" s="1122" t="s">
        <v>561</v>
      </c>
      <c r="D43" s="1123"/>
      <c r="E43" s="1124"/>
      <c r="F43" s="29">
        <v>0.87</v>
      </c>
      <c r="G43" s="30">
        <v>0.86</v>
      </c>
      <c r="H43" s="30">
        <v>0.78</v>
      </c>
      <c r="I43" s="30">
        <v>0.74</v>
      </c>
      <c r="J43" s="31">
        <v>0.7</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L9dKsknszO23WuXIvV0LGqnkun6V1eMvaQ5SR2SbQOo5qqWhsnq2Jd2OP8WheMdN+EOYsP2O8sZvuaBDj4Tt9Q==" saltValue="k84BMoTH5uKnQpDNjDd5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85" zoomScaleNormal="85"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542</v>
      </c>
      <c r="L44" s="44" t="s">
        <v>543</v>
      </c>
      <c r="M44" s="44" t="s">
        <v>544</v>
      </c>
      <c r="N44" s="44" t="s">
        <v>545</v>
      </c>
      <c r="O44" s="45" t="s">
        <v>546</v>
      </c>
      <c r="P44" s="36"/>
      <c r="Q44" s="36"/>
      <c r="R44" s="36"/>
      <c r="S44" s="36"/>
      <c r="T44" s="36"/>
      <c r="U44" s="36"/>
    </row>
    <row r="45" spans="1:21" ht="30.75" customHeight="1" x14ac:dyDescent="0.2">
      <c r="A45" s="36"/>
      <c r="B45" s="1150" t="s">
        <v>11</v>
      </c>
      <c r="C45" s="1151"/>
      <c r="D45" s="46"/>
      <c r="E45" s="1156" t="s">
        <v>12</v>
      </c>
      <c r="F45" s="1156"/>
      <c r="G45" s="1156"/>
      <c r="H45" s="1156"/>
      <c r="I45" s="1156"/>
      <c r="J45" s="1157"/>
      <c r="K45" s="47">
        <v>117898</v>
      </c>
      <c r="L45" s="48">
        <v>112551</v>
      </c>
      <c r="M45" s="48">
        <v>105496</v>
      </c>
      <c r="N45" s="48">
        <v>102205</v>
      </c>
      <c r="O45" s="49">
        <v>96352</v>
      </c>
      <c r="P45" s="36"/>
      <c r="Q45" s="36"/>
      <c r="R45" s="36"/>
      <c r="S45" s="36"/>
      <c r="T45" s="36"/>
      <c r="U45" s="36"/>
    </row>
    <row r="46" spans="1:21" ht="30.75" customHeight="1" x14ac:dyDescent="0.2">
      <c r="A46" s="36"/>
      <c r="B46" s="1152"/>
      <c r="C46" s="1153"/>
      <c r="D46" s="50"/>
      <c r="E46" s="1129" t="s">
        <v>13</v>
      </c>
      <c r="F46" s="1129"/>
      <c r="G46" s="1129"/>
      <c r="H46" s="1129"/>
      <c r="I46" s="1129"/>
      <c r="J46" s="1130"/>
      <c r="K46" s="51">
        <v>9481</v>
      </c>
      <c r="L46" s="52">
        <v>11222</v>
      </c>
      <c r="M46" s="52">
        <v>11185</v>
      </c>
      <c r="N46" s="52">
        <v>9856</v>
      </c>
      <c r="O46" s="53">
        <v>10673</v>
      </c>
      <c r="P46" s="36"/>
      <c r="Q46" s="36"/>
      <c r="R46" s="36"/>
      <c r="S46" s="36"/>
      <c r="T46" s="36"/>
      <c r="U46" s="36"/>
    </row>
    <row r="47" spans="1:21" ht="30.75" customHeight="1" x14ac:dyDescent="0.2">
      <c r="A47" s="36"/>
      <c r="B47" s="1152"/>
      <c r="C47" s="1153"/>
      <c r="D47" s="50"/>
      <c r="E47" s="1129" t="s">
        <v>14</v>
      </c>
      <c r="F47" s="1129"/>
      <c r="G47" s="1129"/>
      <c r="H47" s="1129"/>
      <c r="I47" s="1129"/>
      <c r="J47" s="1130"/>
      <c r="K47" s="51">
        <v>62731</v>
      </c>
      <c r="L47" s="52">
        <v>63546</v>
      </c>
      <c r="M47" s="52">
        <v>65380</v>
      </c>
      <c r="N47" s="52">
        <v>65787</v>
      </c>
      <c r="O47" s="53">
        <v>67240</v>
      </c>
      <c r="P47" s="36"/>
      <c r="Q47" s="36"/>
      <c r="R47" s="36"/>
      <c r="S47" s="36"/>
      <c r="T47" s="36"/>
      <c r="U47" s="36"/>
    </row>
    <row r="48" spans="1:21" ht="30.75" customHeight="1" x14ac:dyDescent="0.2">
      <c r="A48" s="36"/>
      <c r="B48" s="1152"/>
      <c r="C48" s="1153"/>
      <c r="D48" s="50"/>
      <c r="E48" s="1129" t="s">
        <v>15</v>
      </c>
      <c r="F48" s="1129"/>
      <c r="G48" s="1129"/>
      <c r="H48" s="1129"/>
      <c r="I48" s="1129"/>
      <c r="J48" s="1130"/>
      <c r="K48" s="51">
        <v>6918</v>
      </c>
      <c r="L48" s="52">
        <v>6350</v>
      </c>
      <c r="M48" s="52">
        <v>6317</v>
      </c>
      <c r="N48" s="52">
        <v>6575</v>
      </c>
      <c r="O48" s="53">
        <v>6627</v>
      </c>
      <c r="P48" s="36"/>
      <c r="Q48" s="36"/>
      <c r="R48" s="36"/>
      <c r="S48" s="36"/>
      <c r="T48" s="36"/>
      <c r="U48" s="36"/>
    </row>
    <row r="49" spans="1:21" ht="30.75" customHeight="1" x14ac:dyDescent="0.2">
      <c r="A49" s="36"/>
      <c r="B49" s="1152"/>
      <c r="C49" s="1153"/>
      <c r="D49" s="50"/>
      <c r="E49" s="1129" t="s">
        <v>16</v>
      </c>
      <c r="F49" s="1129"/>
      <c r="G49" s="1129"/>
      <c r="H49" s="1129"/>
      <c r="I49" s="1129"/>
      <c r="J49" s="1130"/>
      <c r="K49" s="51" t="s">
        <v>503</v>
      </c>
      <c r="L49" s="52" t="s">
        <v>503</v>
      </c>
      <c r="M49" s="52" t="s">
        <v>503</v>
      </c>
      <c r="N49" s="52" t="s">
        <v>503</v>
      </c>
      <c r="O49" s="53" t="s">
        <v>503</v>
      </c>
      <c r="P49" s="36"/>
      <c r="Q49" s="36"/>
      <c r="R49" s="36"/>
      <c r="S49" s="36"/>
      <c r="T49" s="36"/>
      <c r="U49" s="36"/>
    </row>
    <row r="50" spans="1:21" ht="30.75" customHeight="1" x14ac:dyDescent="0.2">
      <c r="A50" s="36"/>
      <c r="B50" s="1152"/>
      <c r="C50" s="1153"/>
      <c r="D50" s="50"/>
      <c r="E50" s="1129" t="s">
        <v>17</v>
      </c>
      <c r="F50" s="1129"/>
      <c r="G50" s="1129"/>
      <c r="H50" s="1129"/>
      <c r="I50" s="1129"/>
      <c r="J50" s="1130"/>
      <c r="K50" s="51">
        <v>2191</v>
      </c>
      <c r="L50" s="52">
        <v>1367</v>
      </c>
      <c r="M50" s="52">
        <v>1619</v>
      </c>
      <c r="N50" s="52">
        <v>1533</v>
      </c>
      <c r="O50" s="53">
        <v>1119</v>
      </c>
      <c r="P50" s="36"/>
      <c r="Q50" s="36"/>
      <c r="R50" s="36"/>
      <c r="S50" s="36"/>
      <c r="T50" s="36"/>
      <c r="U50" s="36"/>
    </row>
    <row r="51" spans="1:21" ht="30.75" customHeight="1" x14ac:dyDescent="0.2">
      <c r="A51" s="36"/>
      <c r="B51" s="1154"/>
      <c r="C51" s="1155"/>
      <c r="D51" s="54"/>
      <c r="E51" s="1129" t="s">
        <v>18</v>
      </c>
      <c r="F51" s="1129"/>
      <c r="G51" s="1129"/>
      <c r="H51" s="1129"/>
      <c r="I51" s="1129"/>
      <c r="J51" s="1130"/>
      <c r="K51" s="51">
        <v>1</v>
      </c>
      <c r="L51" s="52">
        <v>3</v>
      </c>
      <c r="M51" s="52">
        <v>4</v>
      </c>
      <c r="N51" s="52">
        <v>5</v>
      </c>
      <c r="O51" s="53">
        <v>3</v>
      </c>
      <c r="P51" s="36"/>
      <c r="Q51" s="36"/>
      <c r="R51" s="36"/>
      <c r="S51" s="36"/>
      <c r="T51" s="36"/>
      <c r="U51" s="36"/>
    </row>
    <row r="52" spans="1:21" ht="30.75" customHeight="1" x14ac:dyDescent="0.2">
      <c r="A52" s="36"/>
      <c r="B52" s="1127" t="s">
        <v>19</v>
      </c>
      <c r="C52" s="1128"/>
      <c r="D52" s="54"/>
      <c r="E52" s="1129" t="s">
        <v>20</v>
      </c>
      <c r="F52" s="1129"/>
      <c r="G52" s="1129"/>
      <c r="H52" s="1129"/>
      <c r="I52" s="1129"/>
      <c r="J52" s="1130"/>
      <c r="K52" s="51">
        <v>124348</v>
      </c>
      <c r="L52" s="52">
        <v>121368</v>
      </c>
      <c r="M52" s="52">
        <v>110865</v>
      </c>
      <c r="N52" s="52">
        <v>102069</v>
      </c>
      <c r="O52" s="53">
        <v>96087</v>
      </c>
      <c r="P52" s="36"/>
      <c r="Q52" s="36"/>
      <c r="R52" s="36"/>
      <c r="S52" s="36"/>
      <c r="T52" s="36"/>
      <c r="U52" s="36"/>
    </row>
    <row r="53" spans="1:21" ht="30.75" customHeight="1" thickBot="1" x14ac:dyDescent="0.25">
      <c r="A53" s="36"/>
      <c r="B53" s="1131" t="s">
        <v>21</v>
      </c>
      <c r="C53" s="1132"/>
      <c r="D53" s="55"/>
      <c r="E53" s="1133" t="s">
        <v>22</v>
      </c>
      <c r="F53" s="1133"/>
      <c r="G53" s="1133"/>
      <c r="H53" s="1133"/>
      <c r="I53" s="1133"/>
      <c r="J53" s="1134"/>
      <c r="K53" s="56">
        <v>74872</v>
      </c>
      <c r="L53" s="57">
        <v>73671</v>
      </c>
      <c r="M53" s="57">
        <v>79136</v>
      </c>
      <c r="N53" s="57">
        <v>83892</v>
      </c>
      <c r="O53" s="58">
        <v>85927</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562</v>
      </c>
      <c r="P55" s="36"/>
      <c r="Q55" s="36"/>
      <c r="R55" s="36"/>
      <c r="S55" s="36"/>
      <c r="T55" s="36"/>
      <c r="U55" s="36"/>
    </row>
    <row r="56" spans="1:21" ht="30.75" customHeight="1" thickBot="1" x14ac:dyDescent="0.3">
      <c r="A56" s="36"/>
      <c r="B56" s="62"/>
      <c r="C56" s="63"/>
      <c r="D56" s="63"/>
      <c r="E56" s="64"/>
      <c r="F56" s="64"/>
      <c r="G56" s="64"/>
      <c r="H56" s="64"/>
      <c r="I56" s="64"/>
      <c r="J56" s="65" t="s">
        <v>3</v>
      </c>
      <c r="K56" s="66" t="s">
        <v>563</v>
      </c>
      <c r="L56" s="67" t="s">
        <v>564</v>
      </c>
      <c r="M56" s="67" t="s">
        <v>565</v>
      </c>
      <c r="N56" s="67" t="s">
        <v>566</v>
      </c>
      <c r="O56" s="68" t="s">
        <v>567</v>
      </c>
      <c r="P56" s="36"/>
      <c r="Q56" s="36"/>
      <c r="R56" s="36"/>
      <c r="S56" s="36"/>
      <c r="T56" s="36"/>
      <c r="U56" s="36"/>
    </row>
    <row r="57" spans="1:21" ht="30.75" customHeight="1" x14ac:dyDescent="0.2">
      <c r="A57" s="36"/>
      <c r="B57" s="1135" t="s">
        <v>25</v>
      </c>
      <c r="C57" s="1136"/>
      <c r="D57" s="1141" t="s">
        <v>26</v>
      </c>
      <c r="E57" s="1142"/>
      <c r="F57" s="1142"/>
      <c r="G57" s="1142"/>
      <c r="H57" s="1142"/>
      <c r="I57" s="1142"/>
      <c r="J57" s="1143"/>
      <c r="K57" s="69">
        <v>50458</v>
      </c>
      <c r="L57" s="70">
        <v>57303</v>
      </c>
      <c r="M57" s="70">
        <v>47706</v>
      </c>
      <c r="N57" s="70">
        <v>42587</v>
      </c>
      <c r="O57" s="71">
        <v>49020</v>
      </c>
      <c r="P57" s="36"/>
      <c r="Q57" s="36"/>
      <c r="R57" s="36"/>
      <c r="S57" s="36"/>
      <c r="T57" s="36"/>
      <c r="U57" s="36"/>
    </row>
    <row r="58" spans="1:21" ht="30.75" customHeight="1" x14ac:dyDescent="0.2">
      <c r="A58" s="36"/>
      <c r="B58" s="1137"/>
      <c r="C58" s="1138"/>
      <c r="D58" s="1144" t="s">
        <v>27</v>
      </c>
      <c r="E58" s="1145"/>
      <c r="F58" s="1145"/>
      <c r="G58" s="1145"/>
      <c r="H58" s="1145"/>
      <c r="I58" s="1145"/>
      <c r="J58" s="1146"/>
      <c r="K58" s="72">
        <v>191408</v>
      </c>
      <c r="L58" s="73">
        <v>197043</v>
      </c>
      <c r="M58" s="73">
        <v>186604</v>
      </c>
      <c r="N58" s="73">
        <v>196646</v>
      </c>
      <c r="O58" s="74">
        <v>217656</v>
      </c>
      <c r="P58" s="36"/>
      <c r="Q58" s="36"/>
      <c r="R58" s="36"/>
      <c r="S58" s="36"/>
      <c r="T58" s="36"/>
      <c r="U58" s="36"/>
    </row>
    <row r="59" spans="1:21" ht="30.75" customHeight="1" thickBot="1" x14ac:dyDescent="0.25">
      <c r="A59" s="36"/>
      <c r="B59" s="1139"/>
      <c r="C59" s="1140"/>
      <c r="D59" s="1147" t="s">
        <v>28</v>
      </c>
      <c r="E59" s="1148"/>
      <c r="F59" s="1148"/>
      <c r="G59" s="1148"/>
      <c r="H59" s="1148"/>
      <c r="I59" s="1148"/>
      <c r="J59" s="1149"/>
      <c r="K59" s="75">
        <v>235693</v>
      </c>
      <c r="L59" s="76">
        <v>245031</v>
      </c>
      <c r="M59" s="76">
        <v>243755</v>
      </c>
      <c r="N59" s="76">
        <v>255859</v>
      </c>
      <c r="O59" s="77">
        <v>278237</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SY0cu3t6bwkGP27N6FzeDqNBuqVtIpLjEZo7CGoqjCyXCS72kAJWT4A4BbRqZoHqc9vRgRSKwndNlH+XyHKdkA==" saltValue="mrKfNFJ92Ld3/9SLVoLnp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542</v>
      </c>
      <c r="J40" s="362" t="s">
        <v>543</v>
      </c>
      <c r="K40" s="362" t="s">
        <v>544</v>
      </c>
      <c r="L40" s="362" t="s">
        <v>545</v>
      </c>
      <c r="M40" s="363" t="s">
        <v>546</v>
      </c>
    </row>
    <row r="41" spans="2:13" ht="27.75" customHeight="1" x14ac:dyDescent="0.2">
      <c r="B41" s="1170" t="s">
        <v>31</v>
      </c>
      <c r="C41" s="1171"/>
      <c r="D41" s="88"/>
      <c r="E41" s="1172" t="s">
        <v>32</v>
      </c>
      <c r="F41" s="1172"/>
      <c r="G41" s="1172"/>
      <c r="H41" s="1173"/>
      <c r="I41" s="364">
        <v>2644861</v>
      </c>
      <c r="J41" s="365">
        <v>2634964</v>
      </c>
      <c r="K41" s="365">
        <v>2654077</v>
      </c>
      <c r="L41" s="365">
        <v>2656528</v>
      </c>
      <c r="M41" s="366">
        <v>2626196</v>
      </c>
    </row>
    <row r="42" spans="2:13" ht="27.75" customHeight="1" x14ac:dyDescent="0.2">
      <c r="B42" s="1160"/>
      <c r="C42" s="1161"/>
      <c r="D42" s="89"/>
      <c r="E42" s="1164" t="s">
        <v>33</v>
      </c>
      <c r="F42" s="1164"/>
      <c r="G42" s="1164"/>
      <c r="H42" s="1165"/>
      <c r="I42" s="367">
        <v>15903</v>
      </c>
      <c r="J42" s="368">
        <v>15188</v>
      </c>
      <c r="K42" s="368">
        <v>16283</v>
      </c>
      <c r="L42" s="368">
        <v>14578</v>
      </c>
      <c r="M42" s="369">
        <v>12514</v>
      </c>
    </row>
    <row r="43" spans="2:13" ht="27.75" customHeight="1" x14ac:dyDescent="0.2">
      <c r="B43" s="1160"/>
      <c r="C43" s="1161"/>
      <c r="D43" s="89"/>
      <c r="E43" s="1164" t="s">
        <v>34</v>
      </c>
      <c r="F43" s="1164"/>
      <c r="G43" s="1164"/>
      <c r="H43" s="1165"/>
      <c r="I43" s="367">
        <v>72952</v>
      </c>
      <c r="J43" s="368">
        <v>73943</v>
      </c>
      <c r="K43" s="368">
        <v>73472</v>
      </c>
      <c r="L43" s="368">
        <v>73159</v>
      </c>
      <c r="M43" s="369">
        <v>76538</v>
      </c>
    </row>
    <row r="44" spans="2:13" ht="27.75" customHeight="1" x14ac:dyDescent="0.2">
      <c r="B44" s="1160"/>
      <c r="C44" s="1161"/>
      <c r="D44" s="89"/>
      <c r="E44" s="1164" t="s">
        <v>35</v>
      </c>
      <c r="F44" s="1164"/>
      <c r="G44" s="1164"/>
      <c r="H44" s="1165"/>
      <c r="I44" s="367" t="s">
        <v>503</v>
      </c>
      <c r="J44" s="368" t="s">
        <v>503</v>
      </c>
      <c r="K44" s="368" t="s">
        <v>503</v>
      </c>
      <c r="L44" s="368" t="s">
        <v>503</v>
      </c>
      <c r="M44" s="369" t="s">
        <v>503</v>
      </c>
    </row>
    <row r="45" spans="2:13" ht="27.75" customHeight="1" x14ac:dyDescent="0.2">
      <c r="B45" s="1160"/>
      <c r="C45" s="1161"/>
      <c r="D45" s="89"/>
      <c r="E45" s="1164" t="s">
        <v>36</v>
      </c>
      <c r="F45" s="1164"/>
      <c r="G45" s="1164"/>
      <c r="H45" s="1165"/>
      <c r="I45" s="367">
        <v>211622</v>
      </c>
      <c r="J45" s="368">
        <v>206624</v>
      </c>
      <c r="K45" s="368">
        <v>200472</v>
      </c>
      <c r="L45" s="368">
        <v>193978</v>
      </c>
      <c r="M45" s="369">
        <v>187609</v>
      </c>
    </row>
    <row r="46" spans="2:13" ht="27.75" customHeight="1" x14ac:dyDescent="0.2">
      <c r="B46" s="1160"/>
      <c r="C46" s="1161"/>
      <c r="D46" s="90"/>
      <c r="E46" s="1174" t="s">
        <v>37</v>
      </c>
      <c r="F46" s="1174"/>
      <c r="G46" s="1174"/>
      <c r="H46" s="1175"/>
      <c r="I46" s="367">
        <v>9923</v>
      </c>
      <c r="J46" s="368">
        <v>9334</v>
      </c>
      <c r="K46" s="368">
        <v>8930</v>
      </c>
      <c r="L46" s="368">
        <v>8426</v>
      </c>
      <c r="M46" s="369">
        <v>8131</v>
      </c>
    </row>
    <row r="47" spans="2:13" ht="27.75" customHeight="1" x14ac:dyDescent="0.2">
      <c r="B47" s="1160"/>
      <c r="C47" s="1161"/>
      <c r="D47" s="91"/>
      <c r="E47" s="1176" t="s">
        <v>38</v>
      </c>
      <c r="F47" s="1177"/>
      <c r="G47" s="1177"/>
      <c r="H47" s="1178"/>
      <c r="I47" s="367" t="s">
        <v>503</v>
      </c>
      <c r="J47" s="368" t="s">
        <v>503</v>
      </c>
      <c r="K47" s="368" t="s">
        <v>503</v>
      </c>
      <c r="L47" s="368" t="s">
        <v>503</v>
      </c>
      <c r="M47" s="369" t="s">
        <v>503</v>
      </c>
    </row>
    <row r="48" spans="2:13" ht="27.75" customHeight="1" x14ac:dyDescent="0.2">
      <c r="B48" s="1160"/>
      <c r="C48" s="1161"/>
      <c r="D48" s="89"/>
      <c r="E48" s="1164" t="s">
        <v>39</v>
      </c>
      <c r="F48" s="1164"/>
      <c r="G48" s="1164"/>
      <c r="H48" s="1165"/>
      <c r="I48" s="367" t="s">
        <v>503</v>
      </c>
      <c r="J48" s="368" t="s">
        <v>503</v>
      </c>
      <c r="K48" s="368" t="s">
        <v>503</v>
      </c>
      <c r="L48" s="368" t="s">
        <v>503</v>
      </c>
      <c r="M48" s="369" t="s">
        <v>503</v>
      </c>
    </row>
    <row r="49" spans="2:13" ht="27.75" customHeight="1" x14ac:dyDescent="0.2">
      <c r="B49" s="1162"/>
      <c r="C49" s="1163"/>
      <c r="D49" s="89"/>
      <c r="E49" s="1164" t="s">
        <v>40</v>
      </c>
      <c r="F49" s="1164"/>
      <c r="G49" s="1164"/>
      <c r="H49" s="1165"/>
      <c r="I49" s="367" t="s">
        <v>503</v>
      </c>
      <c r="J49" s="368" t="s">
        <v>503</v>
      </c>
      <c r="K49" s="368" t="s">
        <v>503</v>
      </c>
      <c r="L49" s="368" t="s">
        <v>503</v>
      </c>
      <c r="M49" s="369" t="s">
        <v>503</v>
      </c>
    </row>
    <row r="50" spans="2:13" ht="27.75" customHeight="1" x14ac:dyDescent="0.2">
      <c r="B50" s="1158" t="s">
        <v>41</v>
      </c>
      <c r="C50" s="1159"/>
      <c r="D50" s="92"/>
      <c r="E50" s="1164" t="s">
        <v>42</v>
      </c>
      <c r="F50" s="1164"/>
      <c r="G50" s="1164"/>
      <c r="H50" s="1165"/>
      <c r="I50" s="367">
        <v>268218</v>
      </c>
      <c r="J50" s="368">
        <v>246046</v>
      </c>
      <c r="K50" s="368">
        <v>250455</v>
      </c>
      <c r="L50" s="368">
        <v>303247</v>
      </c>
      <c r="M50" s="369">
        <v>321872</v>
      </c>
    </row>
    <row r="51" spans="2:13" ht="27.75" customHeight="1" x14ac:dyDescent="0.2">
      <c r="B51" s="1160"/>
      <c r="C51" s="1161"/>
      <c r="D51" s="89"/>
      <c r="E51" s="1164" t="s">
        <v>43</v>
      </c>
      <c r="F51" s="1164"/>
      <c r="G51" s="1164"/>
      <c r="H51" s="1165"/>
      <c r="I51" s="367">
        <v>32070</v>
      </c>
      <c r="J51" s="368">
        <v>32724</v>
      </c>
      <c r="K51" s="368">
        <v>34906</v>
      </c>
      <c r="L51" s="368">
        <v>34189</v>
      </c>
      <c r="M51" s="369">
        <v>33413</v>
      </c>
    </row>
    <row r="52" spans="2:13" ht="27.75" customHeight="1" x14ac:dyDescent="0.2">
      <c r="B52" s="1162"/>
      <c r="C52" s="1163"/>
      <c r="D52" s="89"/>
      <c r="E52" s="1164" t="s">
        <v>44</v>
      </c>
      <c r="F52" s="1164"/>
      <c r="G52" s="1164"/>
      <c r="H52" s="1165"/>
      <c r="I52" s="367">
        <v>1248425</v>
      </c>
      <c r="J52" s="368">
        <v>1229764</v>
      </c>
      <c r="K52" s="368">
        <v>1226197</v>
      </c>
      <c r="L52" s="368">
        <v>1216530</v>
      </c>
      <c r="M52" s="369">
        <v>1180950</v>
      </c>
    </row>
    <row r="53" spans="2:13" ht="27.75" customHeight="1" thickBot="1" x14ac:dyDescent="0.25">
      <c r="B53" s="1166" t="s">
        <v>45</v>
      </c>
      <c r="C53" s="1167"/>
      <c r="D53" s="93"/>
      <c r="E53" s="1168" t="s">
        <v>46</v>
      </c>
      <c r="F53" s="1168"/>
      <c r="G53" s="1168"/>
      <c r="H53" s="1169"/>
      <c r="I53" s="370">
        <v>1406548</v>
      </c>
      <c r="J53" s="371">
        <v>1431519</v>
      </c>
      <c r="K53" s="371">
        <v>1441675</v>
      </c>
      <c r="L53" s="371">
        <v>1392704</v>
      </c>
      <c r="M53" s="372">
        <v>1374752</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A3HJYZrZ4O0akUR+XXS6q4OPgU0+xrup0p1T8G+Lr7esUrRhYUJfxteTxnY3nh4d+/i6F3qdoVkyjbi7wqhb/g==" saltValue="A9spD1nbgME/1GJWLs+R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abSelected="1"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544</v>
      </c>
      <c r="G54" s="101" t="s">
        <v>545</v>
      </c>
      <c r="H54" s="102" t="s">
        <v>546</v>
      </c>
    </row>
    <row r="55" spans="2:8" ht="52.5" customHeight="1" x14ac:dyDescent="0.2">
      <c r="B55" s="103"/>
      <c r="C55" s="1187" t="s">
        <v>48</v>
      </c>
      <c r="D55" s="1187"/>
      <c r="E55" s="1188"/>
      <c r="F55" s="104">
        <v>32269</v>
      </c>
      <c r="G55" s="104">
        <v>51611</v>
      </c>
      <c r="H55" s="105">
        <v>48818</v>
      </c>
    </row>
    <row r="56" spans="2:8" ht="52.5" customHeight="1" x14ac:dyDescent="0.2">
      <c r="B56" s="106"/>
      <c r="C56" s="1189" t="s">
        <v>49</v>
      </c>
      <c r="D56" s="1189"/>
      <c r="E56" s="1190"/>
      <c r="F56" s="107">
        <v>15364</v>
      </c>
      <c r="G56" s="107">
        <v>27939</v>
      </c>
      <c r="H56" s="108">
        <v>33195</v>
      </c>
    </row>
    <row r="57" spans="2:8" ht="53.25" customHeight="1" x14ac:dyDescent="0.2">
      <c r="B57" s="106"/>
      <c r="C57" s="1191" t="s">
        <v>50</v>
      </c>
      <c r="D57" s="1191"/>
      <c r="E57" s="1192"/>
      <c r="F57" s="109">
        <v>30721</v>
      </c>
      <c r="G57" s="109">
        <v>30315</v>
      </c>
      <c r="H57" s="110">
        <v>30423</v>
      </c>
    </row>
    <row r="58" spans="2:8" ht="45.75" customHeight="1" x14ac:dyDescent="0.2">
      <c r="B58" s="111"/>
      <c r="C58" s="1179" t="s">
        <v>618</v>
      </c>
      <c r="D58" s="1180"/>
      <c r="E58" s="1181"/>
      <c r="F58" s="112">
        <v>9322</v>
      </c>
      <c r="G58" s="112">
        <v>8785</v>
      </c>
      <c r="H58" s="113">
        <v>8316</v>
      </c>
    </row>
    <row r="59" spans="2:8" ht="45.75" customHeight="1" x14ac:dyDescent="0.2">
      <c r="B59" s="111"/>
      <c r="C59" s="1179" t="s">
        <v>619</v>
      </c>
      <c r="D59" s="1180"/>
      <c r="E59" s="1181"/>
      <c r="F59" s="112">
        <v>5893</v>
      </c>
      <c r="G59" s="112">
        <v>5893</v>
      </c>
      <c r="H59" s="113">
        <v>5894</v>
      </c>
    </row>
    <row r="60" spans="2:8" ht="45.75" customHeight="1" x14ac:dyDescent="0.2">
      <c r="B60" s="111"/>
      <c r="C60" s="1179" t="s">
        <v>620</v>
      </c>
      <c r="D60" s="1180"/>
      <c r="E60" s="1181"/>
      <c r="F60" s="112">
        <v>3142</v>
      </c>
      <c r="G60" s="112">
        <v>3442</v>
      </c>
      <c r="H60" s="113">
        <v>3747</v>
      </c>
    </row>
    <row r="61" spans="2:8" ht="45.75" customHeight="1" x14ac:dyDescent="0.2">
      <c r="B61" s="111"/>
      <c r="C61" s="1179" t="s">
        <v>622</v>
      </c>
      <c r="D61" s="1180"/>
      <c r="E61" s="1181"/>
      <c r="F61" s="112">
        <v>1180</v>
      </c>
      <c r="G61" s="112">
        <v>807</v>
      </c>
      <c r="H61" s="113">
        <v>1675</v>
      </c>
    </row>
    <row r="62" spans="2:8" ht="45.75" customHeight="1" thickBot="1" x14ac:dyDescent="0.25">
      <c r="B62" s="114"/>
      <c r="C62" s="1182" t="s">
        <v>621</v>
      </c>
      <c r="D62" s="1183"/>
      <c r="E62" s="1184"/>
      <c r="F62" s="115">
        <v>1686</v>
      </c>
      <c r="G62" s="115">
        <v>1668</v>
      </c>
      <c r="H62" s="116">
        <v>1651</v>
      </c>
    </row>
    <row r="63" spans="2:8" ht="52.5" customHeight="1" thickBot="1" x14ac:dyDescent="0.25">
      <c r="B63" s="117"/>
      <c r="C63" s="1185" t="s">
        <v>51</v>
      </c>
      <c r="D63" s="1185"/>
      <c r="E63" s="1186"/>
      <c r="F63" s="118">
        <v>78354</v>
      </c>
      <c r="G63" s="118">
        <v>109866</v>
      </c>
      <c r="H63" s="119">
        <v>112437</v>
      </c>
    </row>
    <row r="64" spans="2:8" ht="13" x14ac:dyDescent="0.2"/>
  </sheetData>
  <sheetProtection algorithmName="SHA-512" hashValue="r7kOeaSKE83t0AOjBhpC1dn/JrEoo7ihVcxi6hmRnKRfVhmx2/LQqE87MiMaMbS6q0Y+NWPGTew8N2ygTWetVA==" saltValue="emHpAqm0JcAXGQEySl+t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534</v>
      </c>
      <c r="B3" s="135"/>
      <c r="C3" s="136"/>
      <c r="D3" s="137">
        <v>88284</v>
      </c>
      <c r="E3" s="138"/>
      <c r="F3" s="139">
        <v>82531</v>
      </c>
      <c r="G3" s="140"/>
      <c r="H3" s="141"/>
    </row>
    <row r="4" spans="1:8" x14ac:dyDescent="0.2">
      <c r="A4" s="142"/>
      <c r="B4" s="143"/>
      <c r="C4" s="144"/>
      <c r="D4" s="145">
        <v>21011</v>
      </c>
      <c r="E4" s="146"/>
      <c r="F4" s="147">
        <v>19102</v>
      </c>
      <c r="G4" s="148"/>
      <c r="H4" s="149"/>
    </row>
    <row r="5" spans="1:8" x14ac:dyDescent="0.2">
      <c r="A5" s="130" t="s">
        <v>536</v>
      </c>
      <c r="B5" s="135"/>
      <c r="C5" s="136"/>
      <c r="D5" s="137">
        <v>103697</v>
      </c>
      <c r="E5" s="138"/>
      <c r="F5" s="139">
        <v>91743</v>
      </c>
      <c r="G5" s="140"/>
      <c r="H5" s="141"/>
    </row>
    <row r="6" spans="1:8" x14ac:dyDescent="0.2">
      <c r="A6" s="142"/>
      <c r="B6" s="143"/>
      <c r="C6" s="144"/>
      <c r="D6" s="145">
        <v>24068</v>
      </c>
      <c r="E6" s="146"/>
      <c r="F6" s="147">
        <v>21872</v>
      </c>
      <c r="G6" s="148"/>
      <c r="H6" s="149"/>
    </row>
    <row r="7" spans="1:8" x14ac:dyDescent="0.2">
      <c r="A7" s="130" t="s">
        <v>537</v>
      </c>
      <c r="B7" s="135"/>
      <c r="C7" s="136"/>
      <c r="D7" s="137">
        <v>97066</v>
      </c>
      <c r="E7" s="138"/>
      <c r="F7" s="139">
        <v>95429</v>
      </c>
      <c r="G7" s="140"/>
      <c r="H7" s="141"/>
    </row>
    <row r="8" spans="1:8" x14ac:dyDescent="0.2">
      <c r="A8" s="142"/>
      <c r="B8" s="143"/>
      <c r="C8" s="144"/>
      <c r="D8" s="145">
        <v>19483</v>
      </c>
      <c r="E8" s="146"/>
      <c r="F8" s="147">
        <v>19371</v>
      </c>
      <c r="G8" s="148"/>
      <c r="H8" s="149"/>
    </row>
    <row r="9" spans="1:8" x14ac:dyDescent="0.2">
      <c r="A9" s="130" t="s">
        <v>538</v>
      </c>
      <c r="B9" s="135"/>
      <c r="C9" s="136"/>
      <c r="D9" s="137">
        <v>89528</v>
      </c>
      <c r="E9" s="138"/>
      <c r="F9" s="139">
        <v>93540</v>
      </c>
      <c r="G9" s="140"/>
      <c r="H9" s="141"/>
    </row>
    <row r="10" spans="1:8" x14ac:dyDescent="0.2">
      <c r="A10" s="142"/>
      <c r="B10" s="143"/>
      <c r="C10" s="144"/>
      <c r="D10" s="145">
        <v>21165</v>
      </c>
      <c r="E10" s="146"/>
      <c r="F10" s="147">
        <v>20617</v>
      </c>
      <c r="G10" s="148"/>
      <c r="H10" s="149"/>
    </row>
    <row r="11" spans="1:8" x14ac:dyDescent="0.2">
      <c r="A11" s="130" t="s">
        <v>539</v>
      </c>
      <c r="B11" s="135"/>
      <c r="C11" s="136"/>
      <c r="D11" s="137">
        <v>84988</v>
      </c>
      <c r="E11" s="138"/>
      <c r="F11" s="139">
        <v>88232</v>
      </c>
      <c r="G11" s="140"/>
      <c r="H11" s="141"/>
    </row>
    <row r="12" spans="1:8" x14ac:dyDescent="0.2">
      <c r="A12" s="142"/>
      <c r="B12" s="143"/>
      <c r="C12" s="150"/>
      <c r="D12" s="145">
        <v>18375</v>
      </c>
      <c r="E12" s="146"/>
      <c r="F12" s="147">
        <v>18955</v>
      </c>
      <c r="G12" s="148"/>
      <c r="H12" s="149"/>
    </row>
    <row r="13" spans="1:8" x14ac:dyDescent="0.2">
      <c r="A13" s="130"/>
      <c r="B13" s="135"/>
      <c r="C13" s="151"/>
      <c r="D13" s="152">
        <v>92713</v>
      </c>
      <c r="E13" s="153"/>
      <c r="F13" s="154">
        <v>90295</v>
      </c>
      <c r="G13" s="155"/>
      <c r="H13" s="141"/>
    </row>
    <row r="14" spans="1:8" x14ac:dyDescent="0.2">
      <c r="A14" s="142"/>
      <c r="B14" s="143"/>
      <c r="C14" s="144"/>
      <c r="D14" s="145">
        <v>20820</v>
      </c>
      <c r="E14" s="146"/>
      <c r="F14" s="147">
        <v>19983</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1.1399999999999999</v>
      </c>
      <c r="C19" s="156">
        <f>ROUND(VALUE(SUBSTITUTE(実質収支比率等に係る経年分析!G$48,"▲","-")),2)</f>
        <v>0.9</v>
      </c>
      <c r="D19" s="156">
        <f>ROUND(VALUE(SUBSTITUTE(実質収支比率等に係る経年分析!H$48,"▲","-")),2)</f>
        <v>2.59</v>
      </c>
      <c r="E19" s="156">
        <f>ROUND(VALUE(SUBSTITUTE(実質収支比率等に係る経年分析!I$48,"▲","-")),2)</f>
        <v>2.4700000000000002</v>
      </c>
      <c r="F19" s="156">
        <f>ROUND(VALUE(SUBSTITUTE(実質収支比率等に係る経年分析!J$48,"▲","-")),2)</f>
        <v>3.52</v>
      </c>
    </row>
    <row r="20" spans="1:11" x14ac:dyDescent="0.2">
      <c r="A20" s="156" t="s">
        <v>56</v>
      </c>
      <c r="B20" s="156">
        <f>ROUND(VALUE(SUBSTITUTE(実質収支比率等に係る経年分析!F$47,"▲","-")),2)</f>
        <v>1.1399999999999999</v>
      </c>
      <c r="C20" s="156">
        <f>ROUND(VALUE(SUBSTITUTE(実質収支比率等に係る経年分析!G$47,"▲","-")),2)</f>
        <v>6.92</v>
      </c>
      <c r="D20" s="156">
        <f>ROUND(VALUE(SUBSTITUTE(実質収支比率等に係る経年分析!H$47,"▲","-")),2)</f>
        <v>5.88</v>
      </c>
      <c r="E20" s="156">
        <f>ROUND(VALUE(SUBSTITUTE(実質収支比率等に係る経年分析!I$47,"▲","-")),2)</f>
        <v>9.1</v>
      </c>
      <c r="F20" s="156">
        <f>ROUND(VALUE(SUBSTITUTE(実質収支比率等に係る経年分析!J$47,"▲","-")),2)</f>
        <v>8.91</v>
      </c>
    </row>
    <row r="21" spans="1:11" x14ac:dyDescent="0.2">
      <c r="A21" s="156" t="s">
        <v>57</v>
      </c>
      <c r="B21" s="156">
        <f>IF(ISNUMBER(VALUE(SUBSTITUTE(実質収支比率等に係る経年分析!F$49,"▲","-"))),ROUND(VALUE(SUBSTITUTE(実質収支比率等に係る経年分析!F$49,"▲","-")),2),NA())</f>
        <v>0.01</v>
      </c>
      <c r="C21" s="156">
        <f>IF(ISNUMBER(VALUE(SUBSTITUTE(実質収支比率等に係る経年分析!G$49,"▲","-"))),ROUND(VALUE(SUBSTITUTE(実質収支比率等に係る経年分析!G$49,"▲","-")),2),NA())</f>
        <v>5.53</v>
      </c>
      <c r="D21" s="156">
        <f>IF(ISNUMBER(VALUE(SUBSTITUTE(実質収支比率等に係る経年分析!H$49,"▲","-"))),ROUND(VALUE(SUBSTITUTE(実質収支比率等に係る経年分析!H$49,"▲","-")),2),NA())</f>
        <v>0.63</v>
      </c>
      <c r="E21" s="156">
        <f>IF(ISNUMBER(VALUE(SUBSTITUTE(実質収支比率等に係る経年分析!I$49,"▲","-"))),ROUND(VALUE(SUBSTITUTE(実質収支比率等に係る経年分析!I$49,"▲","-")),2),NA())</f>
        <v>3.37</v>
      </c>
      <c r="F21" s="156">
        <f>IF(ISNUMBER(VALUE(SUBSTITUTE(実質収支比率等に係る経年分析!J$49,"▲","-"))),ROUND(VALUE(SUBSTITUTE(実質収支比率等に係る経年分析!J$49,"▲","-")),2),NA())</f>
        <v>0.46</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0.87</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0.86</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0.78</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0.74</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0.7</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流域下水道事業会計</v>
      </c>
      <c r="B29" s="157" t="e">
        <f>IF(ROUND(VALUE(SUBSTITUTE(連結実質赤字比率に係る赤字・黒字の構成分析!F$41,"▲", "-")), 2) &lt; 0, ABS(ROUND(VALUE(SUBSTITUTE(連結実質赤字比率に係る赤字・黒字の構成分析!F$41,"▲", "-")), 2)), NA())</f>
        <v>#VALUE!</v>
      </c>
      <c r="C29" s="157" t="e">
        <f>IF(ROUND(VALUE(SUBSTITUTE(連結実質赤字比率に係る赤字・黒字の構成分析!F$41,"▲", "-")), 2) &gt;= 0, ABS(ROUND(VALUE(SUBSTITUTE(連結実質赤字比率に係る赤字・黒字の構成分析!F$41,"▲", "-")), 2)), NA())</f>
        <v>#VALUE!</v>
      </c>
      <c r="D29" s="157" t="e">
        <f>IF(ROUND(VALUE(SUBSTITUTE(連結実質赤字比率に係る赤字・黒字の構成分析!G$41,"▲", "-")), 2) &lt; 0, ABS(ROUND(VALUE(SUBSTITUTE(連結実質赤字比率に係る赤字・黒字の構成分析!G$41,"▲", "-")), 2)), NA())</f>
        <v>#VALUE!</v>
      </c>
      <c r="E29" s="157" t="e">
        <f>IF(ROUND(VALUE(SUBSTITUTE(連結実質赤字比率に係る赤字・黒字の構成分析!G$41,"▲", "-")), 2) &gt;= 0, ABS(ROUND(VALUE(SUBSTITUTE(連結実質赤字比率に係る赤字・黒字の構成分析!G$41,"▲", "-")), 2)), NA())</f>
        <v>#VALUE!</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0.31</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0.34</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0.36</v>
      </c>
    </row>
    <row r="30" spans="1:11" x14ac:dyDescent="0.2">
      <c r="A30" s="157" t="str">
        <f>IF(連結実質赤字比率に係る赤字・黒字の構成分析!C$40="",NA(),連結実質赤字比率に係る赤字・黒字の構成分析!C$40)</f>
        <v>地域づくり資金貸付事業特別会計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0.43</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0.31</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0.43</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0.56000000000000005</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0.64</v>
      </c>
    </row>
    <row r="31" spans="1:11" x14ac:dyDescent="0.2">
      <c r="A31" s="157" t="str">
        <f>IF(連結実質赤字比率に係る赤字・黒字の構成分析!C$39="",NA(),連結実質赤字比率に係る赤字・黒字の構成分析!C$39)</f>
        <v>病院事業会計</v>
      </c>
      <c r="B31" s="157">
        <f>IF(ROUND(VALUE(SUBSTITUTE(連結実質赤字比率に係る赤字・黒字の構成分析!F$39,"▲", "-")), 2) &lt; 0, ABS(ROUND(VALUE(SUBSTITUTE(連結実質赤字比率に係る赤字・黒字の構成分析!F$39,"▲", "-")), 2)), NA())</f>
        <v>0.3</v>
      </c>
      <c r="C31" s="157" t="e">
        <f>IF(ROUND(VALUE(SUBSTITUTE(連結実質赤字比率に係る赤字・黒字の構成分析!F$39,"▲", "-")), 2) &gt;= 0, ABS(ROUND(VALUE(SUBSTITUTE(連結実質赤字比率に係る赤字・黒字の構成分析!F$39,"▲", "-")), 2)), NA())</f>
        <v>#N/A</v>
      </c>
      <c r="D31" s="157">
        <f>IF(ROUND(VALUE(SUBSTITUTE(連結実質赤字比率に係る赤字・黒字の構成分析!G$39,"▲", "-")), 2) &lt; 0, ABS(ROUND(VALUE(SUBSTITUTE(連結実質赤字比率に係る赤字・黒字の構成分析!G$39,"▲", "-")), 2)), NA())</f>
        <v>0.23</v>
      </c>
      <c r="E31" s="157" t="e">
        <f>IF(ROUND(VALUE(SUBSTITUTE(連結実質赤字比率に係る赤字・黒字の構成分析!G$39,"▲", "-")), 2) &gt;= 0, ABS(ROUND(VALUE(SUBSTITUTE(連結実質赤字比率に係る赤字・黒字の構成分析!G$39,"▲", "-")), 2)), NA())</f>
        <v>#N/A</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0.13</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0.68</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0.94</v>
      </c>
    </row>
    <row r="32" spans="1:11" x14ac:dyDescent="0.2">
      <c r="A32" s="157" t="str">
        <f>IF(連結実質赤字比率に係る赤字・黒字の構成分析!C$38="",NA(),連結実質赤字比率に係る赤字・黒字の構成分析!C$38)</f>
        <v>工業用水道事業会計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0.72</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0.73</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0.57999999999999996</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0.86</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0.97</v>
      </c>
    </row>
    <row r="33" spans="1:16" x14ac:dyDescent="0.2">
      <c r="A33" s="157" t="str">
        <f>IF(連結実質赤字比率に係る赤字・黒字の構成分析!C$37="",NA(),連結実質赤字比率に係る赤字・黒字の構成分析!C$37)</f>
        <v>新潟県国民健康保険事業特別会計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0.35</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0.19</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1.51</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1.7</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1.55</v>
      </c>
    </row>
    <row r="34" spans="1:16" x14ac:dyDescent="0.2">
      <c r="A34" s="157" t="str">
        <f>IF(連結実質赤字比率に係る赤字・黒字の構成分析!C$36="",NA(),連結実質赤字比率に係る赤字・黒字の構成分析!C$36)</f>
        <v>一般会計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0.56999999999999995</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0.46</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2.0299999999999998</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1.77</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2.75</v>
      </c>
    </row>
    <row r="35" spans="1:16" x14ac:dyDescent="0.2">
      <c r="A35" s="157" t="str">
        <f>IF(連結実質赤字比率に係る赤字・黒字の構成分析!C$35="",NA(),連結実質赤字比率に係る赤字・黒字の構成分析!C$35)</f>
        <v>電気事業会計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3.07</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3.26</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3.35</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3.17</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3.17</v>
      </c>
    </row>
    <row r="36" spans="1:16" x14ac:dyDescent="0.2">
      <c r="A36" s="157" t="str">
        <f>IF(連結実質赤字比率に係る赤字・黒字の構成分析!C$34="",NA(),連結実質赤字比率に係る赤字・黒字の構成分析!C$34)</f>
        <v>工業用地造成事業会計</v>
      </c>
      <c r="B36" s="157">
        <f>IF(ROUND(VALUE(SUBSTITUTE(連結実質赤字比率に係る赤字・黒字の構成分析!F$34,"▲", "-")), 2) &lt; 0, ABS(ROUND(VALUE(SUBSTITUTE(連結実質赤字比率に係る赤字・黒字の構成分析!F$34,"▲", "-")), 2)), NA())</f>
        <v>0.35</v>
      </c>
      <c r="C36" s="157" t="e">
        <f>IF(ROUND(VALUE(SUBSTITUTE(連結実質赤字比率に係る赤字・黒字の構成分析!F$34,"▲", "-")), 2) &gt;= 0, ABS(ROUND(VALUE(SUBSTITUTE(連結実質赤字比率に係る赤字・黒字の構成分析!F$34,"▲", "-")), 2)), NA())</f>
        <v>#N/A</v>
      </c>
      <c r="D36" s="157">
        <f>IF(ROUND(VALUE(SUBSTITUTE(連結実質赤字比率に係る赤字・黒字の構成分析!G$34,"▲", "-")), 2) &lt; 0, ABS(ROUND(VALUE(SUBSTITUTE(連結実質赤字比率に係る赤字・黒字の構成分析!G$34,"▲", "-")), 2)), NA())</f>
        <v>0.32</v>
      </c>
      <c r="E36" s="157" t="e">
        <f>IF(ROUND(VALUE(SUBSTITUTE(連結実質赤字比率に係る赤字・黒字の構成分析!G$34,"▲", "-")), 2) &gt;= 0, ABS(ROUND(VALUE(SUBSTITUTE(連結実質赤字比率に係る赤字・黒字の構成分析!G$34,"▲", "-")), 2)), NA())</f>
        <v>#N/A</v>
      </c>
      <c r="F36" s="157">
        <f>IF(ROUND(VALUE(SUBSTITUTE(連結実質赤字比率に係る赤字・黒字の構成分析!H$34,"▲", "-")), 2) &lt; 0, ABS(ROUND(VALUE(SUBSTITUTE(連結実質赤字比率に係る赤字・黒字の構成分析!H$34,"▲", "-")), 2)), NA())</f>
        <v>0.3</v>
      </c>
      <c r="G36" s="157" t="e">
        <f>IF(ROUND(VALUE(SUBSTITUTE(連結実質赤字比率に係る赤字・黒字の構成分析!H$34,"▲", "-")), 2) &gt;= 0, ABS(ROUND(VALUE(SUBSTITUTE(連結実質赤字比率に係る赤字・黒字の構成分析!H$34,"▲", "-")), 2)), NA())</f>
        <v>#N/A</v>
      </c>
      <c r="H36" s="157">
        <f>IF(ROUND(VALUE(SUBSTITUTE(連結実質赤字比率に係る赤字・黒字の構成分析!I$34,"▲", "-")), 2) &lt; 0, ABS(ROUND(VALUE(SUBSTITUTE(連結実質赤字比率に係る赤字・黒字の構成分析!I$34,"▲", "-")), 2)), NA())</f>
        <v>0.26</v>
      </c>
      <c r="I36" s="157" t="e">
        <f>IF(ROUND(VALUE(SUBSTITUTE(連結実質赤字比率に係る赤字・黒字の構成分析!I$34,"▲", "-")), 2) &gt;= 0, ABS(ROUND(VALUE(SUBSTITUTE(連結実質赤字比率に係る赤字・黒字の構成分析!I$34,"▲", "-")), 2)), NA())</f>
        <v>#N/A</v>
      </c>
      <c r="J36" s="157">
        <f>IF(ROUND(VALUE(SUBSTITUTE(連結実質赤字比率に係る赤字・黒字の構成分析!J$34,"▲", "-")), 2) &lt; 0, ABS(ROUND(VALUE(SUBSTITUTE(連結実質赤字比率に係る赤字・黒字の構成分析!J$34,"▲", "-")), 2)), NA())</f>
        <v>0.23</v>
      </c>
      <c r="K36" s="157" t="e">
        <f>IF(ROUND(VALUE(SUBSTITUTE(連結実質赤字比率に係る赤字・黒字の構成分析!J$34,"▲", "-")), 2) &gt;= 0, ABS(ROUND(VALUE(SUBSTITUTE(連結実質赤字比率に係る赤字・黒字の構成分析!J$34,"▲", "-")), 2)), NA())</f>
        <v>#N/A</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124348</v>
      </c>
      <c r="E42" s="158"/>
      <c r="F42" s="158"/>
      <c r="G42" s="158">
        <f>'実質公債費比率（分子）の構造'!L$52</f>
        <v>121368</v>
      </c>
      <c r="H42" s="158"/>
      <c r="I42" s="158"/>
      <c r="J42" s="158">
        <f>'実質公債費比率（分子）の構造'!M$52</f>
        <v>110865</v>
      </c>
      <c r="K42" s="158"/>
      <c r="L42" s="158"/>
      <c r="M42" s="158">
        <f>'実質公債費比率（分子）の構造'!N$52</f>
        <v>102069</v>
      </c>
      <c r="N42" s="158"/>
      <c r="O42" s="158"/>
      <c r="P42" s="158">
        <f>'実質公債費比率（分子）の構造'!O$52</f>
        <v>96087</v>
      </c>
    </row>
    <row r="43" spans="1:16" x14ac:dyDescent="0.2">
      <c r="A43" s="158" t="s">
        <v>65</v>
      </c>
      <c r="B43" s="158">
        <f>'実質公債費比率（分子）の構造'!K$51</f>
        <v>1</v>
      </c>
      <c r="C43" s="158"/>
      <c r="D43" s="158"/>
      <c r="E43" s="158">
        <f>'実質公債費比率（分子）の構造'!L$51</f>
        <v>3</v>
      </c>
      <c r="F43" s="158"/>
      <c r="G43" s="158"/>
      <c r="H43" s="158">
        <f>'実質公債費比率（分子）の構造'!M$51</f>
        <v>4</v>
      </c>
      <c r="I43" s="158"/>
      <c r="J43" s="158"/>
      <c r="K43" s="158">
        <f>'実質公債費比率（分子）の構造'!N$51</f>
        <v>5</v>
      </c>
      <c r="L43" s="158"/>
      <c r="M43" s="158"/>
      <c r="N43" s="158">
        <f>'実質公債費比率（分子）の構造'!O$51</f>
        <v>3</v>
      </c>
      <c r="O43" s="158"/>
      <c r="P43" s="158"/>
    </row>
    <row r="44" spans="1:16" x14ac:dyDescent="0.2">
      <c r="A44" s="158" t="s">
        <v>66</v>
      </c>
      <c r="B44" s="158">
        <f>'実質公債費比率（分子）の構造'!K$50</f>
        <v>2191</v>
      </c>
      <c r="C44" s="158"/>
      <c r="D44" s="158"/>
      <c r="E44" s="158">
        <f>'実質公債費比率（分子）の構造'!L$50</f>
        <v>1367</v>
      </c>
      <c r="F44" s="158"/>
      <c r="G44" s="158"/>
      <c r="H44" s="158">
        <f>'実質公債費比率（分子）の構造'!M$50</f>
        <v>1619</v>
      </c>
      <c r="I44" s="158"/>
      <c r="J44" s="158"/>
      <c r="K44" s="158">
        <f>'実質公債費比率（分子）の構造'!N$50</f>
        <v>1533</v>
      </c>
      <c r="L44" s="158"/>
      <c r="M44" s="158"/>
      <c r="N44" s="158">
        <f>'実質公債費比率（分子）の構造'!O$50</f>
        <v>1119</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6918</v>
      </c>
      <c r="C46" s="158"/>
      <c r="D46" s="158"/>
      <c r="E46" s="158">
        <f>'実質公債費比率（分子）の構造'!L$48</f>
        <v>6350</v>
      </c>
      <c r="F46" s="158"/>
      <c r="G46" s="158"/>
      <c r="H46" s="158">
        <f>'実質公債費比率（分子）の構造'!M$48</f>
        <v>6317</v>
      </c>
      <c r="I46" s="158"/>
      <c r="J46" s="158"/>
      <c r="K46" s="158">
        <f>'実質公債費比率（分子）の構造'!N$48</f>
        <v>6575</v>
      </c>
      <c r="L46" s="158"/>
      <c r="M46" s="158"/>
      <c r="N46" s="158">
        <f>'実質公債費比率（分子）の構造'!O$48</f>
        <v>6627</v>
      </c>
      <c r="O46" s="158"/>
      <c r="P46" s="158"/>
    </row>
    <row r="47" spans="1:16" x14ac:dyDescent="0.2">
      <c r="A47" s="158" t="s">
        <v>69</v>
      </c>
      <c r="B47" s="158">
        <f>'実質公債費比率（分子）の構造'!K$47</f>
        <v>62731</v>
      </c>
      <c r="C47" s="158"/>
      <c r="D47" s="158"/>
      <c r="E47" s="158">
        <f>'実質公債費比率（分子）の構造'!L$47</f>
        <v>63546</v>
      </c>
      <c r="F47" s="158"/>
      <c r="G47" s="158"/>
      <c r="H47" s="158">
        <f>'実質公債費比率（分子）の構造'!M$47</f>
        <v>65380</v>
      </c>
      <c r="I47" s="158"/>
      <c r="J47" s="158"/>
      <c r="K47" s="158">
        <f>'実質公債費比率（分子）の構造'!N$47</f>
        <v>65787</v>
      </c>
      <c r="L47" s="158"/>
      <c r="M47" s="158"/>
      <c r="N47" s="158">
        <f>'実質公債費比率（分子）の構造'!O$47</f>
        <v>67240</v>
      </c>
      <c r="O47" s="158"/>
      <c r="P47" s="158"/>
    </row>
    <row r="48" spans="1:16" x14ac:dyDescent="0.2">
      <c r="A48" s="158" t="s">
        <v>70</v>
      </c>
      <c r="B48" s="158">
        <f>'実質公債費比率（分子）の構造'!K$46</f>
        <v>9481</v>
      </c>
      <c r="C48" s="158"/>
      <c r="D48" s="158"/>
      <c r="E48" s="158">
        <f>'実質公債費比率（分子）の構造'!L$46</f>
        <v>11222</v>
      </c>
      <c r="F48" s="158"/>
      <c r="G48" s="158"/>
      <c r="H48" s="158">
        <f>'実質公債費比率（分子）の構造'!M$46</f>
        <v>11185</v>
      </c>
      <c r="I48" s="158"/>
      <c r="J48" s="158"/>
      <c r="K48" s="158">
        <f>'実質公債費比率（分子）の構造'!N$46</f>
        <v>9856</v>
      </c>
      <c r="L48" s="158"/>
      <c r="M48" s="158"/>
      <c r="N48" s="158">
        <f>'実質公債費比率（分子）の構造'!O$46</f>
        <v>10673</v>
      </c>
      <c r="O48" s="158"/>
      <c r="P48" s="158"/>
    </row>
    <row r="49" spans="1:16" x14ac:dyDescent="0.2">
      <c r="A49" s="158" t="s">
        <v>71</v>
      </c>
      <c r="B49" s="158">
        <f>'実質公債費比率（分子）の構造'!K$45</f>
        <v>117898</v>
      </c>
      <c r="C49" s="158"/>
      <c r="D49" s="158"/>
      <c r="E49" s="158">
        <f>'実質公債費比率（分子）の構造'!L$45</f>
        <v>112551</v>
      </c>
      <c r="F49" s="158"/>
      <c r="G49" s="158"/>
      <c r="H49" s="158">
        <f>'実質公債費比率（分子）の構造'!M$45</f>
        <v>105496</v>
      </c>
      <c r="I49" s="158"/>
      <c r="J49" s="158"/>
      <c r="K49" s="158">
        <f>'実質公債費比率（分子）の構造'!N$45</f>
        <v>102205</v>
      </c>
      <c r="L49" s="158"/>
      <c r="M49" s="158"/>
      <c r="N49" s="158">
        <f>'実質公債費比率（分子）の構造'!O$45</f>
        <v>96352</v>
      </c>
      <c r="O49" s="158"/>
      <c r="P49" s="158"/>
    </row>
    <row r="50" spans="1:16" x14ac:dyDescent="0.2">
      <c r="A50" s="158" t="s">
        <v>72</v>
      </c>
      <c r="B50" s="158" t="e">
        <f>NA()</f>
        <v>#N/A</v>
      </c>
      <c r="C50" s="158">
        <f>IF(ISNUMBER('実質公債費比率（分子）の構造'!K$53),'実質公債費比率（分子）の構造'!K$53,NA())</f>
        <v>74872</v>
      </c>
      <c r="D50" s="158" t="e">
        <f>NA()</f>
        <v>#N/A</v>
      </c>
      <c r="E50" s="158" t="e">
        <f>NA()</f>
        <v>#N/A</v>
      </c>
      <c r="F50" s="158">
        <f>IF(ISNUMBER('実質公債費比率（分子）の構造'!L$53),'実質公債費比率（分子）の構造'!L$53,NA())</f>
        <v>73671</v>
      </c>
      <c r="G50" s="158" t="e">
        <f>NA()</f>
        <v>#N/A</v>
      </c>
      <c r="H50" s="158" t="e">
        <f>NA()</f>
        <v>#N/A</v>
      </c>
      <c r="I50" s="158">
        <f>IF(ISNUMBER('実質公債費比率（分子）の構造'!M$53),'実質公債費比率（分子）の構造'!M$53,NA())</f>
        <v>79136</v>
      </c>
      <c r="J50" s="158" t="e">
        <f>NA()</f>
        <v>#N/A</v>
      </c>
      <c r="K50" s="158" t="e">
        <f>NA()</f>
        <v>#N/A</v>
      </c>
      <c r="L50" s="158">
        <f>IF(ISNUMBER('実質公債費比率（分子）の構造'!N$53),'実質公債費比率（分子）の構造'!N$53,NA())</f>
        <v>83892</v>
      </c>
      <c r="M50" s="158" t="e">
        <f>NA()</f>
        <v>#N/A</v>
      </c>
      <c r="N50" s="158" t="e">
        <f>NA()</f>
        <v>#N/A</v>
      </c>
      <c r="O50" s="158">
        <f>IF(ISNUMBER('実質公債費比率（分子）の構造'!O$53),'実質公債費比率（分子）の構造'!O$53,NA())</f>
        <v>85927</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1248425</v>
      </c>
      <c r="E56" s="157"/>
      <c r="F56" s="157"/>
      <c r="G56" s="157">
        <f>'将来負担比率（分子）の構造'!J$52</f>
        <v>1229764</v>
      </c>
      <c r="H56" s="157"/>
      <c r="I56" s="157"/>
      <c r="J56" s="157">
        <f>'将来負担比率（分子）の構造'!K$52</f>
        <v>1226197</v>
      </c>
      <c r="K56" s="157"/>
      <c r="L56" s="157"/>
      <c r="M56" s="157">
        <f>'将来負担比率（分子）の構造'!L$52</f>
        <v>1216530</v>
      </c>
      <c r="N56" s="157"/>
      <c r="O56" s="157"/>
      <c r="P56" s="157">
        <f>'将来負担比率（分子）の構造'!M$52</f>
        <v>1180950</v>
      </c>
    </row>
    <row r="57" spans="1:16" x14ac:dyDescent="0.2">
      <c r="A57" s="157" t="s">
        <v>43</v>
      </c>
      <c r="B57" s="157"/>
      <c r="C57" s="157"/>
      <c r="D57" s="157">
        <f>'将来負担比率（分子）の構造'!I$51</f>
        <v>32070</v>
      </c>
      <c r="E57" s="157"/>
      <c r="F57" s="157"/>
      <c r="G57" s="157">
        <f>'将来負担比率（分子）の構造'!J$51</f>
        <v>32724</v>
      </c>
      <c r="H57" s="157"/>
      <c r="I57" s="157"/>
      <c r="J57" s="157">
        <f>'将来負担比率（分子）の構造'!K$51</f>
        <v>34906</v>
      </c>
      <c r="K57" s="157"/>
      <c r="L57" s="157"/>
      <c r="M57" s="157">
        <f>'将来負担比率（分子）の構造'!L$51</f>
        <v>34189</v>
      </c>
      <c r="N57" s="157"/>
      <c r="O57" s="157"/>
      <c r="P57" s="157">
        <f>'将来負担比率（分子）の構造'!M$51</f>
        <v>33413</v>
      </c>
    </row>
    <row r="58" spans="1:16" x14ac:dyDescent="0.2">
      <c r="A58" s="157" t="s">
        <v>42</v>
      </c>
      <c r="B58" s="157"/>
      <c r="C58" s="157"/>
      <c r="D58" s="157">
        <f>'将来負担比率（分子）の構造'!I$50</f>
        <v>268218</v>
      </c>
      <c r="E58" s="157"/>
      <c r="F58" s="157"/>
      <c r="G58" s="157">
        <f>'将来負担比率（分子）の構造'!J$50</f>
        <v>246046</v>
      </c>
      <c r="H58" s="157"/>
      <c r="I58" s="157"/>
      <c r="J58" s="157">
        <f>'将来負担比率（分子）の構造'!K$50</f>
        <v>250455</v>
      </c>
      <c r="K58" s="157"/>
      <c r="L58" s="157"/>
      <c r="M58" s="157">
        <f>'将来負担比率（分子）の構造'!L$50</f>
        <v>303247</v>
      </c>
      <c r="N58" s="157"/>
      <c r="O58" s="157"/>
      <c r="P58" s="157">
        <f>'将来負担比率（分子）の構造'!M$50</f>
        <v>321872</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9923</v>
      </c>
      <c r="C61" s="157"/>
      <c r="D61" s="157"/>
      <c r="E61" s="157">
        <f>'将来負担比率（分子）の構造'!J$46</f>
        <v>9334</v>
      </c>
      <c r="F61" s="157"/>
      <c r="G61" s="157"/>
      <c r="H61" s="157">
        <f>'将来負担比率（分子）の構造'!K$46</f>
        <v>8930</v>
      </c>
      <c r="I61" s="157"/>
      <c r="J61" s="157"/>
      <c r="K61" s="157">
        <f>'将来負担比率（分子）の構造'!L$46</f>
        <v>8426</v>
      </c>
      <c r="L61" s="157"/>
      <c r="M61" s="157"/>
      <c r="N61" s="157">
        <f>'将来負担比率（分子）の構造'!M$46</f>
        <v>8131</v>
      </c>
      <c r="O61" s="157"/>
      <c r="P61" s="157"/>
    </row>
    <row r="62" spans="1:16" x14ac:dyDescent="0.2">
      <c r="A62" s="157" t="s">
        <v>36</v>
      </c>
      <c r="B62" s="157">
        <f>'将来負担比率（分子）の構造'!I$45</f>
        <v>211622</v>
      </c>
      <c r="C62" s="157"/>
      <c r="D62" s="157"/>
      <c r="E62" s="157">
        <f>'将来負担比率（分子）の構造'!J$45</f>
        <v>206624</v>
      </c>
      <c r="F62" s="157"/>
      <c r="G62" s="157"/>
      <c r="H62" s="157">
        <f>'将来負担比率（分子）の構造'!K$45</f>
        <v>200472</v>
      </c>
      <c r="I62" s="157"/>
      <c r="J62" s="157"/>
      <c r="K62" s="157">
        <f>'将来負担比率（分子）の構造'!L$45</f>
        <v>193978</v>
      </c>
      <c r="L62" s="157"/>
      <c r="M62" s="157"/>
      <c r="N62" s="157">
        <f>'将来負担比率（分子）の構造'!M$45</f>
        <v>187609</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72952</v>
      </c>
      <c r="C64" s="157"/>
      <c r="D64" s="157"/>
      <c r="E64" s="157">
        <f>'将来負担比率（分子）の構造'!J$43</f>
        <v>73943</v>
      </c>
      <c r="F64" s="157"/>
      <c r="G64" s="157"/>
      <c r="H64" s="157">
        <f>'将来負担比率（分子）の構造'!K$43</f>
        <v>73472</v>
      </c>
      <c r="I64" s="157"/>
      <c r="J64" s="157"/>
      <c r="K64" s="157">
        <f>'将来負担比率（分子）の構造'!L$43</f>
        <v>73159</v>
      </c>
      <c r="L64" s="157"/>
      <c r="M64" s="157"/>
      <c r="N64" s="157">
        <f>'将来負担比率（分子）の構造'!M$43</f>
        <v>76538</v>
      </c>
      <c r="O64" s="157"/>
      <c r="P64" s="157"/>
    </row>
    <row r="65" spans="1:16" x14ac:dyDescent="0.2">
      <c r="A65" s="157" t="s">
        <v>33</v>
      </c>
      <c r="B65" s="157">
        <f>'将来負担比率（分子）の構造'!I$42</f>
        <v>15903</v>
      </c>
      <c r="C65" s="157"/>
      <c r="D65" s="157"/>
      <c r="E65" s="157">
        <f>'将来負担比率（分子）の構造'!J$42</f>
        <v>15188</v>
      </c>
      <c r="F65" s="157"/>
      <c r="G65" s="157"/>
      <c r="H65" s="157">
        <f>'将来負担比率（分子）の構造'!K$42</f>
        <v>16283</v>
      </c>
      <c r="I65" s="157"/>
      <c r="J65" s="157"/>
      <c r="K65" s="157">
        <f>'将来負担比率（分子）の構造'!L$42</f>
        <v>14578</v>
      </c>
      <c r="L65" s="157"/>
      <c r="M65" s="157"/>
      <c r="N65" s="157">
        <f>'将来負担比率（分子）の構造'!M$42</f>
        <v>12514</v>
      </c>
      <c r="O65" s="157"/>
      <c r="P65" s="157"/>
    </row>
    <row r="66" spans="1:16" x14ac:dyDescent="0.2">
      <c r="A66" s="157" t="s">
        <v>32</v>
      </c>
      <c r="B66" s="157">
        <f>'将来負担比率（分子）の構造'!I$41</f>
        <v>2644861</v>
      </c>
      <c r="C66" s="157"/>
      <c r="D66" s="157"/>
      <c r="E66" s="157">
        <f>'将来負担比率（分子）の構造'!J$41</f>
        <v>2634964</v>
      </c>
      <c r="F66" s="157"/>
      <c r="G66" s="157"/>
      <c r="H66" s="157">
        <f>'将来負担比率（分子）の構造'!K$41</f>
        <v>2654077</v>
      </c>
      <c r="I66" s="157"/>
      <c r="J66" s="157"/>
      <c r="K66" s="157">
        <f>'将来負担比率（分子）の構造'!L$41</f>
        <v>2656528</v>
      </c>
      <c r="L66" s="157"/>
      <c r="M66" s="157"/>
      <c r="N66" s="157">
        <f>'将来負担比率（分子）の構造'!M$41</f>
        <v>2626196</v>
      </c>
      <c r="O66" s="157"/>
      <c r="P66" s="157"/>
    </row>
    <row r="67" spans="1:16" x14ac:dyDescent="0.2">
      <c r="A67" s="157" t="s">
        <v>76</v>
      </c>
      <c r="B67" s="157" t="e">
        <f>NA()</f>
        <v>#N/A</v>
      </c>
      <c r="C67" s="157">
        <f>IF(ISNUMBER('将来負担比率（分子）の構造'!I$53), IF('将来負担比率（分子）の構造'!I$53 &lt; 0, 0, '将来負担比率（分子）の構造'!I$53), NA())</f>
        <v>1406548</v>
      </c>
      <c r="D67" s="157" t="e">
        <f>NA()</f>
        <v>#N/A</v>
      </c>
      <c r="E67" s="157" t="e">
        <f>NA()</f>
        <v>#N/A</v>
      </c>
      <c r="F67" s="157">
        <f>IF(ISNUMBER('将来負担比率（分子）の構造'!J$53), IF('将来負担比率（分子）の構造'!J$53 &lt; 0, 0, '将来負担比率（分子）の構造'!J$53), NA())</f>
        <v>1431519</v>
      </c>
      <c r="G67" s="157" t="e">
        <f>NA()</f>
        <v>#N/A</v>
      </c>
      <c r="H67" s="157" t="e">
        <f>NA()</f>
        <v>#N/A</v>
      </c>
      <c r="I67" s="157">
        <f>IF(ISNUMBER('将来負担比率（分子）の構造'!K$53), IF('将来負担比率（分子）の構造'!K$53 &lt; 0, 0, '将来負担比率（分子）の構造'!K$53), NA())</f>
        <v>1441675</v>
      </c>
      <c r="J67" s="157" t="e">
        <f>NA()</f>
        <v>#N/A</v>
      </c>
      <c r="K67" s="157" t="e">
        <f>NA()</f>
        <v>#N/A</v>
      </c>
      <c r="L67" s="157">
        <f>IF(ISNUMBER('将来負担比率（分子）の構造'!L$53), IF('将来負担比率（分子）の構造'!L$53 &lt; 0, 0, '将来負担比率（分子）の構造'!L$53), NA())</f>
        <v>1392704</v>
      </c>
      <c r="M67" s="157" t="e">
        <f>NA()</f>
        <v>#N/A</v>
      </c>
      <c r="N67" s="157" t="e">
        <f>NA()</f>
        <v>#N/A</v>
      </c>
      <c r="O67" s="157">
        <f>IF(ISNUMBER('将来負担比率（分子）の構造'!M$53), IF('将来負担比率（分子）の構造'!M$53 &lt; 0, 0, '将来負担比率（分子）の構造'!M$53), NA())</f>
        <v>1374752</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32269</v>
      </c>
      <c r="C72" s="161">
        <f>基金残高に係る経年分析!G55</f>
        <v>51611</v>
      </c>
      <c r="D72" s="161">
        <f>基金残高に係る経年分析!H55</f>
        <v>48818</v>
      </c>
    </row>
    <row r="73" spans="1:16" x14ac:dyDescent="0.2">
      <c r="A73" s="160" t="s">
        <v>79</v>
      </c>
      <c r="B73" s="161">
        <f>基金残高に係る経年分析!F56</f>
        <v>15364</v>
      </c>
      <c r="C73" s="161">
        <f>基金残高に係る経年分析!G56</f>
        <v>27939</v>
      </c>
      <c r="D73" s="161">
        <f>基金残高に係る経年分析!H56</f>
        <v>33195</v>
      </c>
    </row>
    <row r="74" spans="1:16" x14ac:dyDescent="0.2">
      <c r="A74" s="160" t="s">
        <v>80</v>
      </c>
      <c r="B74" s="161">
        <f>基金残高に係る経年分析!F57</f>
        <v>30721</v>
      </c>
      <c r="C74" s="161">
        <f>基金残高に係る経年分析!G57</f>
        <v>30315</v>
      </c>
      <c r="D74" s="161">
        <f>基金残高に係る経年分析!H57</f>
        <v>30423</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192</v>
      </c>
      <c r="DD1" s="678"/>
      <c r="DE1" s="678"/>
      <c r="DF1" s="678"/>
      <c r="DG1" s="678"/>
      <c r="DH1" s="678"/>
      <c r="DI1" s="679"/>
      <c r="DK1" s="677" t="s">
        <v>193</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194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195</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196</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197</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198</v>
      </c>
      <c r="S4" s="648"/>
      <c r="T4" s="648"/>
      <c r="U4" s="648"/>
      <c r="V4" s="648"/>
      <c r="W4" s="648"/>
      <c r="X4" s="648"/>
      <c r="Y4" s="649"/>
      <c r="Z4" s="647" t="s">
        <v>199</v>
      </c>
      <c r="AA4" s="648"/>
      <c r="AB4" s="648"/>
      <c r="AC4" s="649"/>
      <c r="AD4" s="647" t="s">
        <v>200</v>
      </c>
      <c r="AE4" s="648"/>
      <c r="AF4" s="648"/>
      <c r="AG4" s="648"/>
      <c r="AH4" s="648"/>
      <c r="AI4" s="648"/>
      <c r="AJ4" s="648"/>
      <c r="AK4" s="649"/>
      <c r="AL4" s="647" t="s">
        <v>199</v>
      </c>
      <c r="AM4" s="648"/>
      <c r="AN4" s="648"/>
      <c r="AO4" s="649"/>
      <c r="AP4" s="680" t="s">
        <v>201</v>
      </c>
      <c r="AQ4" s="680"/>
      <c r="AR4" s="680"/>
      <c r="AS4" s="680"/>
      <c r="AT4" s="680"/>
      <c r="AU4" s="680"/>
      <c r="AV4" s="680"/>
      <c r="AW4" s="680"/>
      <c r="AX4" s="680"/>
      <c r="AY4" s="680"/>
      <c r="AZ4" s="680"/>
      <c r="BA4" s="680"/>
      <c r="BB4" s="680"/>
      <c r="BC4" s="680"/>
      <c r="BD4" s="680" t="s">
        <v>202</v>
      </c>
      <c r="BE4" s="680"/>
      <c r="BF4" s="680"/>
      <c r="BG4" s="680"/>
      <c r="BH4" s="680"/>
      <c r="BI4" s="680"/>
      <c r="BJ4" s="680"/>
      <c r="BK4" s="680"/>
      <c r="BL4" s="680" t="s">
        <v>199</v>
      </c>
      <c r="BM4" s="680"/>
      <c r="BN4" s="680"/>
      <c r="BO4" s="680"/>
      <c r="BP4" s="680" t="s">
        <v>203</v>
      </c>
      <c r="BQ4" s="680"/>
      <c r="BR4" s="680"/>
      <c r="BS4" s="680"/>
      <c r="BT4" s="680"/>
      <c r="BU4" s="680"/>
      <c r="BV4" s="680"/>
      <c r="BW4" s="680"/>
      <c r="BY4" s="647" t="s">
        <v>204</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205</v>
      </c>
      <c r="C5" s="642"/>
      <c r="D5" s="642"/>
      <c r="E5" s="642"/>
      <c r="F5" s="642"/>
      <c r="G5" s="642"/>
      <c r="H5" s="642"/>
      <c r="I5" s="642"/>
      <c r="J5" s="642"/>
      <c r="K5" s="642"/>
      <c r="L5" s="642"/>
      <c r="M5" s="642"/>
      <c r="N5" s="642"/>
      <c r="O5" s="642"/>
      <c r="P5" s="642"/>
      <c r="Q5" s="643"/>
      <c r="R5" s="664">
        <v>318980220</v>
      </c>
      <c r="S5" s="656"/>
      <c r="T5" s="656"/>
      <c r="U5" s="656"/>
      <c r="V5" s="656"/>
      <c r="W5" s="656"/>
      <c r="X5" s="656"/>
      <c r="Y5" s="657"/>
      <c r="Z5" s="675">
        <v>26.7</v>
      </c>
      <c r="AA5" s="675"/>
      <c r="AB5" s="675"/>
      <c r="AC5" s="675"/>
      <c r="AD5" s="676">
        <v>242100380</v>
      </c>
      <c r="AE5" s="676"/>
      <c r="AF5" s="676"/>
      <c r="AG5" s="676"/>
      <c r="AH5" s="676"/>
      <c r="AI5" s="676"/>
      <c r="AJ5" s="676"/>
      <c r="AK5" s="676"/>
      <c r="AL5" s="658">
        <v>43.9</v>
      </c>
      <c r="AM5" s="659"/>
      <c r="AN5" s="659"/>
      <c r="AO5" s="660"/>
      <c r="AP5" s="641" t="s">
        <v>206</v>
      </c>
      <c r="AQ5" s="642"/>
      <c r="AR5" s="642"/>
      <c r="AS5" s="642"/>
      <c r="AT5" s="642"/>
      <c r="AU5" s="642"/>
      <c r="AV5" s="642"/>
      <c r="AW5" s="642"/>
      <c r="AX5" s="642"/>
      <c r="AY5" s="642"/>
      <c r="AZ5" s="642"/>
      <c r="BA5" s="642"/>
      <c r="BB5" s="642"/>
      <c r="BC5" s="643"/>
      <c r="BD5" s="574">
        <v>318797039</v>
      </c>
      <c r="BE5" s="575"/>
      <c r="BF5" s="575"/>
      <c r="BG5" s="575"/>
      <c r="BH5" s="575"/>
      <c r="BI5" s="575"/>
      <c r="BJ5" s="575"/>
      <c r="BK5" s="576"/>
      <c r="BL5" s="652">
        <v>99.9</v>
      </c>
      <c r="BM5" s="652"/>
      <c r="BN5" s="652"/>
      <c r="BO5" s="652"/>
      <c r="BP5" s="650">
        <v>1385930</v>
      </c>
      <c r="BQ5" s="650"/>
      <c r="BR5" s="650"/>
      <c r="BS5" s="650"/>
      <c r="BT5" s="650"/>
      <c r="BU5" s="650"/>
      <c r="BV5" s="650"/>
      <c r="BW5" s="651"/>
      <c r="BY5" s="647" t="s">
        <v>201</v>
      </c>
      <c r="BZ5" s="648"/>
      <c r="CA5" s="648"/>
      <c r="CB5" s="648"/>
      <c r="CC5" s="648"/>
      <c r="CD5" s="648"/>
      <c r="CE5" s="648"/>
      <c r="CF5" s="648"/>
      <c r="CG5" s="648"/>
      <c r="CH5" s="648"/>
      <c r="CI5" s="648"/>
      <c r="CJ5" s="648"/>
      <c r="CK5" s="648"/>
      <c r="CL5" s="649"/>
      <c r="CM5" s="647" t="s">
        <v>207</v>
      </c>
      <c r="CN5" s="648"/>
      <c r="CO5" s="648"/>
      <c r="CP5" s="648"/>
      <c r="CQ5" s="648"/>
      <c r="CR5" s="648"/>
      <c r="CS5" s="648"/>
      <c r="CT5" s="649"/>
      <c r="CU5" s="647" t="s">
        <v>199</v>
      </c>
      <c r="CV5" s="648"/>
      <c r="CW5" s="648"/>
      <c r="CX5" s="649"/>
      <c r="CY5" s="647" t="s">
        <v>208</v>
      </c>
      <c r="CZ5" s="648"/>
      <c r="DA5" s="648"/>
      <c r="DB5" s="648"/>
      <c r="DC5" s="648"/>
      <c r="DD5" s="648"/>
      <c r="DE5" s="648"/>
      <c r="DF5" s="648"/>
      <c r="DG5" s="648"/>
      <c r="DH5" s="648"/>
      <c r="DI5" s="648"/>
      <c r="DJ5" s="648"/>
      <c r="DK5" s="649"/>
      <c r="DL5" s="647" t="s">
        <v>209</v>
      </c>
      <c r="DM5" s="648"/>
      <c r="DN5" s="648"/>
      <c r="DO5" s="648"/>
      <c r="DP5" s="648"/>
      <c r="DQ5" s="648"/>
      <c r="DR5" s="648"/>
      <c r="DS5" s="648"/>
      <c r="DT5" s="648"/>
      <c r="DU5" s="648"/>
      <c r="DV5" s="648"/>
      <c r="DW5" s="648"/>
      <c r="DX5" s="649"/>
    </row>
    <row r="6" spans="2:138" ht="11.25" customHeight="1" x14ac:dyDescent="0.2">
      <c r="B6" s="571" t="s">
        <v>210</v>
      </c>
      <c r="C6" s="572"/>
      <c r="D6" s="572"/>
      <c r="E6" s="572"/>
      <c r="F6" s="572"/>
      <c r="G6" s="572"/>
      <c r="H6" s="572"/>
      <c r="I6" s="572"/>
      <c r="J6" s="572"/>
      <c r="K6" s="572"/>
      <c r="L6" s="572"/>
      <c r="M6" s="572"/>
      <c r="N6" s="572"/>
      <c r="O6" s="572"/>
      <c r="P6" s="572"/>
      <c r="Q6" s="573"/>
      <c r="R6" s="574">
        <v>45562003</v>
      </c>
      <c r="S6" s="575"/>
      <c r="T6" s="575"/>
      <c r="U6" s="575"/>
      <c r="V6" s="575"/>
      <c r="W6" s="575"/>
      <c r="X6" s="575"/>
      <c r="Y6" s="576"/>
      <c r="Z6" s="652">
        <v>3.8</v>
      </c>
      <c r="AA6" s="652"/>
      <c r="AB6" s="652"/>
      <c r="AC6" s="652"/>
      <c r="AD6" s="650">
        <v>45562003</v>
      </c>
      <c r="AE6" s="650"/>
      <c r="AF6" s="650"/>
      <c r="AG6" s="650"/>
      <c r="AH6" s="650"/>
      <c r="AI6" s="650"/>
      <c r="AJ6" s="650"/>
      <c r="AK6" s="650"/>
      <c r="AL6" s="577">
        <v>8.3000000000000007</v>
      </c>
      <c r="AM6" s="653"/>
      <c r="AN6" s="653"/>
      <c r="AO6" s="654"/>
      <c r="AP6" s="571" t="s">
        <v>211</v>
      </c>
      <c r="AQ6" s="572"/>
      <c r="AR6" s="572"/>
      <c r="AS6" s="572"/>
      <c r="AT6" s="572"/>
      <c r="AU6" s="572"/>
      <c r="AV6" s="572"/>
      <c r="AW6" s="572"/>
      <c r="AX6" s="572"/>
      <c r="AY6" s="572"/>
      <c r="AZ6" s="572"/>
      <c r="BA6" s="572"/>
      <c r="BB6" s="572"/>
      <c r="BC6" s="573"/>
      <c r="BD6" s="574">
        <v>314084405</v>
      </c>
      <c r="BE6" s="575"/>
      <c r="BF6" s="575"/>
      <c r="BG6" s="575"/>
      <c r="BH6" s="575"/>
      <c r="BI6" s="575"/>
      <c r="BJ6" s="575"/>
      <c r="BK6" s="576"/>
      <c r="BL6" s="652">
        <v>98.5</v>
      </c>
      <c r="BM6" s="652"/>
      <c r="BN6" s="652"/>
      <c r="BO6" s="652"/>
      <c r="BP6" s="650">
        <v>1385930</v>
      </c>
      <c r="BQ6" s="650"/>
      <c r="BR6" s="650"/>
      <c r="BS6" s="650"/>
      <c r="BT6" s="650"/>
      <c r="BU6" s="650"/>
      <c r="BV6" s="650"/>
      <c r="BW6" s="651"/>
      <c r="BY6" s="641" t="s">
        <v>212</v>
      </c>
      <c r="BZ6" s="642"/>
      <c r="CA6" s="642"/>
      <c r="CB6" s="642"/>
      <c r="CC6" s="642"/>
      <c r="CD6" s="642"/>
      <c r="CE6" s="642"/>
      <c r="CF6" s="642"/>
      <c r="CG6" s="642"/>
      <c r="CH6" s="642"/>
      <c r="CI6" s="642"/>
      <c r="CJ6" s="642"/>
      <c r="CK6" s="642"/>
      <c r="CL6" s="643"/>
      <c r="CM6" s="574">
        <v>1240405</v>
      </c>
      <c r="CN6" s="575"/>
      <c r="CO6" s="575"/>
      <c r="CP6" s="575"/>
      <c r="CQ6" s="575"/>
      <c r="CR6" s="575"/>
      <c r="CS6" s="575"/>
      <c r="CT6" s="576"/>
      <c r="CU6" s="652">
        <v>0.1</v>
      </c>
      <c r="CV6" s="652"/>
      <c r="CW6" s="652"/>
      <c r="CX6" s="652"/>
      <c r="CY6" s="580" t="s">
        <v>122</v>
      </c>
      <c r="CZ6" s="575"/>
      <c r="DA6" s="575"/>
      <c r="DB6" s="575"/>
      <c r="DC6" s="575"/>
      <c r="DD6" s="575"/>
      <c r="DE6" s="575"/>
      <c r="DF6" s="575"/>
      <c r="DG6" s="575"/>
      <c r="DH6" s="575"/>
      <c r="DI6" s="575"/>
      <c r="DJ6" s="575"/>
      <c r="DK6" s="576"/>
      <c r="DL6" s="580">
        <v>1240405</v>
      </c>
      <c r="DM6" s="575"/>
      <c r="DN6" s="575"/>
      <c r="DO6" s="575"/>
      <c r="DP6" s="575"/>
      <c r="DQ6" s="575"/>
      <c r="DR6" s="575"/>
      <c r="DS6" s="575"/>
      <c r="DT6" s="575"/>
      <c r="DU6" s="575"/>
      <c r="DV6" s="575"/>
      <c r="DW6" s="575"/>
      <c r="DX6" s="671"/>
    </row>
    <row r="7" spans="2:138" ht="11.25" customHeight="1" x14ac:dyDescent="0.2">
      <c r="B7" s="571" t="s">
        <v>213</v>
      </c>
      <c r="C7" s="572"/>
      <c r="D7" s="572"/>
      <c r="E7" s="572"/>
      <c r="F7" s="572"/>
      <c r="G7" s="572"/>
      <c r="H7" s="572"/>
      <c r="I7" s="572"/>
      <c r="J7" s="572"/>
      <c r="K7" s="572"/>
      <c r="L7" s="572"/>
      <c r="M7" s="572"/>
      <c r="N7" s="572"/>
      <c r="O7" s="572"/>
      <c r="P7" s="572"/>
      <c r="Q7" s="573"/>
      <c r="R7" s="574">
        <v>3629991</v>
      </c>
      <c r="S7" s="575"/>
      <c r="T7" s="575"/>
      <c r="U7" s="575"/>
      <c r="V7" s="575"/>
      <c r="W7" s="575"/>
      <c r="X7" s="575"/>
      <c r="Y7" s="576"/>
      <c r="Z7" s="652">
        <v>0.3</v>
      </c>
      <c r="AA7" s="652"/>
      <c r="AB7" s="652"/>
      <c r="AC7" s="652"/>
      <c r="AD7" s="650">
        <v>3629991</v>
      </c>
      <c r="AE7" s="650"/>
      <c r="AF7" s="650"/>
      <c r="AG7" s="650"/>
      <c r="AH7" s="650"/>
      <c r="AI7" s="650"/>
      <c r="AJ7" s="650"/>
      <c r="AK7" s="650"/>
      <c r="AL7" s="577">
        <v>0.7</v>
      </c>
      <c r="AM7" s="653"/>
      <c r="AN7" s="653"/>
      <c r="AO7" s="654"/>
      <c r="AP7" s="571" t="s">
        <v>214</v>
      </c>
      <c r="AQ7" s="572"/>
      <c r="AR7" s="572"/>
      <c r="AS7" s="572"/>
      <c r="AT7" s="572"/>
      <c r="AU7" s="572"/>
      <c r="AV7" s="572"/>
      <c r="AW7" s="572"/>
      <c r="AX7" s="572"/>
      <c r="AY7" s="572"/>
      <c r="AZ7" s="572"/>
      <c r="BA7" s="572"/>
      <c r="BB7" s="572"/>
      <c r="BC7" s="573"/>
      <c r="BD7" s="574">
        <v>65312251</v>
      </c>
      <c r="BE7" s="575"/>
      <c r="BF7" s="575"/>
      <c r="BG7" s="575"/>
      <c r="BH7" s="575"/>
      <c r="BI7" s="575"/>
      <c r="BJ7" s="575"/>
      <c r="BK7" s="576"/>
      <c r="BL7" s="652">
        <v>20.5</v>
      </c>
      <c r="BM7" s="652"/>
      <c r="BN7" s="652"/>
      <c r="BO7" s="652"/>
      <c r="BP7" s="650">
        <v>1385930</v>
      </c>
      <c r="BQ7" s="650"/>
      <c r="BR7" s="650"/>
      <c r="BS7" s="650"/>
      <c r="BT7" s="650"/>
      <c r="BU7" s="650"/>
      <c r="BV7" s="650"/>
      <c r="BW7" s="651"/>
      <c r="BY7" s="571" t="s">
        <v>215</v>
      </c>
      <c r="BZ7" s="572"/>
      <c r="CA7" s="572"/>
      <c r="CB7" s="572"/>
      <c r="CC7" s="572"/>
      <c r="CD7" s="572"/>
      <c r="CE7" s="572"/>
      <c r="CF7" s="572"/>
      <c r="CG7" s="572"/>
      <c r="CH7" s="572"/>
      <c r="CI7" s="572"/>
      <c r="CJ7" s="572"/>
      <c r="CK7" s="572"/>
      <c r="CL7" s="573"/>
      <c r="CM7" s="574">
        <v>57792623</v>
      </c>
      <c r="CN7" s="575"/>
      <c r="CO7" s="575"/>
      <c r="CP7" s="575"/>
      <c r="CQ7" s="575"/>
      <c r="CR7" s="575"/>
      <c r="CS7" s="575"/>
      <c r="CT7" s="576"/>
      <c r="CU7" s="652">
        <v>5</v>
      </c>
      <c r="CV7" s="652"/>
      <c r="CW7" s="652"/>
      <c r="CX7" s="652"/>
      <c r="CY7" s="580">
        <v>1702564</v>
      </c>
      <c r="CZ7" s="575"/>
      <c r="DA7" s="575"/>
      <c r="DB7" s="575"/>
      <c r="DC7" s="575"/>
      <c r="DD7" s="575"/>
      <c r="DE7" s="575"/>
      <c r="DF7" s="575"/>
      <c r="DG7" s="575"/>
      <c r="DH7" s="575"/>
      <c r="DI7" s="575"/>
      <c r="DJ7" s="575"/>
      <c r="DK7" s="576"/>
      <c r="DL7" s="580">
        <v>53510365</v>
      </c>
      <c r="DM7" s="575"/>
      <c r="DN7" s="575"/>
      <c r="DO7" s="575"/>
      <c r="DP7" s="575"/>
      <c r="DQ7" s="575"/>
      <c r="DR7" s="575"/>
      <c r="DS7" s="575"/>
      <c r="DT7" s="575"/>
      <c r="DU7" s="575"/>
      <c r="DV7" s="575"/>
      <c r="DW7" s="575"/>
      <c r="DX7" s="671"/>
    </row>
    <row r="8" spans="2:138" ht="11.25" customHeight="1" x14ac:dyDescent="0.2">
      <c r="B8" s="571" t="s">
        <v>216</v>
      </c>
      <c r="C8" s="572"/>
      <c r="D8" s="572"/>
      <c r="E8" s="572"/>
      <c r="F8" s="572"/>
      <c r="G8" s="572"/>
      <c r="H8" s="572"/>
      <c r="I8" s="572"/>
      <c r="J8" s="572"/>
      <c r="K8" s="572"/>
      <c r="L8" s="572"/>
      <c r="M8" s="572"/>
      <c r="N8" s="572"/>
      <c r="O8" s="572"/>
      <c r="P8" s="572"/>
      <c r="Q8" s="573"/>
      <c r="R8" s="574" t="s">
        <v>122</v>
      </c>
      <c r="S8" s="575"/>
      <c r="T8" s="575"/>
      <c r="U8" s="575"/>
      <c r="V8" s="575"/>
      <c r="W8" s="575"/>
      <c r="X8" s="575"/>
      <c r="Y8" s="576"/>
      <c r="Z8" s="652" t="s">
        <v>122</v>
      </c>
      <c r="AA8" s="652"/>
      <c r="AB8" s="652"/>
      <c r="AC8" s="652"/>
      <c r="AD8" s="650" t="s">
        <v>122</v>
      </c>
      <c r="AE8" s="650"/>
      <c r="AF8" s="650"/>
      <c r="AG8" s="650"/>
      <c r="AH8" s="650"/>
      <c r="AI8" s="650"/>
      <c r="AJ8" s="650"/>
      <c r="AK8" s="650"/>
      <c r="AL8" s="577" t="s">
        <v>217</v>
      </c>
      <c r="AM8" s="653"/>
      <c r="AN8" s="653"/>
      <c r="AO8" s="654"/>
      <c r="AP8" s="571" t="s">
        <v>218</v>
      </c>
      <c r="AQ8" s="572"/>
      <c r="AR8" s="572"/>
      <c r="AS8" s="572"/>
      <c r="AT8" s="572"/>
      <c r="AU8" s="572"/>
      <c r="AV8" s="572"/>
      <c r="AW8" s="572"/>
      <c r="AX8" s="572"/>
      <c r="AY8" s="572"/>
      <c r="AZ8" s="572"/>
      <c r="BA8" s="572"/>
      <c r="BB8" s="572"/>
      <c r="BC8" s="573"/>
      <c r="BD8" s="574">
        <v>1694577</v>
      </c>
      <c r="BE8" s="575"/>
      <c r="BF8" s="575"/>
      <c r="BG8" s="575"/>
      <c r="BH8" s="575"/>
      <c r="BI8" s="575"/>
      <c r="BJ8" s="575"/>
      <c r="BK8" s="576"/>
      <c r="BL8" s="652">
        <v>0.5</v>
      </c>
      <c r="BM8" s="652"/>
      <c r="BN8" s="652"/>
      <c r="BO8" s="652"/>
      <c r="BP8" s="650" t="s">
        <v>122</v>
      </c>
      <c r="BQ8" s="650"/>
      <c r="BR8" s="650"/>
      <c r="BS8" s="650"/>
      <c r="BT8" s="650"/>
      <c r="BU8" s="650"/>
      <c r="BV8" s="650"/>
      <c r="BW8" s="651"/>
      <c r="BY8" s="571" t="s">
        <v>219</v>
      </c>
      <c r="BZ8" s="572"/>
      <c r="CA8" s="572"/>
      <c r="CB8" s="572"/>
      <c r="CC8" s="572"/>
      <c r="CD8" s="572"/>
      <c r="CE8" s="572"/>
      <c r="CF8" s="572"/>
      <c r="CG8" s="572"/>
      <c r="CH8" s="572"/>
      <c r="CI8" s="572"/>
      <c r="CJ8" s="572"/>
      <c r="CK8" s="572"/>
      <c r="CL8" s="573"/>
      <c r="CM8" s="574">
        <v>142497299</v>
      </c>
      <c r="CN8" s="575"/>
      <c r="CO8" s="575"/>
      <c r="CP8" s="575"/>
      <c r="CQ8" s="575"/>
      <c r="CR8" s="575"/>
      <c r="CS8" s="575"/>
      <c r="CT8" s="576"/>
      <c r="CU8" s="577">
        <v>12.2</v>
      </c>
      <c r="CV8" s="653"/>
      <c r="CW8" s="653"/>
      <c r="CX8" s="661"/>
      <c r="CY8" s="580">
        <v>2209165</v>
      </c>
      <c r="CZ8" s="575"/>
      <c r="DA8" s="575"/>
      <c r="DB8" s="575"/>
      <c r="DC8" s="575"/>
      <c r="DD8" s="575"/>
      <c r="DE8" s="575"/>
      <c r="DF8" s="575"/>
      <c r="DG8" s="575"/>
      <c r="DH8" s="575"/>
      <c r="DI8" s="575"/>
      <c r="DJ8" s="575"/>
      <c r="DK8" s="576"/>
      <c r="DL8" s="580">
        <v>125908699</v>
      </c>
      <c r="DM8" s="575"/>
      <c r="DN8" s="575"/>
      <c r="DO8" s="575"/>
      <c r="DP8" s="575"/>
      <c r="DQ8" s="575"/>
      <c r="DR8" s="575"/>
      <c r="DS8" s="575"/>
      <c r="DT8" s="575"/>
      <c r="DU8" s="575"/>
      <c r="DV8" s="575"/>
      <c r="DW8" s="575"/>
      <c r="DX8" s="671"/>
    </row>
    <row r="9" spans="2:138" ht="11.25" customHeight="1" x14ac:dyDescent="0.2">
      <c r="B9" s="571" t="s">
        <v>220</v>
      </c>
      <c r="C9" s="572"/>
      <c r="D9" s="572"/>
      <c r="E9" s="572"/>
      <c r="F9" s="572"/>
      <c r="G9" s="572"/>
      <c r="H9" s="572"/>
      <c r="I9" s="572"/>
      <c r="J9" s="572"/>
      <c r="K9" s="572"/>
      <c r="L9" s="572"/>
      <c r="M9" s="572"/>
      <c r="N9" s="572"/>
      <c r="O9" s="572"/>
      <c r="P9" s="572"/>
      <c r="Q9" s="573"/>
      <c r="R9" s="574" t="s">
        <v>217</v>
      </c>
      <c r="S9" s="575"/>
      <c r="T9" s="575"/>
      <c r="U9" s="575"/>
      <c r="V9" s="575"/>
      <c r="W9" s="575"/>
      <c r="X9" s="575"/>
      <c r="Y9" s="576"/>
      <c r="Z9" s="652" t="s">
        <v>221</v>
      </c>
      <c r="AA9" s="652"/>
      <c r="AB9" s="652"/>
      <c r="AC9" s="652"/>
      <c r="AD9" s="650" t="s">
        <v>122</v>
      </c>
      <c r="AE9" s="650"/>
      <c r="AF9" s="650"/>
      <c r="AG9" s="650"/>
      <c r="AH9" s="650"/>
      <c r="AI9" s="650"/>
      <c r="AJ9" s="650"/>
      <c r="AK9" s="650"/>
      <c r="AL9" s="577" t="s">
        <v>122</v>
      </c>
      <c r="AM9" s="653"/>
      <c r="AN9" s="653"/>
      <c r="AO9" s="654"/>
      <c r="AP9" s="571" t="s">
        <v>222</v>
      </c>
      <c r="AQ9" s="572"/>
      <c r="AR9" s="572"/>
      <c r="AS9" s="572"/>
      <c r="AT9" s="572"/>
      <c r="AU9" s="572"/>
      <c r="AV9" s="572"/>
      <c r="AW9" s="572"/>
      <c r="AX9" s="572"/>
      <c r="AY9" s="572"/>
      <c r="AZ9" s="572"/>
      <c r="BA9" s="572"/>
      <c r="BB9" s="572"/>
      <c r="BC9" s="573"/>
      <c r="BD9" s="574">
        <v>53645916</v>
      </c>
      <c r="BE9" s="575"/>
      <c r="BF9" s="575"/>
      <c r="BG9" s="575"/>
      <c r="BH9" s="575"/>
      <c r="BI9" s="575"/>
      <c r="BJ9" s="575"/>
      <c r="BK9" s="576"/>
      <c r="BL9" s="652">
        <v>16.8</v>
      </c>
      <c r="BM9" s="652"/>
      <c r="BN9" s="652"/>
      <c r="BO9" s="652"/>
      <c r="BP9" s="650" t="s">
        <v>122</v>
      </c>
      <c r="BQ9" s="650"/>
      <c r="BR9" s="650"/>
      <c r="BS9" s="650"/>
      <c r="BT9" s="650"/>
      <c r="BU9" s="650"/>
      <c r="BV9" s="650"/>
      <c r="BW9" s="651"/>
      <c r="BY9" s="571" t="s">
        <v>223</v>
      </c>
      <c r="BZ9" s="572"/>
      <c r="CA9" s="572"/>
      <c r="CB9" s="572"/>
      <c r="CC9" s="572"/>
      <c r="CD9" s="572"/>
      <c r="CE9" s="572"/>
      <c r="CF9" s="572"/>
      <c r="CG9" s="572"/>
      <c r="CH9" s="572"/>
      <c r="CI9" s="572"/>
      <c r="CJ9" s="572"/>
      <c r="CK9" s="572"/>
      <c r="CL9" s="573"/>
      <c r="CM9" s="574">
        <v>81105067</v>
      </c>
      <c r="CN9" s="575"/>
      <c r="CO9" s="575"/>
      <c r="CP9" s="575"/>
      <c r="CQ9" s="575"/>
      <c r="CR9" s="575"/>
      <c r="CS9" s="575"/>
      <c r="CT9" s="576"/>
      <c r="CU9" s="577">
        <v>7</v>
      </c>
      <c r="CV9" s="653"/>
      <c r="CW9" s="653"/>
      <c r="CX9" s="661"/>
      <c r="CY9" s="580">
        <v>4579106</v>
      </c>
      <c r="CZ9" s="575"/>
      <c r="DA9" s="575"/>
      <c r="DB9" s="575"/>
      <c r="DC9" s="575"/>
      <c r="DD9" s="575"/>
      <c r="DE9" s="575"/>
      <c r="DF9" s="575"/>
      <c r="DG9" s="575"/>
      <c r="DH9" s="575"/>
      <c r="DI9" s="575"/>
      <c r="DJ9" s="575"/>
      <c r="DK9" s="576"/>
      <c r="DL9" s="580">
        <v>30996651</v>
      </c>
      <c r="DM9" s="575"/>
      <c r="DN9" s="575"/>
      <c r="DO9" s="575"/>
      <c r="DP9" s="575"/>
      <c r="DQ9" s="575"/>
      <c r="DR9" s="575"/>
      <c r="DS9" s="575"/>
      <c r="DT9" s="575"/>
      <c r="DU9" s="575"/>
      <c r="DV9" s="575"/>
      <c r="DW9" s="575"/>
      <c r="DX9" s="671"/>
    </row>
    <row r="10" spans="2:138" ht="11.25" customHeight="1" x14ac:dyDescent="0.2">
      <c r="B10" s="571" t="s">
        <v>224</v>
      </c>
      <c r="C10" s="572"/>
      <c r="D10" s="572"/>
      <c r="E10" s="572"/>
      <c r="F10" s="572"/>
      <c r="G10" s="572"/>
      <c r="H10" s="572"/>
      <c r="I10" s="572"/>
      <c r="J10" s="572"/>
      <c r="K10" s="572"/>
      <c r="L10" s="572"/>
      <c r="M10" s="572"/>
      <c r="N10" s="572"/>
      <c r="O10" s="572"/>
      <c r="P10" s="572"/>
      <c r="Q10" s="573"/>
      <c r="R10" s="574">
        <v>141979</v>
      </c>
      <c r="S10" s="575"/>
      <c r="T10" s="575"/>
      <c r="U10" s="575"/>
      <c r="V10" s="575"/>
      <c r="W10" s="575"/>
      <c r="X10" s="575"/>
      <c r="Y10" s="576"/>
      <c r="Z10" s="652">
        <v>0</v>
      </c>
      <c r="AA10" s="652"/>
      <c r="AB10" s="652"/>
      <c r="AC10" s="652"/>
      <c r="AD10" s="650">
        <v>141979</v>
      </c>
      <c r="AE10" s="650"/>
      <c r="AF10" s="650"/>
      <c r="AG10" s="650"/>
      <c r="AH10" s="650"/>
      <c r="AI10" s="650"/>
      <c r="AJ10" s="650"/>
      <c r="AK10" s="650"/>
      <c r="AL10" s="577">
        <v>0</v>
      </c>
      <c r="AM10" s="653"/>
      <c r="AN10" s="653"/>
      <c r="AO10" s="654"/>
      <c r="AP10" s="571" t="s">
        <v>225</v>
      </c>
      <c r="AQ10" s="572"/>
      <c r="AR10" s="572"/>
      <c r="AS10" s="572"/>
      <c r="AT10" s="572"/>
      <c r="AU10" s="572"/>
      <c r="AV10" s="572"/>
      <c r="AW10" s="572"/>
      <c r="AX10" s="572"/>
      <c r="AY10" s="572"/>
      <c r="AZ10" s="572"/>
      <c r="BA10" s="572"/>
      <c r="BB10" s="572"/>
      <c r="BC10" s="573"/>
      <c r="BD10" s="574">
        <v>2546148</v>
      </c>
      <c r="BE10" s="575"/>
      <c r="BF10" s="575"/>
      <c r="BG10" s="575"/>
      <c r="BH10" s="575"/>
      <c r="BI10" s="575"/>
      <c r="BJ10" s="575"/>
      <c r="BK10" s="576"/>
      <c r="BL10" s="652">
        <v>0.8</v>
      </c>
      <c r="BM10" s="652"/>
      <c r="BN10" s="652"/>
      <c r="BO10" s="652"/>
      <c r="BP10" s="650" t="s">
        <v>122</v>
      </c>
      <c r="BQ10" s="650"/>
      <c r="BR10" s="650"/>
      <c r="BS10" s="650"/>
      <c r="BT10" s="650"/>
      <c r="BU10" s="650"/>
      <c r="BV10" s="650"/>
      <c r="BW10" s="651"/>
      <c r="BY10" s="571" t="s">
        <v>226</v>
      </c>
      <c r="BZ10" s="572"/>
      <c r="CA10" s="572"/>
      <c r="CB10" s="572"/>
      <c r="CC10" s="572"/>
      <c r="CD10" s="572"/>
      <c r="CE10" s="572"/>
      <c r="CF10" s="572"/>
      <c r="CG10" s="572"/>
      <c r="CH10" s="572"/>
      <c r="CI10" s="572"/>
      <c r="CJ10" s="572"/>
      <c r="CK10" s="572"/>
      <c r="CL10" s="573"/>
      <c r="CM10" s="574">
        <v>2186685</v>
      </c>
      <c r="CN10" s="575"/>
      <c r="CO10" s="575"/>
      <c r="CP10" s="575"/>
      <c r="CQ10" s="575"/>
      <c r="CR10" s="575"/>
      <c r="CS10" s="575"/>
      <c r="CT10" s="576"/>
      <c r="CU10" s="577">
        <v>0.2</v>
      </c>
      <c r="CV10" s="653"/>
      <c r="CW10" s="653"/>
      <c r="CX10" s="661"/>
      <c r="CY10" s="580" t="s">
        <v>122</v>
      </c>
      <c r="CZ10" s="575"/>
      <c r="DA10" s="575"/>
      <c r="DB10" s="575"/>
      <c r="DC10" s="575"/>
      <c r="DD10" s="575"/>
      <c r="DE10" s="575"/>
      <c r="DF10" s="575"/>
      <c r="DG10" s="575"/>
      <c r="DH10" s="575"/>
      <c r="DI10" s="575"/>
      <c r="DJ10" s="575"/>
      <c r="DK10" s="576"/>
      <c r="DL10" s="580">
        <v>1083530</v>
      </c>
      <c r="DM10" s="575"/>
      <c r="DN10" s="575"/>
      <c r="DO10" s="575"/>
      <c r="DP10" s="575"/>
      <c r="DQ10" s="575"/>
      <c r="DR10" s="575"/>
      <c r="DS10" s="575"/>
      <c r="DT10" s="575"/>
      <c r="DU10" s="575"/>
      <c r="DV10" s="575"/>
      <c r="DW10" s="575"/>
      <c r="DX10" s="671"/>
    </row>
    <row r="11" spans="2:138" ht="11.25" customHeight="1" x14ac:dyDescent="0.2">
      <c r="B11" s="571" t="s">
        <v>227</v>
      </c>
      <c r="C11" s="572"/>
      <c r="D11" s="572"/>
      <c r="E11" s="572"/>
      <c r="F11" s="572"/>
      <c r="G11" s="572"/>
      <c r="H11" s="572"/>
      <c r="I11" s="572"/>
      <c r="J11" s="572"/>
      <c r="K11" s="572"/>
      <c r="L11" s="572"/>
      <c r="M11" s="572"/>
      <c r="N11" s="572"/>
      <c r="O11" s="572"/>
      <c r="P11" s="572"/>
      <c r="Q11" s="573"/>
      <c r="R11" s="574">
        <v>336816</v>
      </c>
      <c r="S11" s="575"/>
      <c r="T11" s="575"/>
      <c r="U11" s="575"/>
      <c r="V11" s="575"/>
      <c r="W11" s="575"/>
      <c r="X11" s="575"/>
      <c r="Y11" s="576"/>
      <c r="Z11" s="652">
        <v>0</v>
      </c>
      <c r="AA11" s="652"/>
      <c r="AB11" s="652"/>
      <c r="AC11" s="652"/>
      <c r="AD11" s="650">
        <v>336816</v>
      </c>
      <c r="AE11" s="650"/>
      <c r="AF11" s="650"/>
      <c r="AG11" s="650"/>
      <c r="AH11" s="650"/>
      <c r="AI11" s="650"/>
      <c r="AJ11" s="650"/>
      <c r="AK11" s="650"/>
      <c r="AL11" s="577">
        <v>0.1</v>
      </c>
      <c r="AM11" s="653"/>
      <c r="AN11" s="653"/>
      <c r="AO11" s="654"/>
      <c r="AP11" s="571" t="s">
        <v>228</v>
      </c>
      <c r="AQ11" s="572"/>
      <c r="AR11" s="572"/>
      <c r="AS11" s="572"/>
      <c r="AT11" s="572"/>
      <c r="AU11" s="572"/>
      <c r="AV11" s="572"/>
      <c r="AW11" s="572"/>
      <c r="AX11" s="572"/>
      <c r="AY11" s="572"/>
      <c r="AZ11" s="572"/>
      <c r="BA11" s="572"/>
      <c r="BB11" s="572"/>
      <c r="BC11" s="573"/>
      <c r="BD11" s="574">
        <v>3449150</v>
      </c>
      <c r="BE11" s="575"/>
      <c r="BF11" s="575"/>
      <c r="BG11" s="575"/>
      <c r="BH11" s="575"/>
      <c r="BI11" s="575"/>
      <c r="BJ11" s="575"/>
      <c r="BK11" s="576"/>
      <c r="BL11" s="652">
        <v>1.1000000000000001</v>
      </c>
      <c r="BM11" s="652"/>
      <c r="BN11" s="652"/>
      <c r="BO11" s="652"/>
      <c r="BP11" s="650">
        <v>1385930</v>
      </c>
      <c r="BQ11" s="650"/>
      <c r="BR11" s="650"/>
      <c r="BS11" s="650"/>
      <c r="BT11" s="650"/>
      <c r="BU11" s="650"/>
      <c r="BV11" s="650"/>
      <c r="BW11" s="651"/>
      <c r="BY11" s="571" t="s">
        <v>229</v>
      </c>
      <c r="BZ11" s="572"/>
      <c r="CA11" s="572"/>
      <c r="CB11" s="572"/>
      <c r="CC11" s="572"/>
      <c r="CD11" s="572"/>
      <c r="CE11" s="572"/>
      <c r="CF11" s="572"/>
      <c r="CG11" s="572"/>
      <c r="CH11" s="572"/>
      <c r="CI11" s="572"/>
      <c r="CJ11" s="572"/>
      <c r="CK11" s="572"/>
      <c r="CL11" s="573"/>
      <c r="CM11" s="574">
        <v>84703897</v>
      </c>
      <c r="CN11" s="575"/>
      <c r="CO11" s="575"/>
      <c r="CP11" s="575"/>
      <c r="CQ11" s="575"/>
      <c r="CR11" s="575"/>
      <c r="CS11" s="575"/>
      <c r="CT11" s="576"/>
      <c r="CU11" s="577">
        <v>7.3</v>
      </c>
      <c r="CV11" s="653"/>
      <c r="CW11" s="653"/>
      <c r="CX11" s="661"/>
      <c r="CY11" s="580">
        <v>51402382</v>
      </c>
      <c r="CZ11" s="575"/>
      <c r="DA11" s="575"/>
      <c r="DB11" s="575"/>
      <c r="DC11" s="575"/>
      <c r="DD11" s="575"/>
      <c r="DE11" s="575"/>
      <c r="DF11" s="575"/>
      <c r="DG11" s="575"/>
      <c r="DH11" s="575"/>
      <c r="DI11" s="575"/>
      <c r="DJ11" s="575"/>
      <c r="DK11" s="576"/>
      <c r="DL11" s="580">
        <v>24415388</v>
      </c>
      <c r="DM11" s="575"/>
      <c r="DN11" s="575"/>
      <c r="DO11" s="575"/>
      <c r="DP11" s="575"/>
      <c r="DQ11" s="575"/>
      <c r="DR11" s="575"/>
      <c r="DS11" s="575"/>
      <c r="DT11" s="575"/>
      <c r="DU11" s="575"/>
      <c r="DV11" s="575"/>
      <c r="DW11" s="575"/>
      <c r="DX11" s="671"/>
    </row>
    <row r="12" spans="2:138" ht="11.25" customHeight="1" x14ac:dyDescent="0.2">
      <c r="B12" s="571" t="s">
        <v>230</v>
      </c>
      <c r="C12" s="572"/>
      <c r="D12" s="572"/>
      <c r="E12" s="572"/>
      <c r="F12" s="572"/>
      <c r="G12" s="572"/>
      <c r="H12" s="572"/>
      <c r="I12" s="572"/>
      <c r="J12" s="572"/>
      <c r="K12" s="572"/>
      <c r="L12" s="572"/>
      <c r="M12" s="572"/>
      <c r="N12" s="572"/>
      <c r="O12" s="572"/>
      <c r="P12" s="572"/>
      <c r="Q12" s="573"/>
      <c r="R12" s="574">
        <v>2191</v>
      </c>
      <c r="S12" s="575"/>
      <c r="T12" s="575"/>
      <c r="U12" s="575"/>
      <c r="V12" s="575"/>
      <c r="W12" s="575"/>
      <c r="X12" s="575"/>
      <c r="Y12" s="576"/>
      <c r="Z12" s="652">
        <v>0</v>
      </c>
      <c r="AA12" s="652"/>
      <c r="AB12" s="652"/>
      <c r="AC12" s="652"/>
      <c r="AD12" s="650">
        <v>2191</v>
      </c>
      <c r="AE12" s="650"/>
      <c r="AF12" s="650"/>
      <c r="AG12" s="650"/>
      <c r="AH12" s="650"/>
      <c r="AI12" s="650"/>
      <c r="AJ12" s="650"/>
      <c r="AK12" s="650"/>
      <c r="AL12" s="577">
        <v>0</v>
      </c>
      <c r="AM12" s="653"/>
      <c r="AN12" s="653"/>
      <c r="AO12" s="654"/>
      <c r="AP12" s="571" t="s">
        <v>231</v>
      </c>
      <c r="AQ12" s="572"/>
      <c r="AR12" s="572"/>
      <c r="AS12" s="572"/>
      <c r="AT12" s="572"/>
      <c r="AU12" s="572"/>
      <c r="AV12" s="572"/>
      <c r="AW12" s="572"/>
      <c r="AX12" s="572"/>
      <c r="AY12" s="572"/>
      <c r="AZ12" s="572"/>
      <c r="BA12" s="572"/>
      <c r="BB12" s="572"/>
      <c r="BC12" s="573"/>
      <c r="BD12" s="574">
        <v>148458</v>
      </c>
      <c r="BE12" s="575"/>
      <c r="BF12" s="575"/>
      <c r="BG12" s="575"/>
      <c r="BH12" s="575"/>
      <c r="BI12" s="575"/>
      <c r="BJ12" s="575"/>
      <c r="BK12" s="576"/>
      <c r="BL12" s="652">
        <v>0</v>
      </c>
      <c r="BM12" s="652"/>
      <c r="BN12" s="652"/>
      <c r="BO12" s="652"/>
      <c r="BP12" s="650" t="s">
        <v>221</v>
      </c>
      <c r="BQ12" s="650"/>
      <c r="BR12" s="650"/>
      <c r="BS12" s="650"/>
      <c r="BT12" s="650"/>
      <c r="BU12" s="650"/>
      <c r="BV12" s="650"/>
      <c r="BW12" s="651"/>
      <c r="BY12" s="571" t="s">
        <v>232</v>
      </c>
      <c r="BZ12" s="572"/>
      <c r="CA12" s="572"/>
      <c r="CB12" s="572"/>
      <c r="CC12" s="572"/>
      <c r="CD12" s="572"/>
      <c r="CE12" s="572"/>
      <c r="CF12" s="572"/>
      <c r="CG12" s="572"/>
      <c r="CH12" s="572"/>
      <c r="CI12" s="572"/>
      <c r="CJ12" s="572"/>
      <c r="CK12" s="572"/>
      <c r="CL12" s="573"/>
      <c r="CM12" s="574">
        <v>177622113</v>
      </c>
      <c r="CN12" s="575"/>
      <c r="CO12" s="575"/>
      <c r="CP12" s="575"/>
      <c r="CQ12" s="575"/>
      <c r="CR12" s="575"/>
      <c r="CS12" s="575"/>
      <c r="CT12" s="576"/>
      <c r="CU12" s="577">
        <v>15.2</v>
      </c>
      <c r="CV12" s="653"/>
      <c r="CW12" s="653"/>
      <c r="CX12" s="661"/>
      <c r="CY12" s="580">
        <v>1179070</v>
      </c>
      <c r="CZ12" s="575"/>
      <c r="DA12" s="575"/>
      <c r="DB12" s="575"/>
      <c r="DC12" s="575"/>
      <c r="DD12" s="575"/>
      <c r="DE12" s="575"/>
      <c r="DF12" s="575"/>
      <c r="DG12" s="575"/>
      <c r="DH12" s="575"/>
      <c r="DI12" s="575"/>
      <c r="DJ12" s="575"/>
      <c r="DK12" s="576"/>
      <c r="DL12" s="580">
        <v>22963500</v>
      </c>
      <c r="DM12" s="575"/>
      <c r="DN12" s="575"/>
      <c r="DO12" s="575"/>
      <c r="DP12" s="575"/>
      <c r="DQ12" s="575"/>
      <c r="DR12" s="575"/>
      <c r="DS12" s="575"/>
      <c r="DT12" s="575"/>
      <c r="DU12" s="575"/>
      <c r="DV12" s="575"/>
      <c r="DW12" s="575"/>
      <c r="DX12" s="671"/>
    </row>
    <row r="13" spans="2:138" ht="11.25" customHeight="1" x14ac:dyDescent="0.2">
      <c r="B13" s="571" t="s">
        <v>233</v>
      </c>
      <c r="C13" s="572"/>
      <c r="D13" s="572"/>
      <c r="E13" s="572"/>
      <c r="F13" s="572"/>
      <c r="G13" s="572"/>
      <c r="H13" s="572"/>
      <c r="I13" s="572"/>
      <c r="J13" s="572"/>
      <c r="K13" s="572"/>
      <c r="L13" s="572"/>
      <c r="M13" s="572"/>
      <c r="N13" s="572"/>
      <c r="O13" s="572"/>
      <c r="P13" s="572"/>
      <c r="Q13" s="573"/>
      <c r="R13" s="574">
        <v>103490</v>
      </c>
      <c r="S13" s="575"/>
      <c r="T13" s="575"/>
      <c r="U13" s="575"/>
      <c r="V13" s="575"/>
      <c r="W13" s="575"/>
      <c r="X13" s="575"/>
      <c r="Y13" s="576"/>
      <c r="Z13" s="652">
        <v>0</v>
      </c>
      <c r="AA13" s="652"/>
      <c r="AB13" s="652"/>
      <c r="AC13" s="652"/>
      <c r="AD13" s="650">
        <v>103490</v>
      </c>
      <c r="AE13" s="650"/>
      <c r="AF13" s="650"/>
      <c r="AG13" s="650"/>
      <c r="AH13" s="650"/>
      <c r="AI13" s="650"/>
      <c r="AJ13" s="650"/>
      <c r="AK13" s="650"/>
      <c r="AL13" s="577">
        <v>0</v>
      </c>
      <c r="AM13" s="653"/>
      <c r="AN13" s="653"/>
      <c r="AO13" s="654"/>
      <c r="AP13" s="571" t="s">
        <v>234</v>
      </c>
      <c r="AQ13" s="572"/>
      <c r="AR13" s="572"/>
      <c r="AS13" s="572"/>
      <c r="AT13" s="572"/>
      <c r="AU13" s="572"/>
      <c r="AV13" s="572"/>
      <c r="AW13" s="572"/>
      <c r="AX13" s="572"/>
      <c r="AY13" s="572"/>
      <c r="AZ13" s="572"/>
      <c r="BA13" s="572"/>
      <c r="BB13" s="572"/>
      <c r="BC13" s="573"/>
      <c r="BD13" s="574">
        <v>2256702</v>
      </c>
      <c r="BE13" s="575"/>
      <c r="BF13" s="575"/>
      <c r="BG13" s="575"/>
      <c r="BH13" s="575"/>
      <c r="BI13" s="575"/>
      <c r="BJ13" s="575"/>
      <c r="BK13" s="576"/>
      <c r="BL13" s="652">
        <v>0.7</v>
      </c>
      <c r="BM13" s="652"/>
      <c r="BN13" s="652"/>
      <c r="BO13" s="652"/>
      <c r="BP13" s="650" t="s">
        <v>221</v>
      </c>
      <c r="BQ13" s="650"/>
      <c r="BR13" s="650"/>
      <c r="BS13" s="650"/>
      <c r="BT13" s="650"/>
      <c r="BU13" s="650"/>
      <c r="BV13" s="650"/>
      <c r="BW13" s="651"/>
      <c r="BY13" s="571" t="s">
        <v>235</v>
      </c>
      <c r="BZ13" s="572"/>
      <c r="CA13" s="572"/>
      <c r="CB13" s="572"/>
      <c r="CC13" s="572"/>
      <c r="CD13" s="572"/>
      <c r="CE13" s="572"/>
      <c r="CF13" s="572"/>
      <c r="CG13" s="572"/>
      <c r="CH13" s="572"/>
      <c r="CI13" s="572"/>
      <c r="CJ13" s="572"/>
      <c r="CK13" s="572"/>
      <c r="CL13" s="573"/>
      <c r="CM13" s="574">
        <v>157549225</v>
      </c>
      <c r="CN13" s="575"/>
      <c r="CO13" s="575"/>
      <c r="CP13" s="575"/>
      <c r="CQ13" s="575"/>
      <c r="CR13" s="575"/>
      <c r="CS13" s="575"/>
      <c r="CT13" s="576"/>
      <c r="CU13" s="577">
        <v>13.5</v>
      </c>
      <c r="CV13" s="653"/>
      <c r="CW13" s="653"/>
      <c r="CX13" s="661"/>
      <c r="CY13" s="580">
        <v>113485663</v>
      </c>
      <c r="CZ13" s="575"/>
      <c r="DA13" s="575"/>
      <c r="DB13" s="575"/>
      <c r="DC13" s="575"/>
      <c r="DD13" s="575"/>
      <c r="DE13" s="575"/>
      <c r="DF13" s="575"/>
      <c r="DG13" s="575"/>
      <c r="DH13" s="575"/>
      <c r="DI13" s="575"/>
      <c r="DJ13" s="575"/>
      <c r="DK13" s="576"/>
      <c r="DL13" s="580">
        <v>30894722</v>
      </c>
      <c r="DM13" s="575"/>
      <c r="DN13" s="575"/>
      <c r="DO13" s="575"/>
      <c r="DP13" s="575"/>
      <c r="DQ13" s="575"/>
      <c r="DR13" s="575"/>
      <c r="DS13" s="575"/>
      <c r="DT13" s="575"/>
      <c r="DU13" s="575"/>
      <c r="DV13" s="575"/>
      <c r="DW13" s="575"/>
      <c r="DX13" s="671"/>
    </row>
    <row r="14" spans="2:138" ht="11.25" customHeight="1" x14ac:dyDescent="0.2">
      <c r="B14" s="571" t="s">
        <v>236</v>
      </c>
      <c r="C14" s="572"/>
      <c r="D14" s="572"/>
      <c r="E14" s="572"/>
      <c r="F14" s="572"/>
      <c r="G14" s="572"/>
      <c r="H14" s="572"/>
      <c r="I14" s="572"/>
      <c r="J14" s="572"/>
      <c r="K14" s="572"/>
      <c r="L14" s="572"/>
      <c r="M14" s="572"/>
      <c r="N14" s="572"/>
      <c r="O14" s="572"/>
      <c r="P14" s="572"/>
      <c r="Q14" s="573"/>
      <c r="R14" s="574">
        <v>41347536</v>
      </c>
      <c r="S14" s="575"/>
      <c r="T14" s="575"/>
      <c r="U14" s="575"/>
      <c r="V14" s="575"/>
      <c r="W14" s="575"/>
      <c r="X14" s="575"/>
      <c r="Y14" s="576"/>
      <c r="Z14" s="652">
        <v>3.5</v>
      </c>
      <c r="AA14" s="652"/>
      <c r="AB14" s="652"/>
      <c r="AC14" s="652"/>
      <c r="AD14" s="650">
        <v>41347536</v>
      </c>
      <c r="AE14" s="650"/>
      <c r="AF14" s="650"/>
      <c r="AG14" s="650"/>
      <c r="AH14" s="650"/>
      <c r="AI14" s="650"/>
      <c r="AJ14" s="650"/>
      <c r="AK14" s="650"/>
      <c r="AL14" s="577">
        <v>7.5</v>
      </c>
      <c r="AM14" s="653"/>
      <c r="AN14" s="653"/>
      <c r="AO14" s="654"/>
      <c r="AP14" s="571" t="s">
        <v>237</v>
      </c>
      <c r="AQ14" s="572"/>
      <c r="AR14" s="572"/>
      <c r="AS14" s="572"/>
      <c r="AT14" s="572"/>
      <c r="AU14" s="572"/>
      <c r="AV14" s="572"/>
      <c r="AW14" s="572"/>
      <c r="AX14" s="572"/>
      <c r="AY14" s="572"/>
      <c r="AZ14" s="572"/>
      <c r="BA14" s="572"/>
      <c r="BB14" s="572"/>
      <c r="BC14" s="573"/>
      <c r="BD14" s="574">
        <v>1571300</v>
      </c>
      <c r="BE14" s="575"/>
      <c r="BF14" s="575"/>
      <c r="BG14" s="575"/>
      <c r="BH14" s="575"/>
      <c r="BI14" s="575"/>
      <c r="BJ14" s="575"/>
      <c r="BK14" s="576"/>
      <c r="BL14" s="652">
        <v>0.5</v>
      </c>
      <c r="BM14" s="652"/>
      <c r="BN14" s="652"/>
      <c r="BO14" s="652"/>
      <c r="BP14" s="650" t="s">
        <v>122</v>
      </c>
      <c r="BQ14" s="650"/>
      <c r="BR14" s="650"/>
      <c r="BS14" s="650"/>
      <c r="BT14" s="650"/>
      <c r="BU14" s="650"/>
      <c r="BV14" s="650"/>
      <c r="BW14" s="651"/>
      <c r="BY14" s="571" t="s">
        <v>238</v>
      </c>
      <c r="BZ14" s="572"/>
      <c r="CA14" s="572"/>
      <c r="CB14" s="572"/>
      <c r="CC14" s="572"/>
      <c r="CD14" s="572"/>
      <c r="CE14" s="572"/>
      <c r="CF14" s="572"/>
      <c r="CG14" s="572"/>
      <c r="CH14" s="572"/>
      <c r="CI14" s="572"/>
      <c r="CJ14" s="572"/>
      <c r="CK14" s="572"/>
      <c r="CL14" s="573"/>
      <c r="CM14" s="574">
        <v>50964049</v>
      </c>
      <c r="CN14" s="575"/>
      <c r="CO14" s="575"/>
      <c r="CP14" s="575"/>
      <c r="CQ14" s="575"/>
      <c r="CR14" s="575"/>
      <c r="CS14" s="575"/>
      <c r="CT14" s="576"/>
      <c r="CU14" s="577">
        <v>4.4000000000000004</v>
      </c>
      <c r="CV14" s="653"/>
      <c r="CW14" s="653"/>
      <c r="CX14" s="661"/>
      <c r="CY14" s="580">
        <v>3041606</v>
      </c>
      <c r="CZ14" s="575"/>
      <c r="DA14" s="575"/>
      <c r="DB14" s="575"/>
      <c r="DC14" s="575"/>
      <c r="DD14" s="575"/>
      <c r="DE14" s="575"/>
      <c r="DF14" s="575"/>
      <c r="DG14" s="575"/>
      <c r="DH14" s="575"/>
      <c r="DI14" s="575"/>
      <c r="DJ14" s="575"/>
      <c r="DK14" s="576"/>
      <c r="DL14" s="580">
        <v>45523251</v>
      </c>
      <c r="DM14" s="575"/>
      <c r="DN14" s="575"/>
      <c r="DO14" s="575"/>
      <c r="DP14" s="575"/>
      <c r="DQ14" s="575"/>
      <c r="DR14" s="575"/>
      <c r="DS14" s="575"/>
      <c r="DT14" s="575"/>
      <c r="DU14" s="575"/>
      <c r="DV14" s="575"/>
      <c r="DW14" s="575"/>
      <c r="DX14" s="671"/>
    </row>
    <row r="15" spans="2:138" ht="11.25" customHeight="1" x14ac:dyDescent="0.2">
      <c r="B15" s="571" t="s">
        <v>239</v>
      </c>
      <c r="C15" s="572"/>
      <c r="D15" s="572"/>
      <c r="E15" s="572"/>
      <c r="F15" s="572"/>
      <c r="G15" s="572"/>
      <c r="H15" s="572"/>
      <c r="I15" s="572"/>
      <c r="J15" s="572"/>
      <c r="K15" s="572"/>
      <c r="L15" s="572"/>
      <c r="M15" s="572"/>
      <c r="N15" s="572"/>
      <c r="O15" s="572"/>
      <c r="P15" s="572"/>
      <c r="Q15" s="573"/>
      <c r="R15" s="574" t="s">
        <v>217</v>
      </c>
      <c r="S15" s="575"/>
      <c r="T15" s="575"/>
      <c r="U15" s="575"/>
      <c r="V15" s="575"/>
      <c r="W15" s="575"/>
      <c r="X15" s="575"/>
      <c r="Y15" s="576"/>
      <c r="Z15" s="652" t="s">
        <v>221</v>
      </c>
      <c r="AA15" s="652"/>
      <c r="AB15" s="652"/>
      <c r="AC15" s="652"/>
      <c r="AD15" s="650" t="s">
        <v>122</v>
      </c>
      <c r="AE15" s="650"/>
      <c r="AF15" s="650"/>
      <c r="AG15" s="650"/>
      <c r="AH15" s="650"/>
      <c r="AI15" s="650"/>
      <c r="AJ15" s="650"/>
      <c r="AK15" s="650"/>
      <c r="AL15" s="577" t="s">
        <v>122</v>
      </c>
      <c r="AM15" s="653"/>
      <c r="AN15" s="653"/>
      <c r="AO15" s="654"/>
      <c r="AP15" s="571" t="s">
        <v>240</v>
      </c>
      <c r="AQ15" s="572"/>
      <c r="AR15" s="572"/>
      <c r="AS15" s="572"/>
      <c r="AT15" s="572"/>
      <c r="AU15" s="572"/>
      <c r="AV15" s="572"/>
      <c r="AW15" s="572"/>
      <c r="AX15" s="572"/>
      <c r="AY15" s="572"/>
      <c r="AZ15" s="572"/>
      <c r="BA15" s="572"/>
      <c r="BB15" s="572"/>
      <c r="BC15" s="573"/>
      <c r="BD15" s="574">
        <v>69163336</v>
      </c>
      <c r="BE15" s="575"/>
      <c r="BF15" s="575"/>
      <c r="BG15" s="575"/>
      <c r="BH15" s="575"/>
      <c r="BI15" s="575"/>
      <c r="BJ15" s="575"/>
      <c r="BK15" s="576"/>
      <c r="BL15" s="652">
        <v>21.7</v>
      </c>
      <c r="BM15" s="652"/>
      <c r="BN15" s="652"/>
      <c r="BO15" s="652"/>
      <c r="BP15" s="650" t="s">
        <v>221</v>
      </c>
      <c r="BQ15" s="650"/>
      <c r="BR15" s="650"/>
      <c r="BS15" s="650"/>
      <c r="BT15" s="650"/>
      <c r="BU15" s="650"/>
      <c r="BV15" s="650"/>
      <c r="BW15" s="651"/>
      <c r="BY15" s="571" t="s">
        <v>241</v>
      </c>
      <c r="BZ15" s="572"/>
      <c r="CA15" s="572"/>
      <c r="CB15" s="572"/>
      <c r="CC15" s="572"/>
      <c r="CD15" s="572"/>
      <c r="CE15" s="572"/>
      <c r="CF15" s="572"/>
      <c r="CG15" s="572"/>
      <c r="CH15" s="572"/>
      <c r="CI15" s="572"/>
      <c r="CJ15" s="572"/>
      <c r="CK15" s="572"/>
      <c r="CL15" s="573"/>
      <c r="CM15" s="574" t="s">
        <v>122</v>
      </c>
      <c r="CN15" s="575"/>
      <c r="CO15" s="575"/>
      <c r="CP15" s="575"/>
      <c r="CQ15" s="575"/>
      <c r="CR15" s="575"/>
      <c r="CS15" s="575"/>
      <c r="CT15" s="576"/>
      <c r="CU15" s="577" t="s">
        <v>122</v>
      </c>
      <c r="CV15" s="653"/>
      <c r="CW15" s="653"/>
      <c r="CX15" s="661"/>
      <c r="CY15" s="580" t="s">
        <v>217</v>
      </c>
      <c r="CZ15" s="575"/>
      <c r="DA15" s="575"/>
      <c r="DB15" s="575"/>
      <c r="DC15" s="575"/>
      <c r="DD15" s="575"/>
      <c r="DE15" s="575"/>
      <c r="DF15" s="575"/>
      <c r="DG15" s="575"/>
      <c r="DH15" s="575"/>
      <c r="DI15" s="575"/>
      <c r="DJ15" s="575"/>
      <c r="DK15" s="576"/>
      <c r="DL15" s="580" t="s">
        <v>221</v>
      </c>
      <c r="DM15" s="575"/>
      <c r="DN15" s="575"/>
      <c r="DO15" s="575"/>
      <c r="DP15" s="575"/>
      <c r="DQ15" s="575"/>
      <c r="DR15" s="575"/>
      <c r="DS15" s="575"/>
      <c r="DT15" s="575"/>
      <c r="DU15" s="575"/>
      <c r="DV15" s="575"/>
      <c r="DW15" s="575"/>
      <c r="DX15" s="671"/>
    </row>
    <row r="16" spans="2:138" ht="11.25" customHeight="1" x14ac:dyDescent="0.2">
      <c r="B16" s="571" t="s">
        <v>242</v>
      </c>
      <c r="C16" s="572"/>
      <c r="D16" s="572"/>
      <c r="E16" s="572"/>
      <c r="F16" s="572"/>
      <c r="G16" s="572"/>
      <c r="H16" s="572"/>
      <c r="I16" s="572"/>
      <c r="J16" s="572"/>
      <c r="K16" s="572"/>
      <c r="L16" s="572"/>
      <c r="M16" s="572"/>
      <c r="N16" s="572"/>
      <c r="O16" s="572"/>
      <c r="P16" s="572"/>
      <c r="Q16" s="573"/>
      <c r="R16" s="574">
        <v>1157869</v>
      </c>
      <c r="S16" s="575"/>
      <c r="T16" s="575"/>
      <c r="U16" s="575"/>
      <c r="V16" s="575"/>
      <c r="W16" s="575"/>
      <c r="X16" s="575"/>
      <c r="Y16" s="576"/>
      <c r="Z16" s="652">
        <v>0.1</v>
      </c>
      <c r="AA16" s="652"/>
      <c r="AB16" s="652"/>
      <c r="AC16" s="652"/>
      <c r="AD16" s="650">
        <v>1157869</v>
      </c>
      <c r="AE16" s="650"/>
      <c r="AF16" s="650"/>
      <c r="AG16" s="650"/>
      <c r="AH16" s="650"/>
      <c r="AI16" s="650"/>
      <c r="AJ16" s="650"/>
      <c r="AK16" s="650"/>
      <c r="AL16" s="577">
        <v>0.2</v>
      </c>
      <c r="AM16" s="653"/>
      <c r="AN16" s="653"/>
      <c r="AO16" s="654"/>
      <c r="AP16" s="571" t="s">
        <v>243</v>
      </c>
      <c r="AQ16" s="572"/>
      <c r="AR16" s="572"/>
      <c r="AS16" s="572"/>
      <c r="AT16" s="572"/>
      <c r="AU16" s="572"/>
      <c r="AV16" s="572"/>
      <c r="AW16" s="572"/>
      <c r="AX16" s="572"/>
      <c r="AY16" s="572"/>
      <c r="AZ16" s="572"/>
      <c r="BA16" s="572"/>
      <c r="BB16" s="572"/>
      <c r="BC16" s="573"/>
      <c r="BD16" s="574">
        <v>2397051</v>
      </c>
      <c r="BE16" s="575"/>
      <c r="BF16" s="575"/>
      <c r="BG16" s="575"/>
      <c r="BH16" s="575"/>
      <c r="BI16" s="575"/>
      <c r="BJ16" s="575"/>
      <c r="BK16" s="576"/>
      <c r="BL16" s="652">
        <v>0.8</v>
      </c>
      <c r="BM16" s="652"/>
      <c r="BN16" s="652"/>
      <c r="BO16" s="652"/>
      <c r="BP16" s="650" t="s">
        <v>122</v>
      </c>
      <c r="BQ16" s="650"/>
      <c r="BR16" s="650"/>
      <c r="BS16" s="650"/>
      <c r="BT16" s="650"/>
      <c r="BU16" s="650"/>
      <c r="BV16" s="650"/>
      <c r="BW16" s="651"/>
      <c r="BY16" s="571" t="s">
        <v>244</v>
      </c>
      <c r="BZ16" s="572"/>
      <c r="CA16" s="572"/>
      <c r="CB16" s="572"/>
      <c r="CC16" s="572"/>
      <c r="CD16" s="572"/>
      <c r="CE16" s="572"/>
      <c r="CF16" s="572"/>
      <c r="CG16" s="572"/>
      <c r="CH16" s="572"/>
      <c r="CI16" s="572"/>
      <c r="CJ16" s="572"/>
      <c r="CK16" s="572"/>
      <c r="CL16" s="573"/>
      <c r="CM16" s="574">
        <v>169135698</v>
      </c>
      <c r="CN16" s="575"/>
      <c r="CO16" s="575"/>
      <c r="CP16" s="575"/>
      <c r="CQ16" s="575"/>
      <c r="CR16" s="575"/>
      <c r="CS16" s="575"/>
      <c r="CT16" s="576"/>
      <c r="CU16" s="577">
        <v>14.5</v>
      </c>
      <c r="CV16" s="653"/>
      <c r="CW16" s="653"/>
      <c r="CX16" s="661"/>
      <c r="CY16" s="580">
        <v>6305888</v>
      </c>
      <c r="CZ16" s="575"/>
      <c r="DA16" s="575"/>
      <c r="DB16" s="575"/>
      <c r="DC16" s="575"/>
      <c r="DD16" s="575"/>
      <c r="DE16" s="575"/>
      <c r="DF16" s="575"/>
      <c r="DG16" s="575"/>
      <c r="DH16" s="575"/>
      <c r="DI16" s="575"/>
      <c r="DJ16" s="575"/>
      <c r="DK16" s="576"/>
      <c r="DL16" s="580">
        <v>129411402</v>
      </c>
      <c r="DM16" s="575"/>
      <c r="DN16" s="575"/>
      <c r="DO16" s="575"/>
      <c r="DP16" s="575"/>
      <c r="DQ16" s="575"/>
      <c r="DR16" s="575"/>
      <c r="DS16" s="575"/>
      <c r="DT16" s="575"/>
      <c r="DU16" s="575"/>
      <c r="DV16" s="575"/>
      <c r="DW16" s="575"/>
      <c r="DX16" s="671"/>
    </row>
    <row r="17" spans="2:128" ht="11.25" customHeight="1" x14ac:dyDescent="0.2">
      <c r="B17" s="571" t="s">
        <v>245</v>
      </c>
      <c r="C17" s="572"/>
      <c r="D17" s="572"/>
      <c r="E17" s="572"/>
      <c r="F17" s="572"/>
      <c r="G17" s="572"/>
      <c r="H17" s="572"/>
      <c r="I17" s="572"/>
      <c r="J17" s="572"/>
      <c r="K17" s="572"/>
      <c r="L17" s="572"/>
      <c r="M17" s="572"/>
      <c r="N17" s="572"/>
      <c r="O17" s="572"/>
      <c r="P17" s="572"/>
      <c r="Q17" s="573"/>
      <c r="R17" s="574">
        <v>1157869</v>
      </c>
      <c r="S17" s="575"/>
      <c r="T17" s="575"/>
      <c r="U17" s="575"/>
      <c r="V17" s="575"/>
      <c r="W17" s="575"/>
      <c r="X17" s="575"/>
      <c r="Y17" s="576"/>
      <c r="Z17" s="652">
        <v>0.1</v>
      </c>
      <c r="AA17" s="652"/>
      <c r="AB17" s="652"/>
      <c r="AC17" s="652"/>
      <c r="AD17" s="650">
        <v>1157869</v>
      </c>
      <c r="AE17" s="650"/>
      <c r="AF17" s="650"/>
      <c r="AG17" s="650"/>
      <c r="AH17" s="650"/>
      <c r="AI17" s="650"/>
      <c r="AJ17" s="650"/>
      <c r="AK17" s="650"/>
      <c r="AL17" s="577">
        <v>0.2</v>
      </c>
      <c r="AM17" s="653"/>
      <c r="AN17" s="653"/>
      <c r="AO17" s="654"/>
      <c r="AP17" s="571" t="s">
        <v>246</v>
      </c>
      <c r="AQ17" s="572"/>
      <c r="AR17" s="572"/>
      <c r="AS17" s="572"/>
      <c r="AT17" s="572"/>
      <c r="AU17" s="572"/>
      <c r="AV17" s="572"/>
      <c r="AW17" s="572"/>
      <c r="AX17" s="572"/>
      <c r="AY17" s="572"/>
      <c r="AZ17" s="572"/>
      <c r="BA17" s="572"/>
      <c r="BB17" s="572"/>
      <c r="BC17" s="573"/>
      <c r="BD17" s="574">
        <v>66766285</v>
      </c>
      <c r="BE17" s="575"/>
      <c r="BF17" s="575"/>
      <c r="BG17" s="575"/>
      <c r="BH17" s="575"/>
      <c r="BI17" s="575"/>
      <c r="BJ17" s="575"/>
      <c r="BK17" s="576"/>
      <c r="BL17" s="652">
        <v>20.9</v>
      </c>
      <c r="BM17" s="652"/>
      <c r="BN17" s="652"/>
      <c r="BO17" s="652"/>
      <c r="BP17" s="650" t="s">
        <v>217</v>
      </c>
      <c r="BQ17" s="650"/>
      <c r="BR17" s="650"/>
      <c r="BS17" s="650"/>
      <c r="BT17" s="650"/>
      <c r="BU17" s="650"/>
      <c r="BV17" s="650"/>
      <c r="BW17" s="651"/>
      <c r="BY17" s="571" t="s">
        <v>247</v>
      </c>
      <c r="BZ17" s="572"/>
      <c r="CA17" s="572"/>
      <c r="CB17" s="572"/>
      <c r="CC17" s="572"/>
      <c r="CD17" s="572"/>
      <c r="CE17" s="572"/>
      <c r="CF17" s="572"/>
      <c r="CG17" s="572"/>
      <c r="CH17" s="572"/>
      <c r="CI17" s="572"/>
      <c r="CJ17" s="572"/>
      <c r="CK17" s="572"/>
      <c r="CL17" s="573"/>
      <c r="CM17" s="574">
        <v>6366676</v>
      </c>
      <c r="CN17" s="575"/>
      <c r="CO17" s="575"/>
      <c r="CP17" s="575"/>
      <c r="CQ17" s="575"/>
      <c r="CR17" s="575"/>
      <c r="CS17" s="575"/>
      <c r="CT17" s="576"/>
      <c r="CU17" s="577">
        <v>0.5</v>
      </c>
      <c r="CV17" s="653"/>
      <c r="CW17" s="653"/>
      <c r="CX17" s="661"/>
      <c r="CY17" s="580" t="s">
        <v>221</v>
      </c>
      <c r="CZ17" s="575"/>
      <c r="DA17" s="575"/>
      <c r="DB17" s="575"/>
      <c r="DC17" s="575"/>
      <c r="DD17" s="575"/>
      <c r="DE17" s="575"/>
      <c r="DF17" s="575"/>
      <c r="DG17" s="575"/>
      <c r="DH17" s="575"/>
      <c r="DI17" s="575"/>
      <c r="DJ17" s="575"/>
      <c r="DK17" s="576"/>
      <c r="DL17" s="580">
        <v>326020</v>
      </c>
      <c r="DM17" s="575"/>
      <c r="DN17" s="575"/>
      <c r="DO17" s="575"/>
      <c r="DP17" s="575"/>
      <c r="DQ17" s="575"/>
      <c r="DR17" s="575"/>
      <c r="DS17" s="575"/>
      <c r="DT17" s="575"/>
      <c r="DU17" s="575"/>
      <c r="DV17" s="575"/>
      <c r="DW17" s="575"/>
      <c r="DX17" s="671"/>
    </row>
    <row r="18" spans="2:128" ht="11.25" customHeight="1" x14ac:dyDescent="0.2">
      <c r="B18" s="672" t="s">
        <v>248</v>
      </c>
      <c r="C18" s="673"/>
      <c r="D18" s="673"/>
      <c r="E18" s="673"/>
      <c r="F18" s="673"/>
      <c r="G18" s="673"/>
      <c r="H18" s="673"/>
      <c r="I18" s="673"/>
      <c r="J18" s="673"/>
      <c r="K18" s="673"/>
      <c r="L18" s="673"/>
      <c r="M18" s="673"/>
      <c r="N18" s="673"/>
      <c r="O18" s="673"/>
      <c r="P18" s="673"/>
      <c r="Q18" s="674"/>
      <c r="R18" s="574" t="s">
        <v>217</v>
      </c>
      <c r="S18" s="575"/>
      <c r="T18" s="575"/>
      <c r="U18" s="575"/>
      <c r="V18" s="575"/>
      <c r="W18" s="575"/>
      <c r="X18" s="575"/>
      <c r="Y18" s="576"/>
      <c r="Z18" s="652" t="s">
        <v>221</v>
      </c>
      <c r="AA18" s="652"/>
      <c r="AB18" s="652"/>
      <c r="AC18" s="652"/>
      <c r="AD18" s="650" t="s">
        <v>221</v>
      </c>
      <c r="AE18" s="650"/>
      <c r="AF18" s="650"/>
      <c r="AG18" s="650"/>
      <c r="AH18" s="650"/>
      <c r="AI18" s="650"/>
      <c r="AJ18" s="650"/>
      <c r="AK18" s="650"/>
      <c r="AL18" s="577" t="s">
        <v>217</v>
      </c>
      <c r="AM18" s="653"/>
      <c r="AN18" s="653"/>
      <c r="AO18" s="654"/>
      <c r="AP18" s="571" t="s">
        <v>249</v>
      </c>
      <c r="AQ18" s="572"/>
      <c r="AR18" s="572"/>
      <c r="AS18" s="572"/>
      <c r="AT18" s="572"/>
      <c r="AU18" s="572"/>
      <c r="AV18" s="572"/>
      <c r="AW18" s="572"/>
      <c r="AX18" s="572"/>
      <c r="AY18" s="572"/>
      <c r="AZ18" s="572"/>
      <c r="BA18" s="572"/>
      <c r="BB18" s="572"/>
      <c r="BC18" s="573"/>
      <c r="BD18" s="574">
        <v>117573661</v>
      </c>
      <c r="BE18" s="575"/>
      <c r="BF18" s="575"/>
      <c r="BG18" s="575"/>
      <c r="BH18" s="575"/>
      <c r="BI18" s="575"/>
      <c r="BJ18" s="575"/>
      <c r="BK18" s="576"/>
      <c r="BL18" s="652">
        <v>36.9</v>
      </c>
      <c r="BM18" s="652"/>
      <c r="BN18" s="652"/>
      <c r="BO18" s="652"/>
      <c r="BP18" s="650" t="s">
        <v>221</v>
      </c>
      <c r="BQ18" s="650"/>
      <c r="BR18" s="650"/>
      <c r="BS18" s="650"/>
      <c r="BT18" s="650"/>
      <c r="BU18" s="650"/>
      <c r="BV18" s="650"/>
      <c r="BW18" s="651"/>
      <c r="BY18" s="571" t="s">
        <v>250</v>
      </c>
      <c r="BZ18" s="572"/>
      <c r="CA18" s="572"/>
      <c r="CB18" s="572"/>
      <c r="CC18" s="572"/>
      <c r="CD18" s="572"/>
      <c r="CE18" s="572"/>
      <c r="CF18" s="572"/>
      <c r="CG18" s="572"/>
      <c r="CH18" s="572"/>
      <c r="CI18" s="572"/>
      <c r="CJ18" s="572"/>
      <c r="CK18" s="572"/>
      <c r="CL18" s="573"/>
      <c r="CM18" s="574">
        <v>164277202</v>
      </c>
      <c r="CN18" s="575"/>
      <c r="CO18" s="575"/>
      <c r="CP18" s="575"/>
      <c r="CQ18" s="575"/>
      <c r="CR18" s="575"/>
      <c r="CS18" s="575"/>
      <c r="CT18" s="576"/>
      <c r="CU18" s="577">
        <v>14.1</v>
      </c>
      <c r="CV18" s="653"/>
      <c r="CW18" s="653"/>
      <c r="CX18" s="661"/>
      <c r="CY18" s="580" t="s">
        <v>217</v>
      </c>
      <c r="CZ18" s="575"/>
      <c r="DA18" s="575"/>
      <c r="DB18" s="575"/>
      <c r="DC18" s="575"/>
      <c r="DD18" s="575"/>
      <c r="DE18" s="575"/>
      <c r="DF18" s="575"/>
      <c r="DG18" s="575"/>
      <c r="DH18" s="575"/>
      <c r="DI18" s="575"/>
      <c r="DJ18" s="575"/>
      <c r="DK18" s="576"/>
      <c r="DL18" s="580">
        <v>163495775</v>
      </c>
      <c r="DM18" s="575"/>
      <c r="DN18" s="575"/>
      <c r="DO18" s="575"/>
      <c r="DP18" s="575"/>
      <c r="DQ18" s="575"/>
      <c r="DR18" s="575"/>
      <c r="DS18" s="575"/>
      <c r="DT18" s="575"/>
      <c r="DU18" s="575"/>
      <c r="DV18" s="575"/>
      <c r="DW18" s="575"/>
      <c r="DX18" s="671"/>
    </row>
    <row r="19" spans="2:128" ht="11.25" customHeight="1" x14ac:dyDescent="0.2">
      <c r="B19" s="571" t="s">
        <v>251</v>
      </c>
      <c r="C19" s="572"/>
      <c r="D19" s="572"/>
      <c r="E19" s="572"/>
      <c r="F19" s="572"/>
      <c r="G19" s="572"/>
      <c r="H19" s="572"/>
      <c r="I19" s="572"/>
      <c r="J19" s="572"/>
      <c r="K19" s="572"/>
      <c r="L19" s="572"/>
      <c r="M19" s="572"/>
      <c r="N19" s="572"/>
      <c r="O19" s="572"/>
      <c r="P19" s="572"/>
      <c r="Q19" s="573"/>
      <c r="R19" s="574">
        <v>262798805</v>
      </c>
      <c r="S19" s="575"/>
      <c r="T19" s="575"/>
      <c r="U19" s="575"/>
      <c r="V19" s="575"/>
      <c r="W19" s="575"/>
      <c r="X19" s="575"/>
      <c r="Y19" s="576"/>
      <c r="Z19" s="652">
        <v>22</v>
      </c>
      <c r="AA19" s="652"/>
      <c r="AB19" s="652"/>
      <c r="AC19" s="652"/>
      <c r="AD19" s="650">
        <v>257847577</v>
      </c>
      <c r="AE19" s="650"/>
      <c r="AF19" s="650"/>
      <c r="AG19" s="650"/>
      <c r="AH19" s="650"/>
      <c r="AI19" s="650"/>
      <c r="AJ19" s="650"/>
      <c r="AK19" s="650"/>
      <c r="AL19" s="577">
        <v>46.8</v>
      </c>
      <c r="AM19" s="653"/>
      <c r="AN19" s="653"/>
      <c r="AO19" s="654"/>
      <c r="AP19" s="571" t="s">
        <v>252</v>
      </c>
      <c r="AQ19" s="572"/>
      <c r="AR19" s="572"/>
      <c r="AS19" s="572"/>
      <c r="AT19" s="572"/>
      <c r="AU19" s="572"/>
      <c r="AV19" s="572"/>
      <c r="AW19" s="572"/>
      <c r="AX19" s="572"/>
      <c r="AY19" s="572"/>
      <c r="AZ19" s="572"/>
      <c r="BA19" s="572"/>
      <c r="BB19" s="572"/>
      <c r="BC19" s="573"/>
      <c r="BD19" s="574">
        <v>4547762</v>
      </c>
      <c r="BE19" s="575"/>
      <c r="BF19" s="575"/>
      <c r="BG19" s="575"/>
      <c r="BH19" s="575"/>
      <c r="BI19" s="575"/>
      <c r="BJ19" s="575"/>
      <c r="BK19" s="576"/>
      <c r="BL19" s="577">
        <v>1.4</v>
      </c>
      <c r="BM19" s="653"/>
      <c r="BN19" s="653"/>
      <c r="BO19" s="661"/>
      <c r="BP19" s="580" t="s">
        <v>221</v>
      </c>
      <c r="BQ19" s="575"/>
      <c r="BR19" s="575"/>
      <c r="BS19" s="575"/>
      <c r="BT19" s="575"/>
      <c r="BU19" s="575"/>
      <c r="BV19" s="575"/>
      <c r="BW19" s="671"/>
      <c r="BY19" s="571" t="s">
        <v>253</v>
      </c>
      <c r="BZ19" s="572"/>
      <c r="CA19" s="572"/>
      <c r="CB19" s="572"/>
      <c r="CC19" s="572"/>
      <c r="CD19" s="572"/>
      <c r="CE19" s="572"/>
      <c r="CF19" s="572"/>
      <c r="CG19" s="572"/>
      <c r="CH19" s="572"/>
      <c r="CI19" s="572"/>
      <c r="CJ19" s="572"/>
      <c r="CK19" s="572"/>
      <c r="CL19" s="573"/>
      <c r="CM19" s="574" t="s">
        <v>217</v>
      </c>
      <c r="CN19" s="575"/>
      <c r="CO19" s="575"/>
      <c r="CP19" s="575"/>
      <c r="CQ19" s="575"/>
      <c r="CR19" s="575"/>
      <c r="CS19" s="575"/>
      <c r="CT19" s="576"/>
      <c r="CU19" s="577" t="s">
        <v>122</v>
      </c>
      <c r="CV19" s="653"/>
      <c r="CW19" s="653"/>
      <c r="CX19" s="661"/>
      <c r="CY19" s="580" t="s">
        <v>122</v>
      </c>
      <c r="CZ19" s="575"/>
      <c r="DA19" s="575"/>
      <c r="DB19" s="575"/>
      <c r="DC19" s="575"/>
      <c r="DD19" s="575"/>
      <c r="DE19" s="575"/>
      <c r="DF19" s="575"/>
      <c r="DG19" s="575"/>
      <c r="DH19" s="575"/>
      <c r="DI19" s="575"/>
      <c r="DJ19" s="575"/>
      <c r="DK19" s="576"/>
      <c r="DL19" s="580" t="s">
        <v>122</v>
      </c>
      <c r="DM19" s="575"/>
      <c r="DN19" s="575"/>
      <c r="DO19" s="575"/>
      <c r="DP19" s="575"/>
      <c r="DQ19" s="575"/>
      <c r="DR19" s="575"/>
      <c r="DS19" s="575"/>
      <c r="DT19" s="575"/>
      <c r="DU19" s="575"/>
      <c r="DV19" s="575"/>
      <c r="DW19" s="575"/>
      <c r="DX19" s="671"/>
    </row>
    <row r="20" spans="2:128" ht="11.25" customHeight="1" x14ac:dyDescent="0.2">
      <c r="B20" s="571" t="s">
        <v>254</v>
      </c>
      <c r="C20" s="572"/>
      <c r="D20" s="572"/>
      <c r="E20" s="572"/>
      <c r="F20" s="572"/>
      <c r="G20" s="572"/>
      <c r="H20" s="572"/>
      <c r="I20" s="572"/>
      <c r="J20" s="572"/>
      <c r="K20" s="572"/>
      <c r="L20" s="572"/>
      <c r="M20" s="572"/>
      <c r="N20" s="572"/>
      <c r="O20" s="572"/>
      <c r="P20" s="572"/>
      <c r="Q20" s="573"/>
      <c r="R20" s="574">
        <v>257847577</v>
      </c>
      <c r="S20" s="575"/>
      <c r="T20" s="575"/>
      <c r="U20" s="575"/>
      <c r="V20" s="575"/>
      <c r="W20" s="575"/>
      <c r="X20" s="575"/>
      <c r="Y20" s="576"/>
      <c r="Z20" s="577">
        <v>21.6</v>
      </c>
      <c r="AA20" s="653"/>
      <c r="AB20" s="653"/>
      <c r="AC20" s="661"/>
      <c r="AD20" s="580">
        <v>257847577</v>
      </c>
      <c r="AE20" s="575"/>
      <c r="AF20" s="575"/>
      <c r="AG20" s="575"/>
      <c r="AH20" s="575"/>
      <c r="AI20" s="575"/>
      <c r="AJ20" s="575"/>
      <c r="AK20" s="576"/>
      <c r="AL20" s="577">
        <v>46.8</v>
      </c>
      <c r="AM20" s="653"/>
      <c r="AN20" s="653"/>
      <c r="AO20" s="654"/>
      <c r="AP20" s="571" t="s">
        <v>255</v>
      </c>
      <c r="AQ20" s="662"/>
      <c r="AR20" s="662"/>
      <c r="AS20" s="662"/>
      <c r="AT20" s="662"/>
      <c r="AU20" s="662"/>
      <c r="AV20" s="662"/>
      <c r="AW20" s="662"/>
      <c r="AX20" s="662"/>
      <c r="AY20" s="662"/>
      <c r="AZ20" s="662"/>
      <c r="BA20" s="662"/>
      <c r="BB20" s="662"/>
      <c r="BC20" s="663"/>
      <c r="BD20" s="574">
        <v>2487279</v>
      </c>
      <c r="BE20" s="575"/>
      <c r="BF20" s="575"/>
      <c r="BG20" s="575"/>
      <c r="BH20" s="575"/>
      <c r="BI20" s="575"/>
      <c r="BJ20" s="575"/>
      <c r="BK20" s="576"/>
      <c r="BL20" s="577">
        <v>0.8</v>
      </c>
      <c r="BM20" s="653"/>
      <c r="BN20" s="653"/>
      <c r="BO20" s="661"/>
      <c r="BP20" s="580" t="s">
        <v>221</v>
      </c>
      <c r="BQ20" s="575"/>
      <c r="BR20" s="575"/>
      <c r="BS20" s="575"/>
      <c r="BT20" s="575"/>
      <c r="BU20" s="575"/>
      <c r="BV20" s="575"/>
      <c r="BW20" s="671"/>
      <c r="BY20" s="571" t="s">
        <v>256</v>
      </c>
      <c r="BZ20" s="662"/>
      <c r="CA20" s="662"/>
      <c r="CB20" s="662"/>
      <c r="CC20" s="662"/>
      <c r="CD20" s="662"/>
      <c r="CE20" s="662"/>
      <c r="CF20" s="662"/>
      <c r="CG20" s="662"/>
      <c r="CH20" s="662"/>
      <c r="CI20" s="662"/>
      <c r="CJ20" s="662"/>
      <c r="CK20" s="662"/>
      <c r="CL20" s="663"/>
      <c r="CM20" s="574" t="s">
        <v>122</v>
      </c>
      <c r="CN20" s="575"/>
      <c r="CO20" s="575"/>
      <c r="CP20" s="575"/>
      <c r="CQ20" s="575"/>
      <c r="CR20" s="575"/>
      <c r="CS20" s="575"/>
      <c r="CT20" s="576"/>
      <c r="CU20" s="577" t="s">
        <v>122</v>
      </c>
      <c r="CV20" s="653"/>
      <c r="CW20" s="653"/>
      <c r="CX20" s="661"/>
      <c r="CY20" s="580" t="s">
        <v>122</v>
      </c>
      <c r="CZ20" s="575"/>
      <c r="DA20" s="575"/>
      <c r="DB20" s="575"/>
      <c r="DC20" s="575"/>
      <c r="DD20" s="575"/>
      <c r="DE20" s="575"/>
      <c r="DF20" s="575"/>
      <c r="DG20" s="575"/>
      <c r="DH20" s="575"/>
      <c r="DI20" s="575"/>
      <c r="DJ20" s="575"/>
      <c r="DK20" s="576"/>
      <c r="DL20" s="580" t="s">
        <v>122</v>
      </c>
      <c r="DM20" s="575"/>
      <c r="DN20" s="575"/>
      <c r="DO20" s="575"/>
      <c r="DP20" s="575"/>
      <c r="DQ20" s="575"/>
      <c r="DR20" s="575"/>
      <c r="DS20" s="575"/>
      <c r="DT20" s="575"/>
      <c r="DU20" s="575"/>
      <c r="DV20" s="575"/>
      <c r="DW20" s="575"/>
      <c r="DX20" s="671"/>
    </row>
    <row r="21" spans="2:128" ht="11.25" customHeight="1" x14ac:dyDescent="0.2">
      <c r="B21" s="571" t="s">
        <v>257</v>
      </c>
      <c r="C21" s="572"/>
      <c r="D21" s="572"/>
      <c r="E21" s="572"/>
      <c r="F21" s="572"/>
      <c r="G21" s="572"/>
      <c r="H21" s="572"/>
      <c r="I21" s="572"/>
      <c r="J21" s="572"/>
      <c r="K21" s="572"/>
      <c r="L21" s="572"/>
      <c r="M21" s="572"/>
      <c r="N21" s="572"/>
      <c r="O21" s="572"/>
      <c r="P21" s="572"/>
      <c r="Q21" s="573"/>
      <c r="R21" s="574">
        <v>4934233</v>
      </c>
      <c r="S21" s="575"/>
      <c r="T21" s="575"/>
      <c r="U21" s="575"/>
      <c r="V21" s="575"/>
      <c r="W21" s="575"/>
      <c r="X21" s="575"/>
      <c r="Y21" s="576"/>
      <c r="Z21" s="577">
        <v>0.4</v>
      </c>
      <c r="AA21" s="653"/>
      <c r="AB21" s="653"/>
      <c r="AC21" s="661"/>
      <c r="AD21" s="580" t="s">
        <v>217</v>
      </c>
      <c r="AE21" s="575"/>
      <c r="AF21" s="575"/>
      <c r="AG21" s="575"/>
      <c r="AH21" s="575"/>
      <c r="AI21" s="575"/>
      <c r="AJ21" s="575"/>
      <c r="AK21" s="576"/>
      <c r="AL21" s="577" t="s">
        <v>221</v>
      </c>
      <c r="AM21" s="653"/>
      <c r="AN21" s="653"/>
      <c r="AO21" s="654"/>
      <c r="AP21" s="571" t="s">
        <v>258</v>
      </c>
      <c r="AQ21" s="662"/>
      <c r="AR21" s="662"/>
      <c r="AS21" s="662"/>
      <c r="AT21" s="662"/>
      <c r="AU21" s="662"/>
      <c r="AV21" s="662"/>
      <c r="AW21" s="662"/>
      <c r="AX21" s="662"/>
      <c r="AY21" s="662"/>
      <c r="AZ21" s="662"/>
      <c r="BA21" s="662"/>
      <c r="BB21" s="662"/>
      <c r="BC21" s="663"/>
      <c r="BD21" s="574">
        <v>484563</v>
      </c>
      <c r="BE21" s="575"/>
      <c r="BF21" s="575"/>
      <c r="BG21" s="575"/>
      <c r="BH21" s="575"/>
      <c r="BI21" s="575"/>
      <c r="BJ21" s="575"/>
      <c r="BK21" s="576"/>
      <c r="BL21" s="577">
        <v>0.2</v>
      </c>
      <c r="BM21" s="653"/>
      <c r="BN21" s="653"/>
      <c r="BO21" s="661"/>
      <c r="BP21" s="580" t="s">
        <v>122</v>
      </c>
      <c r="BQ21" s="575"/>
      <c r="BR21" s="575"/>
      <c r="BS21" s="575"/>
      <c r="BT21" s="575"/>
      <c r="BU21" s="575"/>
      <c r="BV21" s="575"/>
      <c r="BW21" s="671"/>
      <c r="BY21" s="571" t="s">
        <v>259</v>
      </c>
      <c r="BZ21" s="662"/>
      <c r="CA21" s="662"/>
      <c r="CB21" s="662"/>
      <c r="CC21" s="662"/>
      <c r="CD21" s="662"/>
      <c r="CE21" s="662"/>
      <c r="CF21" s="662"/>
      <c r="CG21" s="662"/>
      <c r="CH21" s="662"/>
      <c r="CI21" s="662"/>
      <c r="CJ21" s="662"/>
      <c r="CK21" s="662"/>
      <c r="CL21" s="663"/>
      <c r="CM21" s="574">
        <v>92707</v>
      </c>
      <c r="CN21" s="575"/>
      <c r="CO21" s="575"/>
      <c r="CP21" s="575"/>
      <c r="CQ21" s="575"/>
      <c r="CR21" s="575"/>
      <c r="CS21" s="575"/>
      <c r="CT21" s="576"/>
      <c r="CU21" s="577">
        <v>0</v>
      </c>
      <c r="CV21" s="653"/>
      <c r="CW21" s="653"/>
      <c r="CX21" s="661"/>
      <c r="CY21" s="580" t="s">
        <v>221</v>
      </c>
      <c r="CZ21" s="575"/>
      <c r="DA21" s="575"/>
      <c r="DB21" s="575"/>
      <c r="DC21" s="575"/>
      <c r="DD21" s="575"/>
      <c r="DE21" s="575"/>
      <c r="DF21" s="575"/>
      <c r="DG21" s="575"/>
      <c r="DH21" s="575"/>
      <c r="DI21" s="575"/>
      <c r="DJ21" s="575"/>
      <c r="DK21" s="576"/>
      <c r="DL21" s="580">
        <v>92707</v>
      </c>
      <c r="DM21" s="575"/>
      <c r="DN21" s="575"/>
      <c r="DO21" s="575"/>
      <c r="DP21" s="575"/>
      <c r="DQ21" s="575"/>
      <c r="DR21" s="575"/>
      <c r="DS21" s="575"/>
      <c r="DT21" s="575"/>
      <c r="DU21" s="575"/>
      <c r="DV21" s="575"/>
      <c r="DW21" s="575"/>
      <c r="DX21" s="671"/>
    </row>
    <row r="22" spans="2:128" ht="11.25" customHeight="1" x14ac:dyDescent="0.2">
      <c r="B22" s="571" t="s">
        <v>260</v>
      </c>
      <c r="C22" s="572"/>
      <c r="D22" s="572"/>
      <c r="E22" s="572"/>
      <c r="F22" s="572"/>
      <c r="G22" s="572"/>
      <c r="H22" s="572"/>
      <c r="I22" s="572"/>
      <c r="J22" s="572"/>
      <c r="K22" s="572"/>
      <c r="L22" s="572"/>
      <c r="M22" s="572"/>
      <c r="N22" s="572"/>
      <c r="O22" s="572"/>
      <c r="P22" s="572"/>
      <c r="Q22" s="573"/>
      <c r="R22" s="574">
        <v>16995</v>
      </c>
      <c r="S22" s="575"/>
      <c r="T22" s="575"/>
      <c r="U22" s="575"/>
      <c r="V22" s="575"/>
      <c r="W22" s="575"/>
      <c r="X22" s="575"/>
      <c r="Y22" s="576"/>
      <c r="Z22" s="577">
        <v>0</v>
      </c>
      <c r="AA22" s="653"/>
      <c r="AB22" s="653"/>
      <c r="AC22" s="661"/>
      <c r="AD22" s="580" t="s">
        <v>122</v>
      </c>
      <c r="AE22" s="575"/>
      <c r="AF22" s="575"/>
      <c r="AG22" s="575"/>
      <c r="AH22" s="575"/>
      <c r="AI22" s="575"/>
      <c r="AJ22" s="575"/>
      <c r="AK22" s="576"/>
      <c r="AL22" s="577" t="s">
        <v>122</v>
      </c>
      <c r="AM22" s="653"/>
      <c r="AN22" s="653"/>
      <c r="AO22" s="654"/>
      <c r="AP22" s="571" t="s">
        <v>261</v>
      </c>
      <c r="AQ22" s="572"/>
      <c r="AR22" s="572"/>
      <c r="AS22" s="572"/>
      <c r="AT22" s="572"/>
      <c r="AU22" s="572"/>
      <c r="AV22" s="572"/>
      <c r="AW22" s="572"/>
      <c r="AX22" s="572"/>
      <c r="AY22" s="572"/>
      <c r="AZ22" s="572"/>
      <c r="BA22" s="572"/>
      <c r="BB22" s="572"/>
      <c r="BC22" s="573"/>
      <c r="BD22" s="574">
        <v>21855196</v>
      </c>
      <c r="BE22" s="575"/>
      <c r="BF22" s="575"/>
      <c r="BG22" s="575"/>
      <c r="BH22" s="575"/>
      <c r="BI22" s="575"/>
      <c r="BJ22" s="575"/>
      <c r="BK22" s="576"/>
      <c r="BL22" s="577">
        <v>6.9</v>
      </c>
      <c r="BM22" s="653"/>
      <c r="BN22" s="653"/>
      <c r="BO22" s="661"/>
      <c r="BP22" s="580" t="s">
        <v>122</v>
      </c>
      <c r="BQ22" s="575"/>
      <c r="BR22" s="575"/>
      <c r="BS22" s="575"/>
      <c r="BT22" s="575"/>
      <c r="BU22" s="575"/>
      <c r="BV22" s="575"/>
      <c r="BW22" s="671"/>
      <c r="BY22" s="571" t="s">
        <v>262</v>
      </c>
      <c r="BZ22" s="662"/>
      <c r="CA22" s="662"/>
      <c r="CB22" s="662"/>
      <c r="CC22" s="662"/>
      <c r="CD22" s="662"/>
      <c r="CE22" s="662"/>
      <c r="CF22" s="662"/>
      <c r="CG22" s="662"/>
      <c r="CH22" s="662"/>
      <c r="CI22" s="662"/>
      <c r="CJ22" s="662"/>
      <c r="CK22" s="662"/>
      <c r="CL22" s="663"/>
      <c r="CM22" s="574">
        <v>1340409</v>
      </c>
      <c r="CN22" s="575"/>
      <c r="CO22" s="575"/>
      <c r="CP22" s="575"/>
      <c r="CQ22" s="575"/>
      <c r="CR22" s="575"/>
      <c r="CS22" s="575"/>
      <c r="CT22" s="576"/>
      <c r="CU22" s="577">
        <v>0.1</v>
      </c>
      <c r="CV22" s="653"/>
      <c r="CW22" s="653"/>
      <c r="CX22" s="661"/>
      <c r="CY22" s="580" t="s">
        <v>217</v>
      </c>
      <c r="CZ22" s="575"/>
      <c r="DA22" s="575"/>
      <c r="DB22" s="575"/>
      <c r="DC22" s="575"/>
      <c r="DD22" s="575"/>
      <c r="DE22" s="575"/>
      <c r="DF22" s="575"/>
      <c r="DG22" s="575"/>
      <c r="DH22" s="575"/>
      <c r="DI22" s="575"/>
      <c r="DJ22" s="575"/>
      <c r="DK22" s="576"/>
      <c r="DL22" s="580">
        <v>1340409</v>
      </c>
      <c r="DM22" s="575"/>
      <c r="DN22" s="575"/>
      <c r="DO22" s="575"/>
      <c r="DP22" s="575"/>
      <c r="DQ22" s="575"/>
      <c r="DR22" s="575"/>
      <c r="DS22" s="575"/>
      <c r="DT22" s="575"/>
      <c r="DU22" s="575"/>
      <c r="DV22" s="575"/>
      <c r="DW22" s="575"/>
      <c r="DX22" s="671"/>
    </row>
    <row r="23" spans="2:128" ht="11.25" customHeight="1" x14ac:dyDescent="0.2">
      <c r="B23" s="571" t="s">
        <v>263</v>
      </c>
      <c r="C23" s="572"/>
      <c r="D23" s="572"/>
      <c r="E23" s="572"/>
      <c r="F23" s="572"/>
      <c r="G23" s="572"/>
      <c r="H23" s="572"/>
      <c r="I23" s="572"/>
      <c r="J23" s="572"/>
      <c r="K23" s="572"/>
      <c r="L23" s="572"/>
      <c r="M23" s="572"/>
      <c r="N23" s="572"/>
      <c r="O23" s="572"/>
      <c r="P23" s="572"/>
      <c r="Q23" s="573"/>
      <c r="R23" s="574">
        <v>628498897</v>
      </c>
      <c r="S23" s="575"/>
      <c r="T23" s="575"/>
      <c r="U23" s="575"/>
      <c r="V23" s="575"/>
      <c r="W23" s="575"/>
      <c r="X23" s="575"/>
      <c r="Y23" s="576"/>
      <c r="Z23" s="577">
        <v>52.7</v>
      </c>
      <c r="AA23" s="653"/>
      <c r="AB23" s="653"/>
      <c r="AC23" s="661"/>
      <c r="AD23" s="580">
        <v>546667829</v>
      </c>
      <c r="AE23" s="575"/>
      <c r="AF23" s="575"/>
      <c r="AG23" s="575"/>
      <c r="AH23" s="575"/>
      <c r="AI23" s="575"/>
      <c r="AJ23" s="575"/>
      <c r="AK23" s="576"/>
      <c r="AL23" s="577">
        <v>99.2</v>
      </c>
      <c r="AM23" s="653"/>
      <c r="AN23" s="653"/>
      <c r="AO23" s="654"/>
      <c r="AP23" s="571" t="s">
        <v>264</v>
      </c>
      <c r="AQ23" s="572"/>
      <c r="AR23" s="572"/>
      <c r="AS23" s="572"/>
      <c r="AT23" s="572"/>
      <c r="AU23" s="572"/>
      <c r="AV23" s="572"/>
      <c r="AW23" s="572"/>
      <c r="AX23" s="572"/>
      <c r="AY23" s="572"/>
      <c r="AZ23" s="572"/>
      <c r="BA23" s="572"/>
      <c r="BB23" s="572"/>
      <c r="BC23" s="573"/>
      <c r="BD23" s="574">
        <v>32629171</v>
      </c>
      <c r="BE23" s="575"/>
      <c r="BF23" s="575"/>
      <c r="BG23" s="575"/>
      <c r="BH23" s="575"/>
      <c r="BI23" s="575"/>
      <c r="BJ23" s="575"/>
      <c r="BK23" s="576"/>
      <c r="BL23" s="577">
        <v>10.199999999999999</v>
      </c>
      <c r="BM23" s="653"/>
      <c r="BN23" s="653"/>
      <c r="BO23" s="661"/>
      <c r="BP23" s="580" t="s">
        <v>122</v>
      </c>
      <c r="BQ23" s="575"/>
      <c r="BR23" s="575"/>
      <c r="BS23" s="575"/>
      <c r="BT23" s="575"/>
      <c r="BU23" s="575"/>
      <c r="BV23" s="575"/>
      <c r="BW23" s="671"/>
      <c r="BY23" s="571" t="s">
        <v>265</v>
      </c>
      <c r="BZ23" s="662"/>
      <c r="CA23" s="662"/>
      <c r="CB23" s="662"/>
      <c r="CC23" s="662"/>
      <c r="CD23" s="662"/>
      <c r="CE23" s="662"/>
      <c r="CF23" s="662"/>
      <c r="CG23" s="662"/>
      <c r="CH23" s="662"/>
      <c r="CI23" s="662"/>
      <c r="CJ23" s="662"/>
      <c r="CK23" s="662"/>
      <c r="CL23" s="663"/>
      <c r="CM23" s="574">
        <v>933678</v>
      </c>
      <c r="CN23" s="575"/>
      <c r="CO23" s="575"/>
      <c r="CP23" s="575"/>
      <c r="CQ23" s="575"/>
      <c r="CR23" s="575"/>
      <c r="CS23" s="575"/>
      <c r="CT23" s="576"/>
      <c r="CU23" s="577">
        <v>0.1</v>
      </c>
      <c r="CV23" s="653"/>
      <c r="CW23" s="653"/>
      <c r="CX23" s="661"/>
      <c r="CY23" s="580" t="s">
        <v>122</v>
      </c>
      <c r="CZ23" s="575"/>
      <c r="DA23" s="575"/>
      <c r="DB23" s="575"/>
      <c r="DC23" s="575"/>
      <c r="DD23" s="575"/>
      <c r="DE23" s="575"/>
      <c r="DF23" s="575"/>
      <c r="DG23" s="575"/>
      <c r="DH23" s="575"/>
      <c r="DI23" s="575"/>
      <c r="DJ23" s="575"/>
      <c r="DK23" s="576"/>
      <c r="DL23" s="580">
        <v>933678</v>
      </c>
      <c r="DM23" s="575"/>
      <c r="DN23" s="575"/>
      <c r="DO23" s="575"/>
      <c r="DP23" s="575"/>
      <c r="DQ23" s="575"/>
      <c r="DR23" s="575"/>
      <c r="DS23" s="575"/>
      <c r="DT23" s="575"/>
      <c r="DU23" s="575"/>
      <c r="DV23" s="575"/>
      <c r="DW23" s="575"/>
      <c r="DX23" s="671"/>
    </row>
    <row r="24" spans="2:128" ht="11.25" customHeight="1" x14ac:dyDescent="0.2">
      <c r="B24" s="571" t="s">
        <v>266</v>
      </c>
      <c r="C24" s="572"/>
      <c r="D24" s="572"/>
      <c r="E24" s="572"/>
      <c r="F24" s="572"/>
      <c r="G24" s="572"/>
      <c r="H24" s="572"/>
      <c r="I24" s="572"/>
      <c r="J24" s="572"/>
      <c r="K24" s="572"/>
      <c r="L24" s="572"/>
      <c r="M24" s="572"/>
      <c r="N24" s="572"/>
      <c r="O24" s="572"/>
      <c r="P24" s="572"/>
      <c r="Q24" s="573"/>
      <c r="R24" s="574">
        <v>371697</v>
      </c>
      <c r="S24" s="575"/>
      <c r="T24" s="575"/>
      <c r="U24" s="575"/>
      <c r="V24" s="575"/>
      <c r="W24" s="575"/>
      <c r="X24" s="575"/>
      <c r="Y24" s="576"/>
      <c r="Z24" s="577">
        <v>0</v>
      </c>
      <c r="AA24" s="653"/>
      <c r="AB24" s="653"/>
      <c r="AC24" s="661"/>
      <c r="AD24" s="580">
        <v>371697</v>
      </c>
      <c r="AE24" s="575"/>
      <c r="AF24" s="575"/>
      <c r="AG24" s="575"/>
      <c r="AH24" s="575"/>
      <c r="AI24" s="575"/>
      <c r="AJ24" s="575"/>
      <c r="AK24" s="576"/>
      <c r="AL24" s="577">
        <v>0.1</v>
      </c>
      <c r="AM24" s="653"/>
      <c r="AN24" s="653"/>
      <c r="AO24" s="654"/>
      <c r="AP24" s="571" t="s">
        <v>267</v>
      </c>
      <c r="AQ24" s="572"/>
      <c r="AR24" s="572"/>
      <c r="AS24" s="572"/>
      <c r="AT24" s="572"/>
      <c r="AU24" s="572"/>
      <c r="AV24" s="572"/>
      <c r="AW24" s="572"/>
      <c r="AX24" s="572"/>
      <c r="AY24" s="572"/>
      <c r="AZ24" s="572"/>
      <c r="BA24" s="572"/>
      <c r="BB24" s="572"/>
      <c r="BC24" s="573"/>
      <c r="BD24" s="574">
        <v>31186</v>
      </c>
      <c r="BE24" s="575"/>
      <c r="BF24" s="575"/>
      <c r="BG24" s="575"/>
      <c r="BH24" s="575"/>
      <c r="BI24" s="575"/>
      <c r="BJ24" s="575"/>
      <c r="BK24" s="576"/>
      <c r="BL24" s="577">
        <v>0</v>
      </c>
      <c r="BM24" s="653"/>
      <c r="BN24" s="653"/>
      <c r="BO24" s="661"/>
      <c r="BP24" s="580" t="s">
        <v>221</v>
      </c>
      <c r="BQ24" s="575"/>
      <c r="BR24" s="575"/>
      <c r="BS24" s="575"/>
      <c r="BT24" s="575"/>
      <c r="BU24" s="575"/>
      <c r="BV24" s="575"/>
      <c r="BW24" s="671"/>
      <c r="BY24" s="571" t="s">
        <v>268</v>
      </c>
      <c r="BZ24" s="662"/>
      <c r="CA24" s="662"/>
      <c r="CB24" s="662"/>
      <c r="CC24" s="662"/>
      <c r="CD24" s="662"/>
      <c r="CE24" s="662"/>
      <c r="CF24" s="662"/>
      <c r="CG24" s="662"/>
      <c r="CH24" s="662"/>
      <c r="CI24" s="662"/>
      <c r="CJ24" s="662"/>
      <c r="CK24" s="662"/>
      <c r="CL24" s="663"/>
      <c r="CM24" s="574">
        <v>123109</v>
      </c>
      <c r="CN24" s="575"/>
      <c r="CO24" s="575"/>
      <c r="CP24" s="575"/>
      <c r="CQ24" s="575"/>
      <c r="CR24" s="575"/>
      <c r="CS24" s="575"/>
      <c r="CT24" s="576"/>
      <c r="CU24" s="577">
        <v>0</v>
      </c>
      <c r="CV24" s="653"/>
      <c r="CW24" s="653"/>
      <c r="CX24" s="661"/>
      <c r="CY24" s="580" t="s">
        <v>221</v>
      </c>
      <c r="CZ24" s="575"/>
      <c r="DA24" s="575"/>
      <c r="DB24" s="575"/>
      <c r="DC24" s="575"/>
      <c r="DD24" s="575"/>
      <c r="DE24" s="575"/>
      <c r="DF24" s="575"/>
      <c r="DG24" s="575"/>
      <c r="DH24" s="575"/>
      <c r="DI24" s="575"/>
      <c r="DJ24" s="575"/>
      <c r="DK24" s="576"/>
      <c r="DL24" s="580">
        <v>123109</v>
      </c>
      <c r="DM24" s="575"/>
      <c r="DN24" s="575"/>
      <c r="DO24" s="575"/>
      <c r="DP24" s="575"/>
      <c r="DQ24" s="575"/>
      <c r="DR24" s="575"/>
      <c r="DS24" s="575"/>
      <c r="DT24" s="575"/>
      <c r="DU24" s="575"/>
      <c r="DV24" s="575"/>
      <c r="DW24" s="575"/>
      <c r="DX24" s="671"/>
    </row>
    <row r="25" spans="2:128" ht="11.25" customHeight="1" x14ac:dyDescent="0.2">
      <c r="B25" s="571" t="s">
        <v>269</v>
      </c>
      <c r="C25" s="572"/>
      <c r="D25" s="572"/>
      <c r="E25" s="572"/>
      <c r="F25" s="572"/>
      <c r="G25" s="572"/>
      <c r="H25" s="572"/>
      <c r="I25" s="572"/>
      <c r="J25" s="572"/>
      <c r="K25" s="572"/>
      <c r="L25" s="572"/>
      <c r="M25" s="572"/>
      <c r="N25" s="572"/>
      <c r="O25" s="572"/>
      <c r="P25" s="572"/>
      <c r="Q25" s="573"/>
      <c r="R25" s="574">
        <v>6467976</v>
      </c>
      <c r="S25" s="575"/>
      <c r="T25" s="575"/>
      <c r="U25" s="575"/>
      <c r="V25" s="575"/>
      <c r="W25" s="575"/>
      <c r="X25" s="575"/>
      <c r="Y25" s="576"/>
      <c r="Z25" s="577">
        <v>0.5</v>
      </c>
      <c r="AA25" s="653"/>
      <c r="AB25" s="653"/>
      <c r="AC25" s="661"/>
      <c r="AD25" s="580" t="s">
        <v>221</v>
      </c>
      <c r="AE25" s="575"/>
      <c r="AF25" s="575"/>
      <c r="AG25" s="575"/>
      <c r="AH25" s="575"/>
      <c r="AI25" s="575"/>
      <c r="AJ25" s="575"/>
      <c r="AK25" s="576"/>
      <c r="AL25" s="577" t="s">
        <v>122</v>
      </c>
      <c r="AM25" s="653"/>
      <c r="AN25" s="653"/>
      <c r="AO25" s="654"/>
      <c r="AP25" s="571" t="s">
        <v>270</v>
      </c>
      <c r="AQ25" s="572"/>
      <c r="AR25" s="572"/>
      <c r="AS25" s="572"/>
      <c r="AT25" s="572"/>
      <c r="AU25" s="572"/>
      <c r="AV25" s="572"/>
      <c r="AW25" s="572"/>
      <c r="AX25" s="572"/>
      <c r="AY25" s="572"/>
      <c r="AZ25" s="572"/>
      <c r="BA25" s="572"/>
      <c r="BB25" s="572"/>
      <c r="BC25" s="573"/>
      <c r="BD25" s="574" t="s">
        <v>122</v>
      </c>
      <c r="BE25" s="575"/>
      <c r="BF25" s="575"/>
      <c r="BG25" s="575"/>
      <c r="BH25" s="575"/>
      <c r="BI25" s="575"/>
      <c r="BJ25" s="575"/>
      <c r="BK25" s="576"/>
      <c r="BL25" s="577" t="s">
        <v>221</v>
      </c>
      <c r="BM25" s="653"/>
      <c r="BN25" s="653"/>
      <c r="BO25" s="661"/>
      <c r="BP25" s="580" t="s">
        <v>122</v>
      </c>
      <c r="BQ25" s="575"/>
      <c r="BR25" s="575"/>
      <c r="BS25" s="575"/>
      <c r="BT25" s="575"/>
      <c r="BU25" s="575"/>
      <c r="BV25" s="575"/>
      <c r="BW25" s="671"/>
      <c r="BY25" s="571" t="s">
        <v>271</v>
      </c>
      <c r="BZ25" s="662"/>
      <c r="CA25" s="662"/>
      <c r="CB25" s="662"/>
      <c r="CC25" s="662"/>
      <c r="CD25" s="662"/>
      <c r="CE25" s="662"/>
      <c r="CF25" s="662"/>
      <c r="CG25" s="662"/>
      <c r="CH25" s="662"/>
      <c r="CI25" s="662"/>
      <c r="CJ25" s="662"/>
      <c r="CK25" s="662"/>
      <c r="CL25" s="663"/>
      <c r="CM25" s="574">
        <v>56829910</v>
      </c>
      <c r="CN25" s="575"/>
      <c r="CO25" s="575"/>
      <c r="CP25" s="575"/>
      <c r="CQ25" s="575"/>
      <c r="CR25" s="575"/>
      <c r="CS25" s="575"/>
      <c r="CT25" s="576"/>
      <c r="CU25" s="577">
        <v>4.9000000000000004</v>
      </c>
      <c r="CV25" s="653"/>
      <c r="CW25" s="653"/>
      <c r="CX25" s="661"/>
      <c r="CY25" s="580" t="s">
        <v>122</v>
      </c>
      <c r="CZ25" s="575"/>
      <c r="DA25" s="575"/>
      <c r="DB25" s="575"/>
      <c r="DC25" s="575"/>
      <c r="DD25" s="575"/>
      <c r="DE25" s="575"/>
      <c r="DF25" s="575"/>
      <c r="DG25" s="575"/>
      <c r="DH25" s="575"/>
      <c r="DI25" s="575"/>
      <c r="DJ25" s="575"/>
      <c r="DK25" s="576"/>
      <c r="DL25" s="580">
        <v>56829910</v>
      </c>
      <c r="DM25" s="575"/>
      <c r="DN25" s="575"/>
      <c r="DO25" s="575"/>
      <c r="DP25" s="575"/>
      <c r="DQ25" s="575"/>
      <c r="DR25" s="575"/>
      <c r="DS25" s="575"/>
      <c r="DT25" s="575"/>
      <c r="DU25" s="575"/>
      <c r="DV25" s="575"/>
      <c r="DW25" s="575"/>
      <c r="DX25" s="671"/>
    </row>
    <row r="26" spans="2:128" ht="11.25" customHeight="1" x14ac:dyDescent="0.2">
      <c r="B26" s="571" t="s">
        <v>272</v>
      </c>
      <c r="C26" s="572"/>
      <c r="D26" s="572"/>
      <c r="E26" s="572"/>
      <c r="F26" s="572"/>
      <c r="G26" s="572"/>
      <c r="H26" s="572"/>
      <c r="I26" s="572"/>
      <c r="J26" s="572"/>
      <c r="K26" s="572"/>
      <c r="L26" s="572"/>
      <c r="M26" s="572"/>
      <c r="N26" s="572"/>
      <c r="O26" s="572"/>
      <c r="P26" s="572"/>
      <c r="Q26" s="573"/>
      <c r="R26" s="574">
        <v>10591059</v>
      </c>
      <c r="S26" s="575"/>
      <c r="T26" s="575"/>
      <c r="U26" s="575"/>
      <c r="V26" s="575"/>
      <c r="W26" s="575"/>
      <c r="X26" s="575"/>
      <c r="Y26" s="576"/>
      <c r="Z26" s="577">
        <v>0.9</v>
      </c>
      <c r="AA26" s="653"/>
      <c r="AB26" s="653"/>
      <c r="AC26" s="661"/>
      <c r="AD26" s="580">
        <v>3126850</v>
      </c>
      <c r="AE26" s="575"/>
      <c r="AF26" s="575"/>
      <c r="AG26" s="575"/>
      <c r="AH26" s="575"/>
      <c r="AI26" s="575"/>
      <c r="AJ26" s="575"/>
      <c r="AK26" s="576"/>
      <c r="AL26" s="577">
        <v>0.6</v>
      </c>
      <c r="AM26" s="653"/>
      <c r="AN26" s="653"/>
      <c r="AO26" s="654"/>
      <c r="AP26" s="571" t="s">
        <v>273</v>
      </c>
      <c r="AQ26" s="572"/>
      <c r="AR26" s="572"/>
      <c r="AS26" s="572"/>
      <c r="AT26" s="572"/>
      <c r="AU26" s="572"/>
      <c r="AV26" s="572"/>
      <c r="AW26" s="572"/>
      <c r="AX26" s="572"/>
      <c r="AY26" s="572"/>
      <c r="AZ26" s="572"/>
      <c r="BA26" s="572"/>
      <c r="BB26" s="572"/>
      <c r="BC26" s="573"/>
      <c r="BD26" s="574">
        <v>4712634</v>
      </c>
      <c r="BE26" s="575"/>
      <c r="BF26" s="575"/>
      <c r="BG26" s="575"/>
      <c r="BH26" s="575"/>
      <c r="BI26" s="575"/>
      <c r="BJ26" s="575"/>
      <c r="BK26" s="576"/>
      <c r="BL26" s="577">
        <v>1.5</v>
      </c>
      <c r="BM26" s="653"/>
      <c r="BN26" s="653"/>
      <c r="BO26" s="661"/>
      <c r="BP26" s="580" t="s">
        <v>217</v>
      </c>
      <c r="BQ26" s="575"/>
      <c r="BR26" s="575"/>
      <c r="BS26" s="575"/>
      <c r="BT26" s="575"/>
      <c r="BU26" s="575"/>
      <c r="BV26" s="575"/>
      <c r="BW26" s="671"/>
      <c r="BY26" s="571" t="s">
        <v>274</v>
      </c>
      <c r="BZ26" s="662"/>
      <c r="CA26" s="662"/>
      <c r="CB26" s="662"/>
      <c r="CC26" s="662"/>
      <c r="CD26" s="662"/>
      <c r="CE26" s="662"/>
      <c r="CF26" s="662"/>
      <c r="CG26" s="662"/>
      <c r="CH26" s="662"/>
      <c r="CI26" s="662"/>
      <c r="CJ26" s="662"/>
      <c r="CK26" s="662"/>
      <c r="CL26" s="663"/>
      <c r="CM26" s="574">
        <v>338528</v>
      </c>
      <c r="CN26" s="575"/>
      <c r="CO26" s="575"/>
      <c r="CP26" s="575"/>
      <c r="CQ26" s="575"/>
      <c r="CR26" s="575"/>
      <c r="CS26" s="575"/>
      <c r="CT26" s="576"/>
      <c r="CU26" s="577">
        <v>0</v>
      </c>
      <c r="CV26" s="653"/>
      <c r="CW26" s="653"/>
      <c r="CX26" s="661"/>
      <c r="CY26" s="580" t="s">
        <v>221</v>
      </c>
      <c r="CZ26" s="575"/>
      <c r="DA26" s="575"/>
      <c r="DB26" s="575"/>
      <c r="DC26" s="575"/>
      <c r="DD26" s="575"/>
      <c r="DE26" s="575"/>
      <c r="DF26" s="575"/>
      <c r="DG26" s="575"/>
      <c r="DH26" s="575"/>
      <c r="DI26" s="575"/>
      <c r="DJ26" s="575"/>
      <c r="DK26" s="576"/>
      <c r="DL26" s="580">
        <v>338528</v>
      </c>
      <c r="DM26" s="575"/>
      <c r="DN26" s="575"/>
      <c r="DO26" s="575"/>
      <c r="DP26" s="575"/>
      <c r="DQ26" s="575"/>
      <c r="DR26" s="575"/>
      <c r="DS26" s="575"/>
      <c r="DT26" s="575"/>
      <c r="DU26" s="575"/>
      <c r="DV26" s="575"/>
      <c r="DW26" s="575"/>
      <c r="DX26" s="671"/>
    </row>
    <row r="27" spans="2:128" ht="11.25" customHeight="1" x14ac:dyDescent="0.2">
      <c r="B27" s="571" t="s">
        <v>275</v>
      </c>
      <c r="C27" s="572"/>
      <c r="D27" s="572"/>
      <c r="E27" s="572"/>
      <c r="F27" s="572"/>
      <c r="G27" s="572"/>
      <c r="H27" s="572"/>
      <c r="I27" s="572"/>
      <c r="J27" s="572"/>
      <c r="K27" s="572"/>
      <c r="L27" s="572"/>
      <c r="M27" s="572"/>
      <c r="N27" s="572"/>
      <c r="O27" s="572"/>
      <c r="P27" s="572"/>
      <c r="Q27" s="573"/>
      <c r="R27" s="574">
        <v>3419557</v>
      </c>
      <c r="S27" s="575"/>
      <c r="T27" s="575"/>
      <c r="U27" s="575"/>
      <c r="V27" s="575"/>
      <c r="W27" s="575"/>
      <c r="X27" s="575"/>
      <c r="Y27" s="576"/>
      <c r="Z27" s="577">
        <v>0.3</v>
      </c>
      <c r="AA27" s="653"/>
      <c r="AB27" s="653"/>
      <c r="AC27" s="661"/>
      <c r="AD27" s="580" t="s">
        <v>122</v>
      </c>
      <c r="AE27" s="575"/>
      <c r="AF27" s="575"/>
      <c r="AG27" s="575"/>
      <c r="AH27" s="575"/>
      <c r="AI27" s="575"/>
      <c r="AJ27" s="575"/>
      <c r="AK27" s="576"/>
      <c r="AL27" s="577" t="s">
        <v>122</v>
      </c>
      <c r="AM27" s="653"/>
      <c r="AN27" s="653"/>
      <c r="AO27" s="654"/>
      <c r="AP27" s="571" t="s">
        <v>276</v>
      </c>
      <c r="AQ27" s="572"/>
      <c r="AR27" s="572"/>
      <c r="AS27" s="572"/>
      <c r="AT27" s="572"/>
      <c r="AU27" s="572"/>
      <c r="AV27" s="572"/>
      <c r="AW27" s="572"/>
      <c r="AX27" s="572"/>
      <c r="AY27" s="572"/>
      <c r="AZ27" s="572"/>
      <c r="BA27" s="572"/>
      <c r="BB27" s="572"/>
      <c r="BC27" s="573"/>
      <c r="BD27" s="574">
        <v>153625</v>
      </c>
      <c r="BE27" s="575"/>
      <c r="BF27" s="575"/>
      <c r="BG27" s="575"/>
      <c r="BH27" s="575"/>
      <c r="BI27" s="575"/>
      <c r="BJ27" s="575"/>
      <c r="BK27" s="576"/>
      <c r="BL27" s="577">
        <v>0</v>
      </c>
      <c r="BM27" s="653"/>
      <c r="BN27" s="653"/>
      <c r="BO27" s="661"/>
      <c r="BP27" s="580" t="s">
        <v>217</v>
      </c>
      <c r="BQ27" s="575"/>
      <c r="BR27" s="575"/>
      <c r="BS27" s="575"/>
      <c r="BT27" s="575"/>
      <c r="BU27" s="575"/>
      <c r="BV27" s="575"/>
      <c r="BW27" s="671"/>
      <c r="BY27" s="571" t="s">
        <v>277</v>
      </c>
      <c r="BZ27" s="662"/>
      <c r="CA27" s="662"/>
      <c r="CB27" s="662"/>
      <c r="CC27" s="662"/>
      <c r="CD27" s="662"/>
      <c r="CE27" s="662"/>
      <c r="CF27" s="662"/>
      <c r="CG27" s="662"/>
      <c r="CH27" s="662"/>
      <c r="CI27" s="662"/>
      <c r="CJ27" s="662"/>
      <c r="CK27" s="662"/>
      <c r="CL27" s="663"/>
      <c r="CM27" s="574" t="s">
        <v>122</v>
      </c>
      <c r="CN27" s="575"/>
      <c r="CO27" s="575"/>
      <c r="CP27" s="575"/>
      <c r="CQ27" s="575"/>
      <c r="CR27" s="575"/>
      <c r="CS27" s="575"/>
      <c r="CT27" s="576"/>
      <c r="CU27" s="577" t="s">
        <v>122</v>
      </c>
      <c r="CV27" s="653"/>
      <c r="CW27" s="653"/>
      <c r="CX27" s="661"/>
      <c r="CY27" s="580" t="s">
        <v>217</v>
      </c>
      <c r="CZ27" s="575"/>
      <c r="DA27" s="575"/>
      <c r="DB27" s="575"/>
      <c r="DC27" s="575"/>
      <c r="DD27" s="575"/>
      <c r="DE27" s="575"/>
      <c r="DF27" s="575"/>
      <c r="DG27" s="575"/>
      <c r="DH27" s="575"/>
      <c r="DI27" s="575"/>
      <c r="DJ27" s="575"/>
      <c r="DK27" s="576"/>
      <c r="DL27" s="580" t="s">
        <v>217</v>
      </c>
      <c r="DM27" s="575"/>
      <c r="DN27" s="575"/>
      <c r="DO27" s="575"/>
      <c r="DP27" s="575"/>
      <c r="DQ27" s="575"/>
      <c r="DR27" s="575"/>
      <c r="DS27" s="575"/>
      <c r="DT27" s="575"/>
      <c r="DU27" s="575"/>
      <c r="DV27" s="575"/>
      <c r="DW27" s="575"/>
      <c r="DX27" s="671"/>
    </row>
    <row r="28" spans="2:128" ht="11.25" customHeight="1" x14ac:dyDescent="0.2">
      <c r="B28" s="571" t="s">
        <v>278</v>
      </c>
      <c r="C28" s="572"/>
      <c r="D28" s="572"/>
      <c r="E28" s="572"/>
      <c r="F28" s="572"/>
      <c r="G28" s="572"/>
      <c r="H28" s="572"/>
      <c r="I28" s="572"/>
      <c r="J28" s="572"/>
      <c r="K28" s="572"/>
      <c r="L28" s="572"/>
      <c r="M28" s="572"/>
      <c r="N28" s="572"/>
      <c r="O28" s="572"/>
      <c r="P28" s="572"/>
      <c r="Q28" s="573"/>
      <c r="R28" s="574">
        <v>243617529</v>
      </c>
      <c r="S28" s="575"/>
      <c r="T28" s="575"/>
      <c r="U28" s="575"/>
      <c r="V28" s="575"/>
      <c r="W28" s="575"/>
      <c r="X28" s="575"/>
      <c r="Y28" s="576"/>
      <c r="Z28" s="577">
        <v>20.399999999999999</v>
      </c>
      <c r="AA28" s="653"/>
      <c r="AB28" s="653"/>
      <c r="AC28" s="661"/>
      <c r="AD28" s="580" t="s">
        <v>221</v>
      </c>
      <c r="AE28" s="575"/>
      <c r="AF28" s="575"/>
      <c r="AG28" s="575"/>
      <c r="AH28" s="575"/>
      <c r="AI28" s="575"/>
      <c r="AJ28" s="575"/>
      <c r="AK28" s="576"/>
      <c r="AL28" s="577" t="s">
        <v>221</v>
      </c>
      <c r="AM28" s="653"/>
      <c r="AN28" s="653"/>
      <c r="AO28" s="654"/>
      <c r="AP28" s="571" t="s">
        <v>279</v>
      </c>
      <c r="AQ28" s="572"/>
      <c r="AR28" s="572"/>
      <c r="AS28" s="572"/>
      <c r="AT28" s="572"/>
      <c r="AU28" s="572"/>
      <c r="AV28" s="572"/>
      <c r="AW28" s="572"/>
      <c r="AX28" s="572"/>
      <c r="AY28" s="572"/>
      <c r="AZ28" s="572"/>
      <c r="BA28" s="572"/>
      <c r="BB28" s="572"/>
      <c r="BC28" s="573"/>
      <c r="BD28" s="574">
        <v>10678</v>
      </c>
      <c r="BE28" s="575"/>
      <c r="BF28" s="575"/>
      <c r="BG28" s="575"/>
      <c r="BH28" s="575"/>
      <c r="BI28" s="575"/>
      <c r="BJ28" s="575"/>
      <c r="BK28" s="576"/>
      <c r="BL28" s="577">
        <v>0</v>
      </c>
      <c r="BM28" s="653"/>
      <c r="BN28" s="653"/>
      <c r="BO28" s="661"/>
      <c r="BP28" s="580" t="s">
        <v>122</v>
      </c>
      <c r="BQ28" s="575"/>
      <c r="BR28" s="575"/>
      <c r="BS28" s="575"/>
      <c r="BT28" s="575"/>
      <c r="BU28" s="575"/>
      <c r="BV28" s="575"/>
      <c r="BW28" s="671"/>
      <c r="BY28" s="571" t="s">
        <v>280</v>
      </c>
      <c r="BZ28" s="662"/>
      <c r="CA28" s="662"/>
      <c r="CB28" s="662"/>
      <c r="CC28" s="662"/>
      <c r="CD28" s="662"/>
      <c r="CE28" s="662"/>
      <c r="CF28" s="662"/>
      <c r="CG28" s="662"/>
      <c r="CH28" s="662"/>
      <c r="CI28" s="662"/>
      <c r="CJ28" s="662"/>
      <c r="CK28" s="662"/>
      <c r="CL28" s="663"/>
      <c r="CM28" s="574">
        <v>6395</v>
      </c>
      <c r="CN28" s="575"/>
      <c r="CO28" s="575"/>
      <c r="CP28" s="575"/>
      <c r="CQ28" s="575"/>
      <c r="CR28" s="575"/>
      <c r="CS28" s="575"/>
      <c r="CT28" s="576"/>
      <c r="CU28" s="577">
        <v>0</v>
      </c>
      <c r="CV28" s="653"/>
      <c r="CW28" s="653"/>
      <c r="CX28" s="661"/>
      <c r="CY28" s="580" t="s">
        <v>221</v>
      </c>
      <c r="CZ28" s="575"/>
      <c r="DA28" s="575"/>
      <c r="DB28" s="575"/>
      <c r="DC28" s="575"/>
      <c r="DD28" s="575"/>
      <c r="DE28" s="575"/>
      <c r="DF28" s="575"/>
      <c r="DG28" s="575"/>
      <c r="DH28" s="575"/>
      <c r="DI28" s="575"/>
      <c r="DJ28" s="575"/>
      <c r="DK28" s="576"/>
      <c r="DL28" s="580">
        <v>6395</v>
      </c>
      <c r="DM28" s="575"/>
      <c r="DN28" s="575"/>
      <c r="DO28" s="575"/>
      <c r="DP28" s="575"/>
      <c r="DQ28" s="575"/>
      <c r="DR28" s="575"/>
      <c r="DS28" s="575"/>
      <c r="DT28" s="575"/>
      <c r="DU28" s="575"/>
      <c r="DV28" s="575"/>
      <c r="DW28" s="575"/>
      <c r="DX28" s="671"/>
    </row>
    <row r="29" spans="2:128" ht="11.25" customHeight="1" x14ac:dyDescent="0.2">
      <c r="B29" s="571" t="s">
        <v>281</v>
      </c>
      <c r="C29" s="572"/>
      <c r="D29" s="572"/>
      <c r="E29" s="572"/>
      <c r="F29" s="572"/>
      <c r="G29" s="572"/>
      <c r="H29" s="572"/>
      <c r="I29" s="572"/>
      <c r="J29" s="572"/>
      <c r="K29" s="572"/>
      <c r="L29" s="572"/>
      <c r="M29" s="572"/>
      <c r="N29" s="572"/>
      <c r="O29" s="572"/>
      <c r="P29" s="572"/>
      <c r="Q29" s="573"/>
      <c r="R29" s="574" t="s">
        <v>221</v>
      </c>
      <c r="S29" s="575"/>
      <c r="T29" s="575"/>
      <c r="U29" s="575"/>
      <c r="V29" s="575"/>
      <c r="W29" s="575"/>
      <c r="X29" s="575"/>
      <c r="Y29" s="576"/>
      <c r="Z29" s="577" t="s">
        <v>122</v>
      </c>
      <c r="AA29" s="653"/>
      <c r="AB29" s="653"/>
      <c r="AC29" s="661"/>
      <c r="AD29" s="580" t="s">
        <v>122</v>
      </c>
      <c r="AE29" s="575"/>
      <c r="AF29" s="575"/>
      <c r="AG29" s="575"/>
      <c r="AH29" s="575"/>
      <c r="AI29" s="575"/>
      <c r="AJ29" s="575"/>
      <c r="AK29" s="576"/>
      <c r="AL29" s="577" t="s">
        <v>217</v>
      </c>
      <c r="AM29" s="653"/>
      <c r="AN29" s="653"/>
      <c r="AO29" s="654"/>
      <c r="AP29" s="571" t="s">
        <v>282</v>
      </c>
      <c r="AQ29" s="572"/>
      <c r="AR29" s="572"/>
      <c r="AS29" s="572"/>
      <c r="AT29" s="572"/>
      <c r="AU29" s="572"/>
      <c r="AV29" s="572"/>
      <c r="AW29" s="572"/>
      <c r="AX29" s="572"/>
      <c r="AY29" s="572"/>
      <c r="AZ29" s="572"/>
      <c r="BA29" s="572"/>
      <c r="BB29" s="572"/>
      <c r="BC29" s="573"/>
      <c r="BD29" s="574">
        <v>10678</v>
      </c>
      <c r="BE29" s="575"/>
      <c r="BF29" s="575"/>
      <c r="BG29" s="575"/>
      <c r="BH29" s="575"/>
      <c r="BI29" s="575"/>
      <c r="BJ29" s="575"/>
      <c r="BK29" s="576"/>
      <c r="BL29" s="577">
        <v>0</v>
      </c>
      <c r="BM29" s="653"/>
      <c r="BN29" s="653"/>
      <c r="BO29" s="661"/>
      <c r="BP29" s="580" t="s">
        <v>122</v>
      </c>
      <c r="BQ29" s="575"/>
      <c r="BR29" s="575"/>
      <c r="BS29" s="575"/>
      <c r="BT29" s="575"/>
      <c r="BU29" s="575"/>
      <c r="BV29" s="575"/>
      <c r="BW29" s="671"/>
      <c r="BY29" s="571" t="s">
        <v>283</v>
      </c>
      <c r="BZ29" s="662"/>
      <c r="CA29" s="662"/>
      <c r="CB29" s="662"/>
      <c r="CC29" s="662"/>
      <c r="CD29" s="662"/>
      <c r="CE29" s="662"/>
      <c r="CF29" s="662"/>
      <c r="CG29" s="662"/>
      <c r="CH29" s="662"/>
      <c r="CI29" s="662"/>
      <c r="CJ29" s="662"/>
      <c r="CK29" s="662"/>
      <c r="CL29" s="663"/>
      <c r="CM29" s="574">
        <v>5069004</v>
      </c>
      <c r="CN29" s="575"/>
      <c r="CO29" s="575"/>
      <c r="CP29" s="575"/>
      <c r="CQ29" s="575"/>
      <c r="CR29" s="575"/>
      <c r="CS29" s="575"/>
      <c r="CT29" s="576"/>
      <c r="CU29" s="577">
        <v>0.4</v>
      </c>
      <c r="CV29" s="653"/>
      <c r="CW29" s="653"/>
      <c r="CX29" s="661"/>
      <c r="CY29" s="580" t="s">
        <v>122</v>
      </c>
      <c r="CZ29" s="575"/>
      <c r="DA29" s="575"/>
      <c r="DB29" s="575"/>
      <c r="DC29" s="575"/>
      <c r="DD29" s="575"/>
      <c r="DE29" s="575"/>
      <c r="DF29" s="575"/>
      <c r="DG29" s="575"/>
      <c r="DH29" s="575"/>
      <c r="DI29" s="575"/>
      <c r="DJ29" s="575"/>
      <c r="DK29" s="576"/>
      <c r="DL29" s="580">
        <v>5069004</v>
      </c>
      <c r="DM29" s="575"/>
      <c r="DN29" s="575"/>
      <c r="DO29" s="575"/>
      <c r="DP29" s="575"/>
      <c r="DQ29" s="575"/>
      <c r="DR29" s="575"/>
      <c r="DS29" s="575"/>
      <c r="DT29" s="575"/>
      <c r="DU29" s="575"/>
      <c r="DV29" s="575"/>
      <c r="DW29" s="575"/>
      <c r="DX29" s="671"/>
    </row>
    <row r="30" spans="2:128" ht="11.25" customHeight="1" x14ac:dyDescent="0.2">
      <c r="B30" s="571" t="s">
        <v>284</v>
      </c>
      <c r="C30" s="572"/>
      <c r="D30" s="572"/>
      <c r="E30" s="572"/>
      <c r="F30" s="572"/>
      <c r="G30" s="572"/>
      <c r="H30" s="572"/>
      <c r="I30" s="572"/>
      <c r="J30" s="572"/>
      <c r="K30" s="572"/>
      <c r="L30" s="572"/>
      <c r="M30" s="572"/>
      <c r="N30" s="572"/>
      <c r="O30" s="572"/>
      <c r="P30" s="572"/>
      <c r="Q30" s="573"/>
      <c r="R30" s="574">
        <v>2634393</v>
      </c>
      <c r="S30" s="575"/>
      <c r="T30" s="575"/>
      <c r="U30" s="575"/>
      <c r="V30" s="575"/>
      <c r="W30" s="575"/>
      <c r="X30" s="575"/>
      <c r="Y30" s="576"/>
      <c r="Z30" s="577">
        <v>0.2</v>
      </c>
      <c r="AA30" s="653"/>
      <c r="AB30" s="653"/>
      <c r="AC30" s="661"/>
      <c r="AD30" s="580">
        <v>270345</v>
      </c>
      <c r="AE30" s="575"/>
      <c r="AF30" s="575"/>
      <c r="AG30" s="575"/>
      <c r="AH30" s="575"/>
      <c r="AI30" s="575"/>
      <c r="AJ30" s="575"/>
      <c r="AK30" s="576"/>
      <c r="AL30" s="577">
        <v>0</v>
      </c>
      <c r="AM30" s="653"/>
      <c r="AN30" s="653"/>
      <c r="AO30" s="654"/>
      <c r="AP30" s="571" t="s">
        <v>285</v>
      </c>
      <c r="AQ30" s="572"/>
      <c r="AR30" s="572"/>
      <c r="AS30" s="572"/>
      <c r="AT30" s="572"/>
      <c r="AU30" s="572"/>
      <c r="AV30" s="572"/>
      <c r="AW30" s="572"/>
      <c r="AX30" s="572"/>
      <c r="AY30" s="572"/>
      <c r="AZ30" s="572"/>
      <c r="BA30" s="572"/>
      <c r="BB30" s="572"/>
      <c r="BC30" s="573"/>
      <c r="BD30" s="574">
        <v>142947</v>
      </c>
      <c r="BE30" s="575"/>
      <c r="BF30" s="575"/>
      <c r="BG30" s="575"/>
      <c r="BH30" s="575"/>
      <c r="BI30" s="575"/>
      <c r="BJ30" s="575"/>
      <c r="BK30" s="576"/>
      <c r="BL30" s="577">
        <v>0</v>
      </c>
      <c r="BM30" s="653"/>
      <c r="BN30" s="653"/>
      <c r="BO30" s="661"/>
      <c r="BP30" s="580" t="s">
        <v>221</v>
      </c>
      <c r="BQ30" s="575"/>
      <c r="BR30" s="575"/>
      <c r="BS30" s="575"/>
      <c r="BT30" s="575"/>
      <c r="BU30" s="575"/>
      <c r="BV30" s="575"/>
      <c r="BW30" s="671"/>
      <c r="BY30" s="571" t="s">
        <v>286</v>
      </c>
      <c r="BZ30" s="662"/>
      <c r="CA30" s="662"/>
      <c r="CB30" s="662"/>
      <c r="CC30" s="662"/>
      <c r="CD30" s="662"/>
      <c r="CE30" s="662"/>
      <c r="CF30" s="662"/>
      <c r="CG30" s="662"/>
      <c r="CH30" s="662"/>
      <c r="CI30" s="662"/>
      <c r="CJ30" s="662"/>
      <c r="CK30" s="662"/>
      <c r="CL30" s="663"/>
      <c r="CM30" s="574">
        <v>824129</v>
      </c>
      <c r="CN30" s="575"/>
      <c r="CO30" s="575"/>
      <c r="CP30" s="575"/>
      <c r="CQ30" s="575"/>
      <c r="CR30" s="575"/>
      <c r="CS30" s="575"/>
      <c r="CT30" s="576"/>
      <c r="CU30" s="577">
        <v>0.1</v>
      </c>
      <c r="CV30" s="653"/>
      <c r="CW30" s="653"/>
      <c r="CX30" s="661"/>
      <c r="CY30" s="580" t="s">
        <v>122</v>
      </c>
      <c r="CZ30" s="575"/>
      <c r="DA30" s="575"/>
      <c r="DB30" s="575"/>
      <c r="DC30" s="575"/>
      <c r="DD30" s="575"/>
      <c r="DE30" s="575"/>
      <c r="DF30" s="575"/>
      <c r="DG30" s="575"/>
      <c r="DH30" s="575"/>
      <c r="DI30" s="575"/>
      <c r="DJ30" s="575"/>
      <c r="DK30" s="576"/>
      <c r="DL30" s="580">
        <v>824129</v>
      </c>
      <c r="DM30" s="575"/>
      <c r="DN30" s="575"/>
      <c r="DO30" s="575"/>
      <c r="DP30" s="575"/>
      <c r="DQ30" s="575"/>
      <c r="DR30" s="575"/>
      <c r="DS30" s="575"/>
      <c r="DT30" s="575"/>
      <c r="DU30" s="575"/>
      <c r="DV30" s="575"/>
      <c r="DW30" s="575"/>
      <c r="DX30" s="671"/>
    </row>
    <row r="31" spans="2:128" ht="11.25" customHeight="1" x14ac:dyDescent="0.2">
      <c r="B31" s="571" t="s">
        <v>287</v>
      </c>
      <c r="C31" s="572"/>
      <c r="D31" s="572"/>
      <c r="E31" s="572"/>
      <c r="F31" s="572"/>
      <c r="G31" s="572"/>
      <c r="H31" s="572"/>
      <c r="I31" s="572"/>
      <c r="J31" s="572"/>
      <c r="K31" s="572"/>
      <c r="L31" s="572"/>
      <c r="M31" s="572"/>
      <c r="N31" s="572"/>
      <c r="O31" s="572"/>
      <c r="P31" s="572"/>
      <c r="Q31" s="573"/>
      <c r="R31" s="574">
        <v>1844687</v>
      </c>
      <c r="S31" s="575"/>
      <c r="T31" s="575"/>
      <c r="U31" s="575"/>
      <c r="V31" s="575"/>
      <c r="W31" s="575"/>
      <c r="X31" s="575"/>
      <c r="Y31" s="576"/>
      <c r="Z31" s="577">
        <v>0.2</v>
      </c>
      <c r="AA31" s="653"/>
      <c r="AB31" s="653"/>
      <c r="AC31" s="661"/>
      <c r="AD31" s="580" t="s">
        <v>122</v>
      </c>
      <c r="AE31" s="575"/>
      <c r="AF31" s="575"/>
      <c r="AG31" s="575"/>
      <c r="AH31" s="575"/>
      <c r="AI31" s="575"/>
      <c r="AJ31" s="575"/>
      <c r="AK31" s="576"/>
      <c r="AL31" s="577" t="s">
        <v>217</v>
      </c>
      <c r="AM31" s="653"/>
      <c r="AN31" s="653"/>
      <c r="AO31" s="654"/>
      <c r="AP31" s="571" t="s">
        <v>288</v>
      </c>
      <c r="AQ31" s="572"/>
      <c r="AR31" s="572"/>
      <c r="AS31" s="572"/>
      <c r="AT31" s="572"/>
      <c r="AU31" s="572"/>
      <c r="AV31" s="572"/>
      <c r="AW31" s="572"/>
      <c r="AX31" s="572"/>
      <c r="AY31" s="572"/>
      <c r="AZ31" s="572"/>
      <c r="BA31" s="572"/>
      <c r="BB31" s="572"/>
      <c r="BC31" s="573"/>
      <c r="BD31" s="574">
        <v>29556</v>
      </c>
      <c r="BE31" s="575"/>
      <c r="BF31" s="575"/>
      <c r="BG31" s="575"/>
      <c r="BH31" s="575"/>
      <c r="BI31" s="575"/>
      <c r="BJ31" s="575"/>
      <c r="BK31" s="576"/>
      <c r="BL31" s="577">
        <v>0</v>
      </c>
      <c r="BM31" s="653"/>
      <c r="BN31" s="653"/>
      <c r="BO31" s="661"/>
      <c r="BP31" s="580" t="s">
        <v>217</v>
      </c>
      <c r="BQ31" s="575"/>
      <c r="BR31" s="575"/>
      <c r="BS31" s="575"/>
      <c r="BT31" s="575"/>
      <c r="BU31" s="575"/>
      <c r="BV31" s="575"/>
      <c r="BW31" s="671"/>
      <c r="BY31" s="571" t="s">
        <v>289</v>
      </c>
      <c r="BZ31" s="662"/>
      <c r="CA31" s="662"/>
      <c r="CB31" s="662"/>
      <c r="CC31" s="662"/>
      <c r="CD31" s="662"/>
      <c r="CE31" s="662"/>
      <c r="CF31" s="662"/>
      <c r="CG31" s="662"/>
      <c r="CH31" s="662"/>
      <c r="CI31" s="662"/>
      <c r="CJ31" s="662"/>
      <c r="CK31" s="662"/>
      <c r="CL31" s="663"/>
      <c r="CM31" s="574">
        <v>5080460</v>
      </c>
      <c r="CN31" s="575"/>
      <c r="CO31" s="575"/>
      <c r="CP31" s="575"/>
      <c r="CQ31" s="575"/>
      <c r="CR31" s="575"/>
      <c r="CS31" s="575"/>
      <c r="CT31" s="576"/>
      <c r="CU31" s="577">
        <v>0.4</v>
      </c>
      <c r="CV31" s="653"/>
      <c r="CW31" s="653"/>
      <c r="CX31" s="661"/>
      <c r="CY31" s="580" t="s">
        <v>122</v>
      </c>
      <c r="CZ31" s="575"/>
      <c r="DA31" s="575"/>
      <c r="DB31" s="575"/>
      <c r="DC31" s="575"/>
      <c r="DD31" s="575"/>
      <c r="DE31" s="575"/>
      <c r="DF31" s="575"/>
      <c r="DG31" s="575"/>
      <c r="DH31" s="575"/>
      <c r="DI31" s="575"/>
      <c r="DJ31" s="575"/>
      <c r="DK31" s="576"/>
      <c r="DL31" s="580">
        <v>5080460</v>
      </c>
      <c r="DM31" s="575"/>
      <c r="DN31" s="575"/>
      <c r="DO31" s="575"/>
      <c r="DP31" s="575"/>
      <c r="DQ31" s="575"/>
      <c r="DR31" s="575"/>
      <c r="DS31" s="575"/>
      <c r="DT31" s="575"/>
      <c r="DU31" s="575"/>
      <c r="DV31" s="575"/>
      <c r="DW31" s="575"/>
      <c r="DX31" s="671"/>
    </row>
    <row r="32" spans="2:128" ht="11.25" customHeight="1" x14ac:dyDescent="0.2">
      <c r="B32" s="571" t="s">
        <v>290</v>
      </c>
      <c r="C32" s="572"/>
      <c r="D32" s="572"/>
      <c r="E32" s="572"/>
      <c r="F32" s="572"/>
      <c r="G32" s="572"/>
      <c r="H32" s="572"/>
      <c r="I32" s="572"/>
      <c r="J32" s="572"/>
      <c r="K32" s="572"/>
      <c r="L32" s="572"/>
      <c r="M32" s="572"/>
      <c r="N32" s="572"/>
      <c r="O32" s="572"/>
      <c r="P32" s="572"/>
      <c r="Q32" s="573"/>
      <c r="R32" s="574">
        <v>23369399</v>
      </c>
      <c r="S32" s="575"/>
      <c r="T32" s="575"/>
      <c r="U32" s="575"/>
      <c r="V32" s="575"/>
      <c r="W32" s="575"/>
      <c r="X32" s="575"/>
      <c r="Y32" s="576"/>
      <c r="Z32" s="577">
        <v>2</v>
      </c>
      <c r="AA32" s="653"/>
      <c r="AB32" s="653"/>
      <c r="AC32" s="661"/>
      <c r="AD32" s="580" t="s">
        <v>221</v>
      </c>
      <c r="AE32" s="575"/>
      <c r="AF32" s="575"/>
      <c r="AG32" s="575"/>
      <c r="AH32" s="575"/>
      <c r="AI32" s="575"/>
      <c r="AJ32" s="575"/>
      <c r="AK32" s="576"/>
      <c r="AL32" s="577" t="s">
        <v>122</v>
      </c>
      <c r="AM32" s="653"/>
      <c r="AN32" s="653"/>
      <c r="AO32" s="654"/>
      <c r="AP32" s="571" t="s">
        <v>159</v>
      </c>
      <c r="AQ32" s="572"/>
      <c r="AR32" s="572"/>
      <c r="AS32" s="572"/>
      <c r="AT32" s="572"/>
      <c r="AU32" s="572"/>
      <c r="AV32" s="572"/>
      <c r="AW32" s="572"/>
      <c r="AX32" s="572"/>
      <c r="AY32" s="572"/>
      <c r="AZ32" s="572"/>
      <c r="BA32" s="572"/>
      <c r="BB32" s="572"/>
      <c r="BC32" s="573"/>
      <c r="BD32" s="574">
        <v>318980220</v>
      </c>
      <c r="BE32" s="575"/>
      <c r="BF32" s="575"/>
      <c r="BG32" s="575"/>
      <c r="BH32" s="575"/>
      <c r="BI32" s="575"/>
      <c r="BJ32" s="575"/>
      <c r="BK32" s="576"/>
      <c r="BL32" s="577">
        <v>100</v>
      </c>
      <c r="BM32" s="653"/>
      <c r="BN32" s="653"/>
      <c r="BO32" s="661"/>
      <c r="BP32" s="580">
        <v>1385930</v>
      </c>
      <c r="BQ32" s="575"/>
      <c r="BR32" s="575"/>
      <c r="BS32" s="575"/>
      <c r="BT32" s="575"/>
      <c r="BU32" s="575"/>
      <c r="BV32" s="575"/>
      <c r="BW32" s="671"/>
      <c r="BY32" s="571" t="s">
        <v>291</v>
      </c>
      <c r="BZ32" s="572"/>
      <c r="CA32" s="572"/>
      <c r="CB32" s="572"/>
      <c r="CC32" s="572"/>
      <c r="CD32" s="572"/>
      <c r="CE32" s="572"/>
      <c r="CF32" s="572"/>
      <c r="CG32" s="572"/>
      <c r="CH32" s="572"/>
      <c r="CI32" s="572"/>
      <c r="CJ32" s="572"/>
      <c r="CK32" s="572"/>
      <c r="CL32" s="573"/>
      <c r="CM32" s="574" t="s">
        <v>217</v>
      </c>
      <c r="CN32" s="575"/>
      <c r="CO32" s="575"/>
      <c r="CP32" s="575"/>
      <c r="CQ32" s="575"/>
      <c r="CR32" s="575"/>
      <c r="CS32" s="575"/>
      <c r="CT32" s="576"/>
      <c r="CU32" s="577" t="s">
        <v>217</v>
      </c>
      <c r="CV32" s="653"/>
      <c r="CW32" s="653"/>
      <c r="CX32" s="661"/>
      <c r="CY32" s="580" t="s">
        <v>221</v>
      </c>
      <c r="CZ32" s="575"/>
      <c r="DA32" s="575"/>
      <c r="DB32" s="575"/>
      <c r="DC32" s="575"/>
      <c r="DD32" s="575"/>
      <c r="DE32" s="575"/>
      <c r="DF32" s="575"/>
      <c r="DG32" s="575"/>
      <c r="DH32" s="575"/>
      <c r="DI32" s="575"/>
      <c r="DJ32" s="575"/>
      <c r="DK32" s="576"/>
      <c r="DL32" s="580" t="s">
        <v>122</v>
      </c>
      <c r="DM32" s="575"/>
      <c r="DN32" s="575"/>
      <c r="DO32" s="575"/>
      <c r="DP32" s="575"/>
      <c r="DQ32" s="575"/>
      <c r="DR32" s="575"/>
      <c r="DS32" s="575"/>
      <c r="DT32" s="575"/>
      <c r="DU32" s="575"/>
      <c r="DV32" s="575"/>
      <c r="DW32" s="575"/>
      <c r="DX32" s="671"/>
    </row>
    <row r="33" spans="2:128" ht="11.25" customHeight="1" x14ac:dyDescent="0.2">
      <c r="B33" s="571" t="s">
        <v>292</v>
      </c>
      <c r="C33" s="572"/>
      <c r="D33" s="572"/>
      <c r="E33" s="572"/>
      <c r="F33" s="572"/>
      <c r="G33" s="572"/>
      <c r="H33" s="572"/>
      <c r="I33" s="572"/>
      <c r="J33" s="572"/>
      <c r="K33" s="572"/>
      <c r="L33" s="572"/>
      <c r="M33" s="572"/>
      <c r="N33" s="572"/>
      <c r="O33" s="572"/>
      <c r="P33" s="572"/>
      <c r="Q33" s="573"/>
      <c r="R33" s="574">
        <v>22879214</v>
      </c>
      <c r="S33" s="575"/>
      <c r="T33" s="575"/>
      <c r="U33" s="575"/>
      <c r="V33" s="575"/>
      <c r="W33" s="575"/>
      <c r="X33" s="575"/>
      <c r="Y33" s="576"/>
      <c r="Z33" s="577">
        <v>1.9</v>
      </c>
      <c r="AA33" s="653"/>
      <c r="AB33" s="653"/>
      <c r="AC33" s="661"/>
      <c r="AD33" s="580" t="s">
        <v>221</v>
      </c>
      <c r="AE33" s="575"/>
      <c r="AF33" s="575"/>
      <c r="AG33" s="575"/>
      <c r="AH33" s="575"/>
      <c r="AI33" s="575"/>
      <c r="AJ33" s="575"/>
      <c r="AK33" s="576"/>
      <c r="AL33" s="577" t="s">
        <v>221</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293</v>
      </c>
      <c r="BZ33" s="587"/>
      <c r="CA33" s="587"/>
      <c r="CB33" s="587"/>
      <c r="CC33" s="587"/>
      <c r="CD33" s="587"/>
      <c r="CE33" s="587"/>
      <c r="CF33" s="587"/>
      <c r="CG33" s="587"/>
      <c r="CH33" s="587"/>
      <c r="CI33" s="587"/>
      <c r="CJ33" s="587"/>
      <c r="CK33" s="587"/>
      <c r="CL33" s="588"/>
      <c r="CM33" s="574">
        <v>1166079268</v>
      </c>
      <c r="CN33" s="575"/>
      <c r="CO33" s="575"/>
      <c r="CP33" s="575"/>
      <c r="CQ33" s="575"/>
      <c r="CR33" s="575"/>
      <c r="CS33" s="575"/>
      <c r="CT33" s="576"/>
      <c r="CU33" s="592">
        <v>100</v>
      </c>
      <c r="CV33" s="666"/>
      <c r="CW33" s="666"/>
      <c r="CX33" s="667"/>
      <c r="CY33" s="580">
        <v>183905444</v>
      </c>
      <c r="CZ33" s="575"/>
      <c r="DA33" s="575"/>
      <c r="DB33" s="575"/>
      <c r="DC33" s="575"/>
      <c r="DD33" s="575"/>
      <c r="DE33" s="575"/>
      <c r="DF33" s="575"/>
      <c r="DG33" s="575"/>
      <c r="DH33" s="575"/>
      <c r="DI33" s="575"/>
      <c r="DJ33" s="575"/>
      <c r="DK33" s="576"/>
      <c r="DL33" s="580">
        <v>700408037</v>
      </c>
      <c r="DM33" s="575"/>
      <c r="DN33" s="575"/>
      <c r="DO33" s="575"/>
      <c r="DP33" s="575"/>
      <c r="DQ33" s="575"/>
      <c r="DR33" s="575"/>
      <c r="DS33" s="575"/>
      <c r="DT33" s="575"/>
      <c r="DU33" s="575"/>
      <c r="DV33" s="575"/>
      <c r="DW33" s="575"/>
      <c r="DX33" s="671"/>
    </row>
    <row r="34" spans="2:128" ht="11.25" customHeight="1" x14ac:dyDescent="0.2">
      <c r="B34" s="571" t="s">
        <v>294</v>
      </c>
      <c r="C34" s="572"/>
      <c r="D34" s="572"/>
      <c r="E34" s="572"/>
      <c r="F34" s="572"/>
      <c r="G34" s="572"/>
      <c r="H34" s="572"/>
      <c r="I34" s="572"/>
      <c r="J34" s="572"/>
      <c r="K34" s="572"/>
      <c r="L34" s="572"/>
      <c r="M34" s="572"/>
      <c r="N34" s="572"/>
      <c r="O34" s="572"/>
      <c r="P34" s="572"/>
      <c r="Q34" s="573"/>
      <c r="R34" s="574">
        <v>143181061</v>
      </c>
      <c r="S34" s="575"/>
      <c r="T34" s="575"/>
      <c r="U34" s="575"/>
      <c r="V34" s="575"/>
      <c r="W34" s="575"/>
      <c r="X34" s="575"/>
      <c r="Y34" s="576"/>
      <c r="Z34" s="577">
        <v>12</v>
      </c>
      <c r="AA34" s="653"/>
      <c r="AB34" s="653"/>
      <c r="AC34" s="661"/>
      <c r="AD34" s="580">
        <v>471648</v>
      </c>
      <c r="AE34" s="575"/>
      <c r="AF34" s="575"/>
      <c r="AG34" s="575"/>
      <c r="AH34" s="575"/>
      <c r="AI34" s="575"/>
      <c r="AJ34" s="575"/>
      <c r="AK34" s="576"/>
      <c r="AL34" s="577">
        <v>0.1</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295</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296</v>
      </c>
      <c r="C35" s="572"/>
      <c r="D35" s="572"/>
      <c r="E35" s="572"/>
      <c r="F35" s="572"/>
      <c r="G35" s="572"/>
      <c r="H35" s="572"/>
      <c r="I35" s="572"/>
      <c r="J35" s="572"/>
      <c r="K35" s="572"/>
      <c r="L35" s="572"/>
      <c r="M35" s="572"/>
      <c r="N35" s="572"/>
      <c r="O35" s="572"/>
      <c r="P35" s="572"/>
      <c r="Q35" s="573"/>
      <c r="R35" s="574">
        <v>106515106</v>
      </c>
      <c r="S35" s="575"/>
      <c r="T35" s="575"/>
      <c r="U35" s="575"/>
      <c r="V35" s="575"/>
      <c r="W35" s="575"/>
      <c r="X35" s="575"/>
      <c r="Y35" s="576"/>
      <c r="Z35" s="577">
        <v>8.9</v>
      </c>
      <c r="AA35" s="653"/>
      <c r="AB35" s="653"/>
      <c r="AC35" s="661"/>
      <c r="AD35" s="580" t="s">
        <v>122</v>
      </c>
      <c r="AE35" s="575"/>
      <c r="AF35" s="575"/>
      <c r="AG35" s="575"/>
      <c r="AH35" s="575"/>
      <c r="AI35" s="575"/>
      <c r="AJ35" s="575"/>
      <c r="AK35" s="576"/>
      <c r="AL35" s="577" t="s">
        <v>122</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201</v>
      </c>
      <c r="BZ35" s="648"/>
      <c r="CA35" s="648"/>
      <c r="CB35" s="648"/>
      <c r="CC35" s="648"/>
      <c r="CD35" s="648"/>
      <c r="CE35" s="648"/>
      <c r="CF35" s="648"/>
      <c r="CG35" s="648"/>
      <c r="CH35" s="648"/>
      <c r="CI35" s="648"/>
      <c r="CJ35" s="648"/>
      <c r="CK35" s="648"/>
      <c r="CL35" s="649"/>
      <c r="CM35" s="647" t="s">
        <v>297</v>
      </c>
      <c r="CN35" s="648"/>
      <c r="CO35" s="648"/>
      <c r="CP35" s="648"/>
      <c r="CQ35" s="648"/>
      <c r="CR35" s="648"/>
      <c r="CS35" s="648"/>
      <c r="CT35" s="649"/>
      <c r="CU35" s="647" t="s">
        <v>298</v>
      </c>
      <c r="CV35" s="648"/>
      <c r="CW35" s="648"/>
      <c r="CX35" s="649"/>
      <c r="CY35" s="647" t="s">
        <v>299</v>
      </c>
      <c r="CZ35" s="648"/>
      <c r="DA35" s="648"/>
      <c r="DB35" s="648"/>
      <c r="DC35" s="648"/>
      <c r="DD35" s="648"/>
      <c r="DE35" s="648"/>
      <c r="DF35" s="649"/>
      <c r="DG35" s="668" t="s">
        <v>300</v>
      </c>
      <c r="DH35" s="669"/>
      <c r="DI35" s="669"/>
      <c r="DJ35" s="669"/>
      <c r="DK35" s="669"/>
      <c r="DL35" s="669"/>
      <c r="DM35" s="669"/>
      <c r="DN35" s="669"/>
      <c r="DO35" s="669"/>
      <c r="DP35" s="669"/>
      <c r="DQ35" s="670"/>
      <c r="DR35" s="647" t="s">
        <v>301</v>
      </c>
      <c r="DS35" s="648"/>
      <c r="DT35" s="648"/>
      <c r="DU35" s="648"/>
      <c r="DV35" s="648"/>
      <c r="DW35" s="648"/>
      <c r="DX35" s="649"/>
    </row>
    <row r="36" spans="2:128" ht="11.25" customHeight="1" x14ac:dyDescent="0.2">
      <c r="B36" s="571" t="s">
        <v>302</v>
      </c>
      <c r="C36" s="572"/>
      <c r="D36" s="572"/>
      <c r="E36" s="572"/>
      <c r="F36" s="572"/>
      <c r="G36" s="572"/>
      <c r="H36" s="572"/>
      <c r="I36" s="572"/>
      <c r="J36" s="572"/>
      <c r="K36" s="572"/>
      <c r="L36" s="572"/>
      <c r="M36" s="572"/>
      <c r="N36" s="572"/>
      <c r="O36" s="572"/>
      <c r="P36" s="572"/>
      <c r="Q36" s="573"/>
      <c r="R36" s="574" t="s">
        <v>122</v>
      </c>
      <c r="S36" s="575"/>
      <c r="T36" s="575"/>
      <c r="U36" s="575"/>
      <c r="V36" s="575"/>
      <c r="W36" s="575"/>
      <c r="X36" s="575"/>
      <c r="Y36" s="576"/>
      <c r="Z36" s="577" t="s">
        <v>221</v>
      </c>
      <c r="AA36" s="653"/>
      <c r="AB36" s="653"/>
      <c r="AC36" s="661"/>
      <c r="AD36" s="580" t="s">
        <v>122</v>
      </c>
      <c r="AE36" s="575"/>
      <c r="AF36" s="575"/>
      <c r="AG36" s="575"/>
      <c r="AH36" s="575"/>
      <c r="AI36" s="575"/>
      <c r="AJ36" s="575"/>
      <c r="AK36" s="576"/>
      <c r="AL36" s="577" t="s">
        <v>122</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303</v>
      </c>
      <c r="BZ36" s="642"/>
      <c r="CA36" s="642"/>
      <c r="CB36" s="642"/>
      <c r="CC36" s="642"/>
      <c r="CD36" s="642"/>
      <c r="CE36" s="642"/>
      <c r="CF36" s="642"/>
      <c r="CG36" s="642"/>
      <c r="CH36" s="642"/>
      <c r="CI36" s="642"/>
      <c r="CJ36" s="642"/>
      <c r="CK36" s="642"/>
      <c r="CL36" s="643"/>
      <c r="CM36" s="664">
        <v>398064983</v>
      </c>
      <c r="CN36" s="656"/>
      <c r="CO36" s="656"/>
      <c r="CP36" s="656"/>
      <c r="CQ36" s="656"/>
      <c r="CR36" s="656"/>
      <c r="CS36" s="656"/>
      <c r="CT36" s="657"/>
      <c r="CU36" s="658">
        <v>34.1</v>
      </c>
      <c r="CV36" s="659"/>
      <c r="CW36" s="659"/>
      <c r="CX36" s="665"/>
      <c r="CY36" s="655">
        <v>364156152</v>
      </c>
      <c r="CZ36" s="656"/>
      <c r="DA36" s="656"/>
      <c r="DB36" s="656"/>
      <c r="DC36" s="656"/>
      <c r="DD36" s="656"/>
      <c r="DE36" s="656"/>
      <c r="DF36" s="657"/>
      <c r="DG36" s="655">
        <v>359623811</v>
      </c>
      <c r="DH36" s="656"/>
      <c r="DI36" s="656"/>
      <c r="DJ36" s="656"/>
      <c r="DK36" s="656"/>
      <c r="DL36" s="656"/>
      <c r="DM36" s="656"/>
      <c r="DN36" s="656"/>
      <c r="DO36" s="656"/>
      <c r="DP36" s="656"/>
      <c r="DQ36" s="657"/>
      <c r="DR36" s="658">
        <v>64</v>
      </c>
      <c r="DS36" s="659"/>
      <c r="DT36" s="659"/>
      <c r="DU36" s="659"/>
      <c r="DV36" s="659"/>
      <c r="DW36" s="659"/>
      <c r="DX36" s="660"/>
    </row>
    <row r="37" spans="2:128" ht="11.25" customHeight="1" x14ac:dyDescent="0.2">
      <c r="B37" s="571" t="s">
        <v>304</v>
      </c>
      <c r="C37" s="572"/>
      <c r="D37" s="572"/>
      <c r="E37" s="572"/>
      <c r="F37" s="572"/>
      <c r="G37" s="572"/>
      <c r="H37" s="572"/>
      <c r="I37" s="572"/>
      <c r="J37" s="572"/>
      <c r="K37" s="572"/>
      <c r="L37" s="572"/>
      <c r="M37" s="572"/>
      <c r="N37" s="572"/>
      <c r="O37" s="572"/>
      <c r="P37" s="572"/>
      <c r="Q37" s="573"/>
      <c r="R37" s="574">
        <v>10944000</v>
      </c>
      <c r="S37" s="575"/>
      <c r="T37" s="575"/>
      <c r="U37" s="575"/>
      <c r="V37" s="575"/>
      <c r="W37" s="575"/>
      <c r="X37" s="575"/>
      <c r="Y37" s="576"/>
      <c r="Z37" s="577">
        <v>0.9</v>
      </c>
      <c r="AA37" s="653"/>
      <c r="AB37" s="653"/>
      <c r="AC37" s="661"/>
      <c r="AD37" s="580" t="s">
        <v>122</v>
      </c>
      <c r="AE37" s="575"/>
      <c r="AF37" s="575"/>
      <c r="AG37" s="575"/>
      <c r="AH37" s="575"/>
      <c r="AI37" s="575"/>
      <c r="AJ37" s="575"/>
      <c r="AK37" s="576"/>
      <c r="AL37" s="577" t="s">
        <v>221</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305</v>
      </c>
      <c r="BZ37" s="572"/>
      <c r="CA37" s="572"/>
      <c r="CB37" s="572"/>
      <c r="CC37" s="572"/>
      <c r="CD37" s="572"/>
      <c r="CE37" s="572"/>
      <c r="CF37" s="572"/>
      <c r="CG37" s="572"/>
      <c r="CH37" s="572"/>
      <c r="CI37" s="572"/>
      <c r="CJ37" s="572"/>
      <c r="CK37" s="572"/>
      <c r="CL37" s="573"/>
      <c r="CM37" s="574">
        <v>225033478</v>
      </c>
      <c r="CN37" s="581"/>
      <c r="CO37" s="581"/>
      <c r="CP37" s="581"/>
      <c r="CQ37" s="581"/>
      <c r="CR37" s="581"/>
      <c r="CS37" s="581"/>
      <c r="CT37" s="582"/>
      <c r="CU37" s="577">
        <v>19.3</v>
      </c>
      <c r="CV37" s="578"/>
      <c r="CW37" s="578"/>
      <c r="CX37" s="579"/>
      <c r="CY37" s="580">
        <v>196175471</v>
      </c>
      <c r="CZ37" s="581"/>
      <c r="DA37" s="581"/>
      <c r="DB37" s="581"/>
      <c r="DC37" s="581"/>
      <c r="DD37" s="581"/>
      <c r="DE37" s="581"/>
      <c r="DF37" s="582"/>
      <c r="DG37" s="580">
        <v>191987997</v>
      </c>
      <c r="DH37" s="581"/>
      <c r="DI37" s="581"/>
      <c r="DJ37" s="581"/>
      <c r="DK37" s="581"/>
      <c r="DL37" s="581"/>
      <c r="DM37" s="581"/>
      <c r="DN37" s="581"/>
      <c r="DO37" s="581"/>
      <c r="DP37" s="581"/>
      <c r="DQ37" s="582"/>
      <c r="DR37" s="577">
        <v>34.200000000000003</v>
      </c>
      <c r="DS37" s="578"/>
      <c r="DT37" s="578"/>
      <c r="DU37" s="578"/>
      <c r="DV37" s="578"/>
      <c r="DW37" s="578"/>
      <c r="DX37" s="610"/>
    </row>
    <row r="38" spans="2:128" ht="11.25" customHeight="1" x14ac:dyDescent="0.2">
      <c r="B38" s="586" t="s">
        <v>306</v>
      </c>
      <c r="C38" s="587"/>
      <c r="D38" s="587"/>
      <c r="E38" s="587"/>
      <c r="F38" s="587"/>
      <c r="G38" s="587"/>
      <c r="H38" s="587"/>
      <c r="I38" s="587"/>
      <c r="J38" s="587"/>
      <c r="K38" s="587"/>
      <c r="L38" s="587"/>
      <c r="M38" s="587"/>
      <c r="N38" s="587"/>
      <c r="O38" s="587"/>
      <c r="P38" s="587"/>
      <c r="Q38" s="588"/>
      <c r="R38" s="574">
        <v>1193390575</v>
      </c>
      <c r="S38" s="575"/>
      <c r="T38" s="575"/>
      <c r="U38" s="575"/>
      <c r="V38" s="575"/>
      <c r="W38" s="575"/>
      <c r="X38" s="575"/>
      <c r="Y38" s="576"/>
      <c r="Z38" s="652">
        <v>100</v>
      </c>
      <c r="AA38" s="652"/>
      <c r="AB38" s="652"/>
      <c r="AC38" s="652"/>
      <c r="AD38" s="650">
        <v>550908369</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307</v>
      </c>
      <c r="BZ38" s="572"/>
      <c r="CA38" s="572"/>
      <c r="CB38" s="572"/>
      <c r="CC38" s="572"/>
      <c r="CD38" s="572"/>
      <c r="CE38" s="572"/>
      <c r="CF38" s="572"/>
      <c r="CG38" s="572"/>
      <c r="CH38" s="572"/>
      <c r="CI38" s="572"/>
      <c r="CJ38" s="572"/>
      <c r="CK38" s="572"/>
      <c r="CL38" s="573"/>
      <c r="CM38" s="574">
        <v>163666455</v>
      </c>
      <c r="CN38" s="575"/>
      <c r="CO38" s="575"/>
      <c r="CP38" s="575"/>
      <c r="CQ38" s="575"/>
      <c r="CR38" s="575"/>
      <c r="CS38" s="575"/>
      <c r="CT38" s="576"/>
      <c r="CU38" s="577">
        <v>14</v>
      </c>
      <c r="CV38" s="578"/>
      <c r="CW38" s="578"/>
      <c r="CX38" s="579"/>
      <c r="CY38" s="580">
        <v>136707866</v>
      </c>
      <c r="CZ38" s="581"/>
      <c r="DA38" s="581"/>
      <c r="DB38" s="581"/>
      <c r="DC38" s="581"/>
      <c r="DD38" s="581"/>
      <c r="DE38" s="581"/>
      <c r="DF38" s="582"/>
      <c r="DG38" s="580">
        <v>136088602</v>
      </c>
      <c r="DH38" s="581"/>
      <c r="DI38" s="581"/>
      <c r="DJ38" s="581"/>
      <c r="DK38" s="581"/>
      <c r="DL38" s="581"/>
      <c r="DM38" s="581"/>
      <c r="DN38" s="581"/>
      <c r="DO38" s="581"/>
      <c r="DP38" s="581"/>
      <c r="DQ38" s="582"/>
      <c r="DR38" s="577">
        <v>24.2</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308</v>
      </c>
      <c r="BZ39" s="572"/>
      <c r="CA39" s="572"/>
      <c r="CB39" s="572"/>
      <c r="CC39" s="572"/>
      <c r="CD39" s="572"/>
      <c r="CE39" s="572"/>
      <c r="CF39" s="572"/>
      <c r="CG39" s="572"/>
      <c r="CH39" s="572"/>
      <c r="CI39" s="572"/>
      <c r="CJ39" s="572"/>
      <c r="CK39" s="572"/>
      <c r="CL39" s="573"/>
      <c r="CM39" s="574">
        <v>9256798</v>
      </c>
      <c r="CN39" s="581"/>
      <c r="CO39" s="581"/>
      <c r="CP39" s="581"/>
      <c r="CQ39" s="581"/>
      <c r="CR39" s="581"/>
      <c r="CS39" s="581"/>
      <c r="CT39" s="582"/>
      <c r="CU39" s="577">
        <v>0.8</v>
      </c>
      <c r="CV39" s="578"/>
      <c r="CW39" s="578"/>
      <c r="CX39" s="579"/>
      <c r="CY39" s="580">
        <v>4987401</v>
      </c>
      <c r="CZ39" s="581"/>
      <c r="DA39" s="581"/>
      <c r="DB39" s="581"/>
      <c r="DC39" s="581"/>
      <c r="DD39" s="581"/>
      <c r="DE39" s="581"/>
      <c r="DF39" s="582"/>
      <c r="DG39" s="580">
        <v>4642534</v>
      </c>
      <c r="DH39" s="581"/>
      <c r="DI39" s="581"/>
      <c r="DJ39" s="581"/>
      <c r="DK39" s="581"/>
      <c r="DL39" s="581"/>
      <c r="DM39" s="581"/>
      <c r="DN39" s="581"/>
      <c r="DO39" s="581"/>
      <c r="DP39" s="581"/>
      <c r="DQ39" s="582"/>
      <c r="DR39" s="577">
        <v>0.8</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309</v>
      </c>
      <c r="BZ40" s="572"/>
      <c r="CA40" s="572"/>
      <c r="CB40" s="572"/>
      <c r="CC40" s="572"/>
      <c r="CD40" s="572"/>
      <c r="CE40" s="572"/>
      <c r="CF40" s="572"/>
      <c r="CG40" s="572"/>
      <c r="CH40" s="572"/>
      <c r="CI40" s="572"/>
      <c r="CJ40" s="572"/>
      <c r="CK40" s="572"/>
      <c r="CL40" s="573"/>
      <c r="CM40" s="574">
        <v>163774707</v>
      </c>
      <c r="CN40" s="575"/>
      <c r="CO40" s="575"/>
      <c r="CP40" s="575"/>
      <c r="CQ40" s="575"/>
      <c r="CR40" s="575"/>
      <c r="CS40" s="575"/>
      <c r="CT40" s="576"/>
      <c r="CU40" s="577">
        <v>14</v>
      </c>
      <c r="CV40" s="578"/>
      <c r="CW40" s="578"/>
      <c r="CX40" s="579"/>
      <c r="CY40" s="580">
        <v>162993280</v>
      </c>
      <c r="CZ40" s="581"/>
      <c r="DA40" s="581"/>
      <c r="DB40" s="581"/>
      <c r="DC40" s="581"/>
      <c r="DD40" s="581"/>
      <c r="DE40" s="581"/>
      <c r="DF40" s="582"/>
      <c r="DG40" s="580">
        <v>162993280</v>
      </c>
      <c r="DH40" s="581"/>
      <c r="DI40" s="581"/>
      <c r="DJ40" s="581"/>
      <c r="DK40" s="581"/>
      <c r="DL40" s="581"/>
      <c r="DM40" s="581"/>
      <c r="DN40" s="581"/>
      <c r="DO40" s="581"/>
      <c r="DP40" s="581"/>
      <c r="DQ40" s="582"/>
      <c r="DR40" s="577">
        <v>29</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310</v>
      </c>
      <c r="AQ41" s="648"/>
      <c r="AR41" s="648"/>
      <c r="AS41" s="648"/>
      <c r="AT41" s="648"/>
      <c r="AU41" s="648"/>
      <c r="AV41" s="648"/>
      <c r="AW41" s="648"/>
      <c r="AX41" s="648"/>
      <c r="AY41" s="648"/>
      <c r="AZ41" s="648"/>
      <c r="BA41" s="648"/>
      <c r="BB41" s="648"/>
      <c r="BC41" s="649"/>
      <c r="BD41" s="647" t="s">
        <v>311</v>
      </c>
      <c r="BE41" s="648"/>
      <c r="BF41" s="648"/>
      <c r="BG41" s="648"/>
      <c r="BH41" s="648"/>
      <c r="BI41" s="648"/>
      <c r="BJ41" s="648"/>
      <c r="BK41" s="648"/>
      <c r="BL41" s="648"/>
      <c r="BM41" s="649"/>
      <c r="BN41" s="647" t="s">
        <v>312</v>
      </c>
      <c r="BO41" s="648"/>
      <c r="BP41" s="648"/>
      <c r="BQ41" s="648"/>
      <c r="BR41" s="648"/>
      <c r="BS41" s="648"/>
      <c r="BT41" s="648"/>
      <c r="BU41" s="648"/>
      <c r="BV41" s="648"/>
      <c r="BW41" s="649"/>
      <c r="BY41" s="604" t="s">
        <v>313</v>
      </c>
      <c r="BZ41" s="605"/>
      <c r="CA41" s="571" t="s">
        <v>314</v>
      </c>
      <c r="CB41" s="572"/>
      <c r="CC41" s="572"/>
      <c r="CD41" s="572"/>
      <c r="CE41" s="572"/>
      <c r="CF41" s="572"/>
      <c r="CG41" s="572"/>
      <c r="CH41" s="572"/>
      <c r="CI41" s="572"/>
      <c r="CJ41" s="572"/>
      <c r="CK41" s="572"/>
      <c r="CL41" s="573"/>
      <c r="CM41" s="574">
        <v>163771084</v>
      </c>
      <c r="CN41" s="581"/>
      <c r="CO41" s="581"/>
      <c r="CP41" s="581"/>
      <c r="CQ41" s="581"/>
      <c r="CR41" s="581"/>
      <c r="CS41" s="581"/>
      <c r="CT41" s="582"/>
      <c r="CU41" s="577">
        <v>14</v>
      </c>
      <c r="CV41" s="578"/>
      <c r="CW41" s="578"/>
      <c r="CX41" s="579"/>
      <c r="CY41" s="580">
        <v>162989657</v>
      </c>
      <c r="CZ41" s="581"/>
      <c r="DA41" s="581"/>
      <c r="DB41" s="581"/>
      <c r="DC41" s="581"/>
      <c r="DD41" s="581"/>
      <c r="DE41" s="581"/>
      <c r="DF41" s="582"/>
      <c r="DG41" s="580">
        <v>162989657</v>
      </c>
      <c r="DH41" s="581"/>
      <c r="DI41" s="581"/>
      <c r="DJ41" s="581"/>
      <c r="DK41" s="581"/>
      <c r="DL41" s="581"/>
      <c r="DM41" s="581"/>
      <c r="DN41" s="581"/>
      <c r="DO41" s="581"/>
      <c r="DP41" s="581"/>
      <c r="DQ41" s="582"/>
      <c r="DR41" s="577">
        <v>29</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315</v>
      </c>
      <c r="AQ42" s="633"/>
      <c r="AR42" s="633"/>
      <c r="AS42" s="633"/>
      <c r="AT42" s="638" t="s">
        <v>316</v>
      </c>
      <c r="AU42" s="214"/>
      <c r="AV42" s="214"/>
      <c r="AW42" s="214"/>
      <c r="AX42" s="641" t="s">
        <v>159</v>
      </c>
      <c r="AY42" s="642"/>
      <c r="AZ42" s="642"/>
      <c r="BA42" s="642"/>
      <c r="BB42" s="642"/>
      <c r="BC42" s="643"/>
      <c r="BD42" s="644">
        <v>99.8</v>
      </c>
      <c r="BE42" s="645"/>
      <c r="BF42" s="645"/>
      <c r="BG42" s="645"/>
      <c r="BH42" s="645"/>
      <c r="BI42" s="645">
        <v>99.4</v>
      </c>
      <c r="BJ42" s="645"/>
      <c r="BK42" s="645"/>
      <c r="BL42" s="645"/>
      <c r="BM42" s="646"/>
      <c r="BN42" s="644">
        <v>99.7</v>
      </c>
      <c r="BO42" s="645"/>
      <c r="BP42" s="645"/>
      <c r="BQ42" s="645"/>
      <c r="BR42" s="645"/>
      <c r="BS42" s="645">
        <v>99.3</v>
      </c>
      <c r="BT42" s="645"/>
      <c r="BU42" s="645"/>
      <c r="BV42" s="645"/>
      <c r="BW42" s="646"/>
      <c r="BY42" s="606"/>
      <c r="BZ42" s="607"/>
      <c r="CA42" s="571" t="s">
        <v>317</v>
      </c>
      <c r="CB42" s="572"/>
      <c r="CC42" s="572"/>
      <c r="CD42" s="572"/>
      <c r="CE42" s="572"/>
      <c r="CF42" s="572"/>
      <c r="CG42" s="572"/>
      <c r="CH42" s="572"/>
      <c r="CI42" s="572"/>
      <c r="CJ42" s="572"/>
      <c r="CK42" s="572"/>
      <c r="CL42" s="573"/>
      <c r="CM42" s="574">
        <v>152775350</v>
      </c>
      <c r="CN42" s="575"/>
      <c r="CO42" s="575"/>
      <c r="CP42" s="575"/>
      <c r="CQ42" s="575"/>
      <c r="CR42" s="575"/>
      <c r="CS42" s="575"/>
      <c r="CT42" s="576"/>
      <c r="CU42" s="577">
        <v>13.1</v>
      </c>
      <c r="CV42" s="578"/>
      <c r="CW42" s="578"/>
      <c r="CX42" s="579"/>
      <c r="CY42" s="580">
        <v>152000424</v>
      </c>
      <c r="CZ42" s="581"/>
      <c r="DA42" s="581"/>
      <c r="DB42" s="581"/>
      <c r="DC42" s="581"/>
      <c r="DD42" s="581"/>
      <c r="DE42" s="581"/>
      <c r="DF42" s="582"/>
      <c r="DG42" s="580">
        <v>152000424</v>
      </c>
      <c r="DH42" s="581"/>
      <c r="DI42" s="581"/>
      <c r="DJ42" s="581"/>
      <c r="DK42" s="581"/>
      <c r="DL42" s="581"/>
      <c r="DM42" s="581"/>
      <c r="DN42" s="581"/>
      <c r="DO42" s="581"/>
      <c r="DP42" s="581"/>
      <c r="DQ42" s="582"/>
      <c r="DR42" s="577">
        <v>27.1</v>
      </c>
      <c r="DS42" s="578"/>
      <c r="DT42" s="578"/>
      <c r="DU42" s="578"/>
      <c r="DV42" s="578"/>
      <c r="DW42" s="578"/>
      <c r="DX42" s="610"/>
    </row>
    <row r="43" spans="2:128" ht="11.25" customHeight="1" x14ac:dyDescent="0.2">
      <c r="AP43" s="634"/>
      <c r="AQ43" s="635"/>
      <c r="AR43" s="635"/>
      <c r="AS43" s="635"/>
      <c r="AT43" s="639"/>
      <c r="AU43" s="210" t="s">
        <v>318</v>
      </c>
      <c r="AX43" s="571" t="s">
        <v>319</v>
      </c>
      <c r="AY43" s="572"/>
      <c r="AZ43" s="572"/>
      <c r="BA43" s="572"/>
      <c r="BB43" s="572"/>
      <c r="BC43" s="573"/>
      <c r="BD43" s="629">
        <v>99.4</v>
      </c>
      <c r="BE43" s="630"/>
      <c r="BF43" s="630"/>
      <c r="BG43" s="630"/>
      <c r="BH43" s="630"/>
      <c r="BI43" s="630">
        <v>98</v>
      </c>
      <c r="BJ43" s="630"/>
      <c r="BK43" s="630"/>
      <c r="BL43" s="630"/>
      <c r="BM43" s="631"/>
      <c r="BN43" s="629">
        <v>99.4</v>
      </c>
      <c r="BO43" s="630"/>
      <c r="BP43" s="630"/>
      <c r="BQ43" s="630"/>
      <c r="BR43" s="630"/>
      <c r="BS43" s="630">
        <v>97.8</v>
      </c>
      <c r="BT43" s="630"/>
      <c r="BU43" s="630"/>
      <c r="BV43" s="630"/>
      <c r="BW43" s="631"/>
      <c r="BY43" s="606"/>
      <c r="BZ43" s="607"/>
      <c r="CA43" s="571" t="s">
        <v>320</v>
      </c>
      <c r="CB43" s="572"/>
      <c r="CC43" s="572"/>
      <c r="CD43" s="572"/>
      <c r="CE43" s="572"/>
      <c r="CF43" s="572"/>
      <c r="CG43" s="572"/>
      <c r="CH43" s="572"/>
      <c r="CI43" s="572"/>
      <c r="CJ43" s="572"/>
      <c r="CK43" s="572"/>
      <c r="CL43" s="573"/>
      <c r="CM43" s="574">
        <v>10995734</v>
      </c>
      <c r="CN43" s="581"/>
      <c r="CO43" s="581"/>
      <c r="CP43" s="581"/>
      <c r="CQ43" s="581"/>
      <c r="CR43" s="581"/>
      <c r="CS43" s="581"/>
      <c r="CT43" s="582"/>
      <c r="CU43" s="577">
        <v>0.9</v>
      </c>
      <c r="CV43" s="578"/>
      <c r="CW43" s="578"/>
      <c r="CX43" s="579"/>
      <c r="CY43" s="580">
        <v>10989233</v>
      </c>
      <c r="CZ43" s="581"/>
      <c r="DA43" s="581"/>
      <c r="DB43" s="581"/>
      <c r="DC43" s="581"/>
      <c r="DD43" s="581"/>
      <c r="DE43" s="581"/>
      <c r="DF43" s="582"/>
      <c r="DG43" s="580">
        <v>10989233</v>
      </c>
      <c r="DH43" s="581"/>
      <c r="DI43" s="581"/>
      <c r="DJ43" s="581"/>
      <c r="DK43" s="581"/>
      <c r="DL43" s="581"/>
      <c r="DM43" s="581"/>
      <c r="DN43" s="581"/>
      <c r="DO43" s="581"/>
      <c r="DP43" s="581"/>
      <c r="DQ43" s="582"/>
      <c r="DR43" s="577">
        <v>2</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321</v>
      </c>
      <c r="AY44" s="587"/>
      <c r="AZ44" s="587"/>
      <c r="BA44" s="587"/>
      <c r="BB44" s="587"/>
      <c r="BC44" s="588"/>
      <c r="BD44" s="626">
        <v>100</v>
      </c>
      <c r="BE44" s="627"/>
      <c r="BF44" s="627"/>
      <c r="BG44" s="627"/>
      <c r="BH44" s="627"/>
      <c r="BI44" s="627">
        <v>99.9</v>
      </c>
      <c r="BJ44" s="627"/>
      <c r="BK44" s="627"/>
      <c r="BL44" s="627"/>
      <c r="BM44" s="628"/>
      <c r="BN44" s="626">
        <v>99.9</v>
      </c>
      <c r="BO44" s="627"/>
      <c r="BP44" s="627"/>
      <c r="BQ44" s="627"/>
      <c r="BR44" s="627"/>
      <c r="BS44" s="627">
        <v>99.8</v>
      </c>
      <c r="BT44" s="627"/>
      <c r="BU44" s="627"/>
      <c r="BV44" s="627"/>
      <c r="BW44" s="628"/>
      <c r="BY44" s="608"/>
      <c r="BZ44" s="609"/>
      <c r="CA44" s="571" t="s">
        <v>322</v>
      </c>
      <c r="CB44" s="572"/>
      <c r="CC44" s="572"/>
      <c r="CD44" s="572"/>
      <c r="CE44" s="572"/>
      <c r="CF44" s="572"/>
      <c r="CG44" s="572"/>
      <c r="CH44" s="572"/>
      <c r="CI44" s="572"/>
      <c r="CJ44" s="572"/>
      <c r="CK44" s="572"/>
      <c r="CL44" s="573"/>
      <c r="CM44" s="574">
        <v>3623</v>
      </c>
      <c r="CN44" s="575"/>
      <c r="CO44" s="575"/>
      <c r="CP44" s="575"/>
      <c r="CQ44" s="575"/>
      <c r="CR44" s="575"/>
      <c r="CS44" s="575"/>
      <c r="CT44" s="576"/>
      <c r="CU44" s="577">
        <v>0</v>
      </c>
      <c r="CV44" s="578"/>
      <c r="CW44" s="578"/>
      <c r="CX44" s="579"/>
      <c r="CY44" s="580">
        <v>3623</v>
      </c>
      <c r="CZ44" s="581"/>
      <c r="DA44" s="581"/>
      <c r="DB44" s="581"/>
      <c r="DC44" s="581"/>
      <c r="DD44" s="581"/>
      <c r="DE44" s="581"/>
      <c r="DF44" s="582"/>
      <c r="DG44" s="580">
        <v>3623</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323</v>
      </c>
      <c r="AQ45" s="620"/>
      <c r="AR45" s="620"/>
      <c r="AS45" s="620"/>
      <c r="AT45" s="620"/>
      <c r="AU45" s="620"/>
      <c r="AV45" s="620"/>
      <c r="AW45" s="621"/>
      <c r="AX45" s="622" t="s">
        <v>324</v>
      </c>
      <c r="AY45" s="622"/>
      <c r="AZ45" s="622"/>
      <c r="BA45" s="622"/>
      <c r="BB45" s="622"/>
      <c r="BC45" s="622"/>
      <c r="BD45" s="623">
        <v>8895297</v>
      </c>
      <c r="BE45" s="624"/>
      <c r="BF45" s="624"/>
      <c r="BG45" s="624"/>
      <c r="BH45" s="624"/>
      <c r="BI45" s="624"/>
      <c r="BJ45" s="624"/>
      <c r="BK45" s="624"/>
      <c r="BL45" s="624"/>
      <c r="BM45" s="625"/>
      <c r="BN45" s="623">
        <v>10227392</v>
      </c>
      <c r="BO45" s="624"/>
      <c r="BP45" s="624"/>
      <c r="BQ45" s="624"/>
      <c r="BR45" s="624"/>
      <c r="BS45" s="624"/>
      <c r="BT45" s="624"/>
      <c r="BU45" s="624"/>
      <c r="BV45" s="624"/>
      <c r="BW45" s="625"/>
      <c r="BY45" s="571" t="s">
        <v>325</v>
      </c>
      <c r="BZ45" s="572"/>
      <c r="CA45" s="572"/>
      <c r="CB45" s="572"/>
      <c r="CC45" s="572"/>
      <c r="CD45" s="572"/>
      <c r="CE45" s="572"/>
      <c r="CF45" s="572"/>
      <c r="CG45" s="572"/>
      <c r="CH45" s="572"/>
      <c r="CI45" s="572"/>
      <c r="CJ45" s="572"/>
      <c r="CK45" s="572"/>
      <c r="CL45" s="573"/>
      <c r="CM45" s="574">
        <v>577742165</v>
      </c>
      <c r="CN45" s="581"/>
      <c r="CO45" s="581"/>
      <c r="CP45" s="581"/>
      <c r="CQ45" s="581"/>
      <c r="CR45" s="581"/>
      <c r="CS45" s="581"/>
      <c r="CT45" s="582"/>
      <c r="CU45" s="577">
        <v>49.5</v>
      </c>
      <c r="CV45" s="578"/>
      <c r="CW45" s="578"/>
      <c r="CX45" s="579"/>
      <c r="CY45" s="580">
        <v>321741444</v>
      </c>
      <c r="CZ45" s="581"/>
      <c r="DA45" s="581"/>
      <c r="DB45" s="581"/>
      <c r="DC45" s="581"/>
      <c r="DD45" s="581"/>
      <c r="DE45" s="581"/>
      <c r="DF45" s="582"/>
      <c r="DG45" s="580">
        <v>163892034</v>
      </c>
      <c r="DH45" s="581"/>
      <c r="DI45" s="581"/>
      <c r="DJ45" s="581"/>
      <c r="DK45" s="581"/>
      <c r="DL45" s="581"/>
      <c r="DM45" s="581"/>
      <c r="DN45" s="581"/>
      <c r="DO45" s="581"/>
      <c r="DP45" s="581"/>
      <c r="DQ45" s="582"/>
      <c r="DR45" s="577">
        <v>29.2</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326</v>
      </c>
      <c r="AQ46" s="613"/>
      <c r="AR46" s="613"/>
      <c r="AS46" s="613"/>
      <c r="AT46" s="613"/>
      <c r="AU46" s="613"/>
      <c r="AV46" s="613"/>
      <c r="AW46" s="614"/>
      <c r="AX46" s="615" t="s">
        <v>327</v>
      </c>
      <c r="AY46" s="615"/>
      <c r="AZ46" s="615"/>
      <c r="BA46" s="615"/>
      <c r="BB46" s="615"/>
      <c r="BC46" s="615"/>
      <c r="BD46" s="616">
        <v>8895297</v>
      </c>
      <c r="BE46" s="617"/>
      <c r="BF46" s="617"/>
      <c r="BG46" s="617"/>
      <c r="BH46" s="617"/>
      <c r="BI46" s="617"/>
      <c r="BJ46" s="617"/>
      <c r="BK46" s="617"/>
      <c r="BL46" s="617"/>
      <c r="BM46" s="618"/>
      <c r="BN46" s="616">
        <v>10227392</v>
      </c>
      <c r="BO46" s="617"/>
      <c r="BP46" s="617"/>
      <c r="BQ46" s="617"/>
      <c r="BR46" s="617"/>
      <c r="BS46" s="617"/>
      <c r="BT46" s="617"/>
      <c r="BU46" s="617"/>
      <c r="BV46" s="617"/>
      <c r="BW46" s="618"/>
      <c r="BY46" s="571" t="s">
        <v>328</v>
      </c>
      <c r="BZ46" s="572"/>
      <c r="CA46" s="572"/>
      <c r="CB46" s="572"/>
      <c r="CC46" s="572"/>
      <c r="CD46" s="572"/>
      <c r="CE46" s="572"/>
      <c r="CF46" s="572"/>
      <c r="CG46" s="572"/>
      <c r="CH46" s="572"/>
      <c r="CI46" s="572"/>
      <c r="CJ46" s="572"/>
      <c r="CK46" s="572"/>
      <c r="CL46" s="573"/>
      <c r="CM46" s="574">
        <v>49194068</v>
      </c>
      <c r="CN46" s="575"/>
      <c r="CO46" s="575"/>
      <c r="CP46" s="575"/>
      <c r="CQ46" s="575"/>
      <c r="CR46" s="575"/>
      <c r="CS46" s="575"/>
      <c r="CT46" s="576"/>
      <c r="CU46" s="577">
        <v>4.2</v>
      </c>
      <c r="CV46" s="578"/>
      <c r="CW46" s="578"/>
      <c r="CX46" s="579"/>
      <c r="CY46" s="580">
        <v>26978923</v>
      </c>
      <c r="CZ46" s="581"/>
      <c r="DA46" s="581"/>
      <c r="DB46" s="581"/>
      <c r="DC46" s="581"/>
      <c r="DD46" s="581"/>
      <c r="DE46" s="581"/>
      <c r="DF46" s="582"/>
      <c r="DG46" s="580">
        <v>16521182</v>
      </c>
      <c r="DH46" s="581"/>
      <c r="DI46" s="581"/>
      <c r="DJ46" s="581"/>
      <c r="DK46" s="581"/>
      <c r="DL46" s="581"/>
      <c r="DM46" s="581"/>
      <c r="DN46" s="581"/>
      <c r="DO46" s="581"/>
      <c r="DP46" s="581"/>
      <c r="DQ46" s="582"/>
      <c r="DR46" s="577">
        <v>2.9</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329</v>
      </c>
      <c r="BZ47" s="572"/>
      <c r="CA47" s="572"/>
      <c r="CB47" s="572"/>
      <c r="CC47" s="572"/>
      <c r="CD47" s="572"/>
      <c r="CE47" s="572"/>
      <c r="CF47" s="572"/>
      <c r="CG47" s="572"/>
      <c r="CH47" s="572"/>
      <c r="CI47" s="572"/>
      <c r="CJ47" s="572"/>
      <c r="CK47" s="572"/>
      <c r="CL47" s="573"/>
      <c r="CM47" s="574">
        <v>23909261</v>
      </c>
      <c r="CN47" s="581"/>
      <c r="CO47" s="581"/>
      <c r="CP47" s="581"/>
      <c r="CQ47" s="581"/>
      <c r="CR47" s="581"/>
      <c r="CS47" s="581"/>
      <c r="CT47" s="582"/>
      <c r="CU47" s="577">
        <v>2.1</v>
      </c>
      <c r="CV47" s="578"/>
      <c r="CW47" s="578"/>
      <c r="CX47" s="579"/>
      <c r="CY47" s="580">
        <v>13685850</v>
      </c>
      <c r="CZ47" s="581"/>
      <c r="DA47" s="581"/>
      <c r="DB47" s="581"/>
      <c r="DC47" s="581"/>
      <c r="DD47" s="581"/>
      <c r="DE47" s="581"/>
      <c r="DF47" s="582"/>
      <c r="DG47" s="580">
        <v>6980507</v>
      </c>
      <c r="DH47" s="581"/>
      <c r="DI47" s="581"/>
      <c r="DJ47" s="581"/>
      <c r="DK47" s="581"/>
      <c r="DL47" s="581"/>
      <c r="DM47" s="581"/>
      <c r="DN47" s="581"/>
      <c r="DO47" s="581"/>
      <c r="DP47" s="581"/>
      <c r="DQ47" s="582"/>
      <c r="DR47" s="577">
        <v>1.2</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330</v>
      </c>
      <c r="BZ48" s="572"/>
      <c r="CA48" s="572"/>
      <c r="CB48" s="572"/>
      <c r="CC48" s="572"/>
      <c r="CD48" s="572"/>
      <c r="CE48" s="572"/>
      <c r="CF48" s="572"/>
      <c r="CG48" s="572"/>
      <c r="CH48" s="572"/>
      <c r="CI48" s="572"/>
      <c r="CJ48" s="572"/>
      <c r="CK48" s="572"/>
      <c r="CL48" s="573"/>
      <c r="CM48" s="574">
        <v>338916222</v>
      </c>
      <c r="CN48" s="575"/>
      <c r="CO48" s="575"/>
      <c r="CP48" s="575"/>
      <c r="CQ48" s="575"/>
      <c r="CR48" s="575"/>
      <c r="CS48" s="575"/>
      <c r="CT48" s="576"/>
      <c r="CU48" s="577">
        <v>29.1</v>
      </c>
      <c r="CV48" s="578"/>
      <c r="CW48" s="578"/>
      <c r="CX48" s="579"/>
      <c r="CY48" s="580">
        <v>245890989</v>
      </c>
      <c r="CZ48" s="581"/>
      <c r="DA48" s="581"/>
      <c r="DB48" s="581"/>
      <c r="DC48" s="581"/>
      <c r="DD48" s="581"/>
      <c r="DE48" s="581"/>
      <c r="DF48" s="582"/>
      <c r="DG48" s="580">
        <v>129437125</v>
      </c>
      <c r="DH48" s="581"/>
      <c r="DI48" s="581"/>
      <c r="DJ48" s="581"/>
      <c r="DK48" s="581"/>
      <c r="DL48" s="581"/>
      <c r="DM48" s="581"/>
      <c r="DN48" s="581"/>
      <c r="DO48" s="581"/>
      <c r="DP48" s="581"/>
      <c r="DQ48" s="582"/>
      <c r="DR48" s="577">
        <v>23</v>
      </c>
      <c r="DS48" s="578"/>
      <c r="DT48" s="578"/>
      <c r="DU48" s="578"/>
      <c r="DV48" s="578"/>
      <c r="DW48" s="578"/>
      <c r="DX48" s="610"/>
    </row>
    <row r="49" spans="2:128" ht="11.25" customHeight="1" x14ac:dyDescent="0.2">
      <c r="B49" s="210" t="s">
        <v>331</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332</v>
      </c>
      <c r="BZ49" s="572"/>
      <c r="CA49" s="572"/>
      <c r="CB49" s="572"/>
      <c r="CC49" s="572"/>
      <c r="CD49" s="572"/>
      <c r="CE49" s="572"/>
      <c r="CF49" s="572"/>
      <c r="CG49" s="572"/>
      <c r="CH49" s="572"/>
      <c r="CI49" s="572"/>
      <c r="CJ49" s="572"/>
      <c r="CK49" s="572"/>
      <c r="CL49" s="573"/>
      <c r="CM49" s="574">
        <v>10806332</v>
      </c>
      <c r="CN49" s="581"/>
      <c r="CO49" s="581"/>
      <c r="CP49" s="581"/>
      <c r="CQ49" s="581"/>
      <c r="CR49" s="581"/>
      <c r="CS49" s="581"/>
      <c r="CT49" s="582"/>
      <c r="CU49" s="577">
        <v>0.9</v>
      </c>
      <c r="CV49" s="578"/>
      <c r="CW49" s="578"/>
      <c r="CX49" s="579"/>
      <c r="CY49" s="580">
        <v>10786525</v>
      </c>
      <c r="CZ49" s="581"/>
      <c r="DA49" s="581"/>
      <c r="DB49" s="581"/>
      <c r="DC49" s="581"/>
      <c r="DD49" s="581"/>
      <c r="DE49" s="581"/>
      <c r="DF49" s="582"/>
      <c r="DG49" s="580">
        <v>10462493</v>
      </c>
      <c r="DH49" s="581"/>
      <c r="DI49" s="581"/>
      <c r="DJ49" s="581"/>
      <c r="DK49" s="581"/>
      <c r="DL49" s="581"/>
      <c r="DM49" s="581"/>
      <c r="DN49" s="581"/>
      <c r="DO49" s="581"/>
      <c r="DP49" s="581"/>
      <c r="DQ49" s="582"/>
      <c r="DR49" s="577">
        <v>1.9</v>
      </c>
      <c r="DS49" s="578"/>
      <c r="DT49" s="578"/>
      <c r="DU49" s="578"/>
      <c r="DV49" s="578"/>
      <c r="DW49" s="578"/>
      <c r="DX49" s="610"/>
    </row>
    <row r="50" spans="2:128" ht="11.25" customHeight="1" x14ac:dyDescent="0.2">
      <c r="B50" s="611" t="s">
        <v>333</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334</v>
      </c>
      <c r="BZ50" s="572"/>
      <c r="CA50" s="572"/>
      <c r="CB50" s="572"/>
      <c r="CC50" s="572"/>
      <c r="CD50" s="572"/>
      <c r="CE50" s="572"/>
      <c r="CF50" s="572"/>
      <c r="CG50" s="572"/>
      <c r="CH50" s="572"/>
      <c r="CI50" s="572"/>
      <c r="CJ50" s="572"/>
      <c r="CK50" s="572"/>
      <c r="CL50" s="573"/>
      <c r="CM50" s="574">
        <v>22981719</v>
      </c>
      <c r="CN50" s="575"/>
      <c r="CO50" s="575"/>
      <c r="CP50" s="575"/>
      <c r="CQ50" s="575"/>
      <c r="CR50" s="575"/>
      <c r="CS50" s="575"/>
      <c r="CT50" s="576"/>
      <c r="CU50" s="577">
        <v>2</v>
      </c>
      <c r="CV50" s="578"/>
      <c r="CW50" s="578"/>
      <c r="CX50" s="579"/>
      <c r="CY50" s="580">
        <v>18879710</v>
      </c>
      <c r="CZ50" s="581"/>
      <c r="DA50" s="581"/>
      <c r="DB50" s="581"/>
      <c r="DC50" s="581"/>
      <c r="DD50" s="581"/>
      <c r="DE50" s="581"/>
      <c r="DF50" s="582"/>
      <c r="DG50" s="580" t="s">
        <v>122</v>
      </c>
      <c r="DH50" s="581"/>
      <c r="DI50" s="581"/>
      <c r="DJ50" s="581"/>
      <c r="DK50" s="581"/>
      <c r="DL50" s="581"/>
      <c r="DM50" s="581"/>
      <c r="DN50" s="581"/>
      <c r="DO50" s="581"/>
      <c r="DP50" s="581"/>
      <c r="DQ50" s="582"/>
      <c r="DR50" s="577" t="s">
        <v>122</v>
      </c>
      <c r="DS50" s="578"/>
      <c r="DT50" s="578"/>
      <c r="DU50" s="578"/>
      <c r="DV50" s="578"/>
      <c r="DW50" s="578"/>
      <c r="DX50" s="610"/>
    </row>
    <row r="51" spans="2:128" ht="11.25" customHeight="1" x14ac:dyDescent="0.2">
      <c r="B51" s="611" t="s">
        <v>335</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336</v>
      </c>
      <c r="BZ51" s="572"/>
      <c r="CA51" s="572"/>
      <c r="CB51" s="572"/>
      <c r="CC51" s="572"/>
      <c r="CD51" s="572"/>
      <c r="CE51" s="572"/>
      <c r="CF51" s="572"/>
      <c r="CG51" s="572"/>
      <c r="CH51" s="572"/>
      <c r="CI51" s="572"/>
      <c r="CJ51" s="572"/>
      <c r="CK51" s="572"/>
      <c r="CL51" s="573"/>
      <c r="CM51" s="574">
        <v>5910256</v>
      </c>
      <c r="CN51" s="581"/>
      <c r="CO51" s="581"/>
      <c r="CP51" s="581"/>
      <c r="CQ51" s="581"/>
      <c r="CR51" s="581"/>
      <c r="CS51" s="581"/>
      <c r="CT51" s="582"/>
      <c r="CU51" s="577">
        <v>0.5</v>
      </c>
      <c r="CV51" s="578"/>
      <c r="CW51" s="578"/>
      <c r="CX51" s="579"/>
      <c r="CY51" s="580">
        <v>4998127</v>
      </c>
      <c r="CZ51" s="581"/>
      <c r="DA51" s="581"/>
      <c r="DB51" s="581"/>
      <c r="DC51" s="581"/>
      <c r="DD51" s="581"/>
      <c r="DE51" s="581"/>
      <c r="DF51" s="582"/>
      <c r="DG51" s="580" t="s">
        <v>221</v>
      </c>
      <c r="DH51" s="581"/>
      <c r="DI51" s="581"/>
      <c r="DJ51" s="581"/>
      <c r="DK51" s="581"/>
      <c r="DL51" s="581"/>
      <c r="DM51" s="581"/>
      <c r="DN51" s="581"/>
      <c r="DO51" s="581"/>
      <c r="DP51" s="581"/>
      <c r="DQ51" s="582"/>
      <c r="DR51" s="577" t="s">
        <v>122</v>
      </c>
      <c r="DS51" s="578"/>
      <c r="DT51" s="578"/>
      <c r="DU51" s="578"/>
      <c r="DV51" s="578"/>
      <c r="DW51" s="578"/>
      <c r="DX51" s="610"/>
    </row>
    <row r="52" spans="2:128" ht="11.25" customHeight="1" x14ac:dyDescent="0.2">
      <c r="BY52" s="571" t="s">
        <v>337</v>
      </c>
      <c r="BZ52" s="572"/>
      <c r="CA52" s="572"/>
      <c r="CB52" s="572"/>
      <c r="CC52" s="572"/>
      <c r="CD52" s="572"/>
      <c r="CE52" s="572"/>
      <c r="CF52" s="572"/>
      <c r="CG52" s="572"/>
      <c r="CH52" s="572"/>
      <c r="CI52" s="572"/>
      <c r="CJ52" s="572"/>
      <c r="CK52" s="572"/>
      <c r="CL52" s="573"/>
      <c r="CM52" s="574">
        <v>126024307</v>
      </c>
      <c r="CN52" s="575"/>
      <c r="CO52" s="575"/>
      <c r="CP52" s="575"/>
      <c r="CQ52" s="575"/>
      <c r="CR52" s="575"/>
      <c r="CS52" s="575"/>
      <c r="CT52" s="576"/>
      <c r="CU52" s="577">
        <v>10.8</v>
      </c>
      <c r="CV52" s="578"/>
      <c r="CW52" s="578"/>
      <c r="CX52" s="579"/>
      <c r="CY52" s="580">
        <v>521320</v>
      </c>
      <c r="CZ52" s="581"/>
      <c r="DA52" s="581"/>
      <c r="DB52" s="581"/>
      <c r="DC52" s="581"/>
      <c r="DD52" s="581"/>
      <c r="DE52" s="581"/>
      <c r="DF52" s="582"/>
      <c r="DG52" s="580">
        <v>490727</v>
      </c>
      <c r="DH52" s="581"/>
      <c r="DI52" s="581"/>
      <c r="DJ52" s="581"/>
      <c r="DK52" s="581"/>
      <c r="DL52" s="581"/>
      <c r="DM52" s="581"/>
      <c r="DN52" s="581"/>
      <c r="DO52" s="581"/>
      <c r="DP52" s="581"/>
      <c r="DQ52" s="582"/>
      <c r="DR52" s="577">
        <v>0.1</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338</v>
      </c>
      <c r="BZ53" s="572"/>
      <c r="CA53" s="572"/>
      <c r="CB53" s="572"/>
      <c r="CC53" s="572"/>
      <c r="CD53" s="572"/>
      <c r="CE53" s="572"/>
      <c r="CF53" s="572"/>
      <c r="CG53" s="572"/>
      <c r="CH53" s="572"/>
      <c r="CI53" s="572"/>
      <c r="CJ53" s="572"/>
      <c r="CK53" s="572"/>
      <c r="CL53" s="573"/>
      <c r="CM53" s="574" t="s">
        <v>122</v>
      </c>
      <c r="CN53" s="575"/>
      <c r="CO53" s="575"/>
      <c r="CP53" s="575"/>
      <c r="CQ53" s="575"/>
      <c r="CR53" s="575"/>
      <c r="CS53" s="575"/>
      <c r="CT53" s="576"/>
      <c r="CU53" s="577" t="s">
        <v>122</v>
      </c>
      <c r="CV53" s="578"/>
      <c r="CW53" s="578"/>
      <c r="CX53" s="579"/>
      <c r="CY53" s="580" t="s">
        <v>122</v>
      </c>
      <c r="CZ53" s="581"/>
      <c r="DA53" s="581"/>
      <c r="DB53" s="581"/>
      <c r="DC53" s="581"/>
      <c r="DD53" s="581"/>
      <c r="DE53" s="581"/>
      <c r="DF53" s="582"/>
      <c r="DG53" s="580" t="s">
        <v>221</v>
      </c>
      <c r="DH53" s="581"/>
      <c r="DI53" s="581"/>
      <c r="DJ53" s="581"/>
      <c r="DK53" s="581"/>
      <c r="DL53" s="581"/>
      <c r="DM53" s="581"/>
      <c r="DN53" s="581"/>
      <c r="DO53" s="581"/>
      <c r="DP53" s="581"/>
      <c r="DQ53" s="582"/>
      <c r="DR53" s="577" t="s">
        <v>221</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339</v>
      </c>
      <c r="BZ54" s="572"/>
      <c r="CA54" s="572"/>
      <c r="CB54" s="572"/>
      <c r="CC54" s="572"/>
      <c r="CD54" s="572"/>
      <c r="CE54" s="572"/>
      <c r="CF54" s="572"/>
      <c r="CG54" s="572"/>
      <c r="CH54" s="572"/>
      <c r="CI54" s="572"/>
      <c r="CJ54" s="572"/>
      <c r="CK54" s="572"/>
      <c r="CL54" s="573"/>
      <c r="CM54" s="574">
        <v>190272120</v>
      </c>
      <c r="CN54" s="575"/>
      <c r="CO54" s="575"/>
      <c r="CP54" s="575"/>
      <c r="CQ54" s="575"/>
      <c r="CR54" s="575"/>
      <c r="CS54" s="575"/>
      <c r="CT54" s="576"/>
      <c r="CU54" s="577">
        <v>16.3</v>
      </c>
      <c r="CV54" s="578"/>
      <c r="CW54" s="578"/>
      <c r="CX54" s="579"/>
      <c r="CY54" s="580">
        <v>14510441</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340</v>
      </c>
      <c r="BZ55" s="572"/>
      <c r="CA55" s="572"/>
      <c r="CB55" s="572"/>
      <c r="CC55" s="572"/>
      <c r="CD55" s="572"/>
      <c r="CE55" s="572"/>
      <c r="CF55" s="572"/>
      <c r="CG55" s="572"/>
      <c r="CH55" s="572"/>
      <c r="CI55" s="572"/>
      <c r="CJ55" s="572"/>
      <c r="CK55" s="572"/>
      <c r="CL55" s="573"/>
      <c r="CM55" s="574">
        <v>2239137</v>
      </c>
      <c r="CN55" s="575"/>
      <c r="CO55" s="575"/>
      <c r="CP55" s="575"/>
      <c r="CQ55" s="575"/>
      <c r="CR55" s="575"/>
      <c r="CS55" s="575"/>
      <c r="CT55" s="576"/>
      <c r="CU55" s="577">
        <v>0.2</v>
      </c>
      <c r="CV55" s="578"/>
      <c r="CW55" s="578"/>
      <c r="CX55" s="579"/>
      <c r="CY55" s="580">
        <v>189614</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313</v>
      </c>
      <c r="BZ56" s="605"/>
      <c r="CA56" s="571" t="s">
        <v>341</v>
      </c>
      <c r="CB56" s="572"/>
      <c r="CC56" s="572"/>
      <c r="CD56" s="572"/>
      <c r="CE56" s="572"/>
      <c r="CF56" s="572"/>
      <c r="CG56" s="572"/>
      <c r="CH56" s="572"/>
      <c r="CI56" s="572"/>
      <c r="CJ56" s="572"/>
      <c r="CK56" s="572"/>
      <c r="CL56" s="573"/>
      <c r="CM56" s="574">
        <v>183905444</v>
      </c>
      <c r="CN56" s="575"/>
      <c r="CO56" s="575"/>
      <c r="CP56" s="575"/>
      <c r="CQ56" s="575"/>
      <c r="CR56" s="575"/>
      <c r="CS56" s="575"/>
      <c r="CT56" s="576"/>
      <c r="CU56" s="577">
        <v>15.8</v>
      </c>
      <c r="CV56" s="578"/>
      <c r="CW56" s="578"/>
      <c r="CX56" s="579"/>
      <c r="CY56" s="580">
        <v>14184421</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342</v>
      </c>
      <c r="CB57" s="572"/>
      <c r="CC57" s="572"/>
      <c r="CD57" s="572"/>
      <c r="CE57" s="572"/>
      <c r="CF57" s="572"/>
      <c r="CG57" s="572"/>
      <c r="CH57" s="572"/>
      <c r="CI57" s="572"/>
      <c r="CJ57" s="572"/>
      <c r="CK57" s="572"/>
      <c r="CL57" s="573"/>
      <c r="CM57" s="574">
        <v>115745925</v>
      </c>
      <c r="CN57" s="575"/>
      <c r="CO57" s="575"/>
      <c r="CP57" s="575"/>
      <c r="CQ57" s="575"/>
      <c r="CR57" s="575"/>
      <c r="CS57" s="575"/>
      <c r="CT57" s="576"/>
      <c r="CU57" s="577">
        <v>9.9</v>
      </c>
      <c r="CV57" s="578"/>
      <c r="CW57" s="578"/>
      <c r="CX57" s="579"/>
      <c r="CY57" s="580">
        <v>2718610</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343</v>
      </c>
      <c r="CB58" s="572"/>
      <c r="CC58" s="572"/>
      <c r="CD58" s="572"/>
      <c r="CE58" s="572"/>
      <c r="CF58" s="572"/>
      <c r="CG58" s="572"/>
      <c r="CH58" s="572"/>
      <c r="CI58" s="572"/>
      <c r="CJ58" s="572"/>
      <c r="CK58" s="572"/>
      <c r="CL58" s="573"/>
      <c r="CM58" s="574">
        <v>39762215</v>
      </c>
      <c r="CN58" s="575"/>
      <c r="CO58" s="575"/>
      <c r="CP58" s="575"/>
      <c r="CQ58" s="575"/>
      <c r="CR58" s="575"/>
      <c r="CS58" s="575"/>
      <c r="CT58" s="576"/>
      <c r="CU58" s="577">
        <v>3.4</v>
      </c>
      <c r="CV58" s="578"/>
      <c r="CW58" s="578"/>
      <c r="CX58" s="579"/>
      <c r="CY58" s="580">
        <v>9116292</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344</v>
      </c>
      <c r="CB59" s="572"/>
      <c r="CC59" s="572"/>
      <c r="CD59" s="572"/>
      <c r="CE59" s="572"/>
      <c r="CF59" s="572"/>
      <c r="CG59" s="572"/>
      <c r="CH59" s="572"/>
      <c r="CI59" s="572"/>
      <c r="CJ59" s="572"/>
      <c r="CK59" s="572"/>
      <c r="CL59" s="573"/>
      <c r="CM59" s="574">
        <v>6366676</v>
      </c>
      <c r="CN59" s="575"/>
      <c r="CO59" s="575"/>
      <c r="CP59" s="575"/>
      <c r="CQ59" s="575"/>
      <c r="CR59" s="575"/>
      <c r="CS59" s="575"/>
      <c r="CT59" s="576"/>
      <c r="CU59" s="577">
        <v>0.5</v>
      </c>
      <c r="CV59" s="578"/>
      <c r="CW59" s="578"/>
      <c r="CX59" s="579"/>
      <c r="CY59" s="580">
        <v>326020</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345</v>
      </c>
      <c r="CB60" s="572"/>
      <c r="CC60" s="572"/>
      <c r="CD60" s="572"/>
      <c r="CE60" s="572"/>
      <c r="CF60" s="572"/>
      <c r="CG60" s="572"/>
      <c r="CH60" s="572"/>
      <c r="CI60" s="572"/>
      <c r="CJ60" s="572"/>
      <c r="CK60" s="572"/>
      <c r="CL60" s="573"/>
      <c r="CM60" s="574" t="s">
        <v>122</v>
      </c>
      <c r="CN60" s="575"/>
      <c r="CO60" s="575"/>
      <c r="CP60" s="575"/>
      <c r="CQ60" s="575"/>
      <c r="CR60" s="575"/>
      <c r="CS60" s="575"/>
      <c r="CT60" s="576"/>
      <c r="CU60" s="577" t="s">
        <v>221</v>
      </c>
      <c r="CV60" s="578"/>
      <c r="CW60" s="578"/>
      <c r="CX60" s="579"/>
      <c r="CY60" s="580" t="s">
        <v>122</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346</v>
      </c>
      <c r="BZ61" s="587"/>
      <c r="CA61" s="587"/>
      <c r="CB61" s="587"/>
      <c r="CC61" s="587"/>
      <c r="CD61" s="587"/>
      <c r="CE61" s="587"/>
      <c r="CF61" s="587"/>
      <c r="CG61" s="587"/>
      <c r="CH61" s="587"/>
      <c r="CI61" s="587"/>
      <c r="CJ61" s="587"/>
      <c r="CK61" s="587"/>
      <c r="CL61" s="588"/>
      <c r="CM61" s="589">
        <v>1166079268</v>
      </c>
      <c r="CN61" s="590"/>
      <c r="CO61" s="590"/>
      <c r="CP61" s="590"/>
      <c r="CQ61" s="590"/>
      <c r="CR61" s="590"/>
      <c r="CS61" s="590"/>
      <c r="CT61" s="591"/>
      <c r="CU61" s="592">
        <v>100</v>
      </c>
      <c r="CV61" s="593"/>
      <c r="CW61" s="593"/>
      <c r="CX61" s="594"/>
      <c r="CY61" s="595">
        <v>700408037</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smXLgTakv5fSwD/ndG6IqHTDKjY7zm/AkStXdD/cGAgjjhQXDCR+kGk3UIQ9zFneK1cENViKlUEA49glGe5LKg==" saltValue="QtGUsLw1ral+MA2ccJsvJA=="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67" t="s">
        <v>347</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348</v>
      </c>
      <c r="DK2" s="1069"/>
      <c r="DL2" s="1069"/>
      <c r="DM2" s="1069"/>
      <c r="DN2" s="1069"/>
      <c r="DO2" s="1070"/>
      <c r="DP2" s="226"/>
      <c r="DQ2" s="1068" t="s">
        <v>349</v>
      </c>
      <c r="DR2" s="1069"/>
      <c r="DS2" s="1069"/>
      <c r="DT2" s="1069"/>
      <c r="DU2" s="1069"/>
      <c r="DV2" s="1069"/>
      <c r="DW2" s="1069"/>
      <c r="DX2" s="1069"/>
      <c r="DY2" s="1069"/>
      <c r="DZ2" s="107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27" t="s">
        <v>350</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351</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7" t="s">
        <v>352</v>
      </c>
      <c r="B5" s="958"/>
      <c r="C5" s="958"/>
      <c r="D5" s="958"/>
      <c r="E5" s="958"/>
      <c r="F5" s="958"/>
      <c r="G5" s="958"/>
      <c r="H5" s="958"/>
      <c r="I5" s="958"/>
      <c r="J5" s="958"/>
      <c r="K5" s="958"/>
      <c r="L5" s="958"/>
      <c r="M5" s="958"/>
      <c r="N5" s="958"/>
      <c r="O5" s="958"/>
      <c r="P5" s="959"/>
      <c r="Q5" s="963" t="s">
        <v>353</v>
      </c>
      <c r="R5" s="964"/>
      <c r="S5" s="964"/>
      <c r="T5" s="964"/>
      <c r="U5" s="965"/>
      <c r="V5" s="963" t="s">
        <v>354</v>
      </c>
      <c r="W5" s="964"/>
      <c r="X5" s="964"/>
      <c r="Y5" s="964"/>
      <c r="Z5" s="965"/>
      <c r="AA5" s="963" t="s">
        <v>355</v>
      </c>
      <c r="AB5" s="964"/>
      <c r="AC5" s="964"/>
      <c r="AD5" s="964"/>
      <c r="AE5" s="964"/>
      <c r="AF5" s="1071" t="s">
        <v>356</v>
      </c>
      <c r="AG5" s="964"/>
      <c r="AH5" s="964"/>
      <c r="AI5" s="964"/>
      <c r="AJ5" s="977"/>
      <c r="AK5" s="964" t="s">
        <v>357</v>
      </c>
      <c r="AL5" s="964"/>
      <c r="AM5" s="964"/>
      <c r="AN5" s="964"/>
      <c r="AO5" s="965"/>
      <c r="AP5" s="963" t="s">
        <v>358</v>
      </c>
      <c r="AQ5" s="964"/>
      <c r="AR5" s="964"/>
      <c r="AS5" s="964"/>
      <c r="AT5" s="965"/>
      <c r="AU5" s="963" t="s">
        <v>359</v>
      </c>
      <c r="AV5" s="964"/>
      <c r="AW5" s="964"/>
      <c r="AX5" s="964"/>
      <c r="AY5" s="977"/>
      <c r="AZ5" s="230"/>
      <c r="BA5" s="230"/>
      <c r="BB5" s="230"/>
      <c r="BC5" s="230"/>
      <c r="BD5" s="230"/>
      <c r="BE5" s="231"/>
      <c r="BF5" s="231"/>
      <c r="BG5" s="231"/>
      <c r="BH5" s="231"/>
      <c r="BI5" s="231"/>
      <c r="BJ5" s="231"/>
      <c r="BK5" s="231"/>
      <c r="BL5" s="231"/>
      <c r="BM5" s="231"/>
      <c r="BN5" s="231"/>
      <c r="BO5" s="231"/>
      <c r="BP5" s="231"/>
      <c r="BQ5" s="957" t="s">
        <v>360</v>
      </c>
      <c r="BR5" s="958"/>
      <c r="BS5" s="958"/>
      <c r="BT5" s="958"/>
      <c r="BU5" s="958"/>
      <c r="BV5" s="958"/>
      <c r="BW5" s="958"/>
      <c r="BX5" s="958"/>
      <c r="BY5" s="958"/>
      <c r="BZ5" s="958"/>
      <c r="CA5" s="958"/>
      <c r="CB5" s="958"/>
      <c r="CC5" s="958"/>
      <c r="CD5" s="958"/>
      <c r="CE5" s="958"/>
      <c r="CF5" s="958"/>
      <c r="CG5" s="959"/>
      <c r="CH5" s="963" t="s">
        <v>361</v>
      </c>
      <c r="CI5" s="964"/>
      <c r="CJ5" s="964"/>
      <c r="CK5" s="964"/>
      <c r="CL5" s="965"/>
      <c r="CM5" s="963" t="s">
        <v>362</v>
      </c>
      <c r="CN5" s="964"/>
      <c r="CO5" s="964"/>
      <c r="CP5" s="964"/>
      <c r="CQ5" s="965"/>
      <c r="CR5" s="963" t="s">
        <v>363</v>
      </c>
      <c r="CS5" s="964"/>
      <c r="CT5" s="964"/>
      <c r="CU5" s="964"/>
      <c r="CV5" s="965"/>
      <c r="CW5" s="963" t="s">
        <v>364</v>
      </c>
      <c r="CX5" s="964"/>
      <c r="CY5" s="964"/>
      <c r="CZ5" s="964"/>
      <c r="DA5" s="965"/>
      <c r="DB5" s="963" t="s">
        <v>365</v>
      </c>
      <c r="DC5" s="964"/>
      <c r="DD5" s="964"/>
      <c r="DE5" s="964"/>
      <c r="DF5" s="965"/>
      <c r="DG5" s="1061" t="s">
        <v>366</v>
      </c>
      <c r="DH5" s="1062"/>
      <c r="DI5" s="1062"/>
      <c r="DJ5" s="1062"/>
      <c r="DK5" s="1063"/>
      <c r="DL5" s="1061" t="s">
        <v>367</v>
      </c>
      <c r="DM5" s="1062"/>
      <c r="DN5" s="1062"/>
      <c r="DO5" s="1062"/>
      <c r="DP5" s="1063"/>
      <c r="DQ5" s="963" t="s">
        <v>368</v>
      </c>
      <c r="DR5" s="964"/>
      <c r="DS5" s="964"/>
      <c r="DT5" s="964"/>
      <c r="DU5" s="965"/>
      <c r="DV5" s="963" t="s">
        <v>359</v>
      </c>
      <c r="DW5" s="964"/>
      <c r="DX5" s="964"/>
      <c r="DY5" s="964"/>
      <c r="DZ5" s="977"/>
      <c r="EA5" s="232"/>
    </row>
    <row r="6" spans="1:131" s="233" customFormat="1" ht="26.25" customHeight="1" thickBot="1" x14ac:dyDescent="0.25">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2">
      <c r="A7" s="234">
        <v>1</v>
      </c>
      <c r="B7" s="1015" t="s">
        <v>369</v>
      </c>
      <c r="C7" s="1016"/>
      <c r="D7" s="1016"/>
      <c r="E7" s="1016"/>
      <c r="F7" s="1016"/>
      <c r="G7" s="1016"/>
      <c r="H7" s="1016"/>
      <c r="I7" s="1016"/>
      <c r="J7" s="1016"/>
      <c r="K7" s="1016"/>
      <c r="L7" s="1016"/>
      <c r="M7" s="1016"/>
      <c r="N7" s="1016"/>
      <c r="O7" s="1016"/>
      <c r="P7" s="1017"/>
      <c r="Q7" s="1079">
        <v>1415667</v>
      </c>
      <c r="R7" s="1080"/>
      <c r="S7" s="1080"/>
      <c r="T7" s="1080"/>
      <c r="U7" s="1080"/>
      <c r="V7" s="1080">
        <v>1393445</v>
      </c>
      <c r="W7" s="1080"/>
      <c r="X7" s="1080"/>
      <c r="Y7" s="1080"/>
      <c r="Z7" s="1080"/>
      <c r="AA7" s="1080">
        <v>22221</v>
      </c>
      <c r="AB7" s="1080"/>
      <c r="AC7" s="1080"/>
      <c r="AD7" s="1080"/>
      <c r="AE7" s="1081"/>
      <c r="AF7" s="1082">
        <v>15111</v>
      </c>
      <c r="AG7" s="1083"/>
      <c r="AH7" s="1083"/>
      <c r="AI7" s="1083"/>
      <c r="AJ7" s="1084"/>
      <c r="AK7" s="1085"/>
      <c r="AL7" s="1086"/>
      <c r="AM7" s="1086"/>
      <c r="AN7" s="1086"/>
      <c r="AO7" s="1086"/>
      <c r="AP7" s="1086">
        <v>2614781</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c r="BS7" s="1076" t="s">
        <v>578</v>
      </c>
      <c r="BT7" s="1077"/>
      <c r="BU7" s="1077"/>
      <c r="BV7" s="1077"/>
      <c r="BW7" s="1077"/>
      <c r="BX7" s="1077"/>
      <c r="BY7" s="1077"/>
      <c r="BZ7" s="1077"/>
      <c r="CA7" s="1077"/>
      <c r="CB7" s="1077"/>
      <c r="CC7" s="1077"/>
      <c r="CD7" s="1077"/>
      <c r="CE7" s="1077"/>
      <c r="CF7" s="1077"/>
      <c r="CG7" s="1089"/>
      <c r="CH7" s="1073" t="s">
        <v>607</v>
      </c>
      <c r="CI7" s="1074"/>
      <c r="CJ7" s="1074"/>
      <c r="CK7" s="1074"/>
      <c r="CL7" s="1075"/>
      <c r="CM7" s="1073">
        <v>387</v>
      </c>
      <c r="CN7" s="1074"/>
      <c r="CO7" s="1074"/>
      <c r="CP7" s="1074"/>
      <c r="CQ7" s="1075"/>
      <c r="CR7" s="1073">
        <v>10</v>
      </c>
      <c r="CS7" s="1074"/>
      <c r="CT7" s="1074"/>
      <c r="CU7" s="1074"/>
      <c r="CV7" s="1075"/>
      <c r="CW7" s="1073">
        <v>83</v>
      </c>
      <c r="CX7" s="1074"/>
      <c r="CY7" s="1074"/>
      <c r="CZ7" s="1074"/>
      <c r="DA7" s="1075"/>
      <c r="DB7" s="1073"/>
      <c r="DC7" s="1074"/>
      <c r="DD7" s="1074"/>
      <c r="DE7" s="1074"/>
      <c r="DF7" s="1075"/>
      <c r="DG7" s="1073"/>
      <c r="DH7" s="1074"/>
      <c r="DI7" s="1074"/>
      <c r="DJ7" s="1074"/>
      <c r="DK7" s="1075"/>
      <c r="DL7" s="1073"/>
      <c r="DM7" s="1074"/>
      <c r="DN7" s="1074"/>
      <c r="DO7" s="1074"/>
      <c r="DP7" s="1075"/>
      <c r="DQ7" s="1073"/>
      <c r="DR7" s="1074"/>
      <c r="DS7" s="1074"/>
      <c r="DT7" s="1074"/>
      <c r="DU7" s="1075"/>
      <c r="DV7" s="1076"/>
      <c r="DW7" s="1077"/>
      <c r="DX7" s="1077"/>
      <c r="DY7" s="1077"/>
      <c r="DZ7" s="1078"/>
      <c r="EA7" s="232"/>
    </row>
    <row r="8" spans="1:131" s="233" customFormat="1" ht="26.25" customHeight="1" x14ac:dyDescent="0.2">
      <c r="A8" s="236">
        <v>2</v>
      </c>
      <c r="B8" s="1001" t="s">
        <v>370</v>
      </c>
      <c r="C8" s="1002"/>
      <c r="D8" s="1002"/>
      <c r="E8" s="1002"/>
      <c r="F8" s="1002"/>
      <c r="G8" s="1002"/>
      <c r="H8" s="1002"/>
      <c r="I8" s="1002"/>
      <c r="J8" s="1002"/>
      <c r="K8" s="1002"/>
      <c r="L8" s="1002"/>
      <c r="M8" s="1002"/>
      <c r="N8" s="1002"/>
      <c r="O8" s="1002"/>
      <c r="P8" s="1003"/>
      <c r="Q8" s="1007">
        <v>216788</v>
      </c>
      <c r="R8" s="1005"/>
      <c r="S8" s="1005"/>
      <c r="T8" s="1005"/>
      <c r="U8" s="1005"/>
      <c r="V8" s="1005">
        <v>216788</v>
      </c>
      <c r="W8" s="1005"/>
      <c r="X8" s="1005"/>
      <c r="Y8" s="1005"/>
      <c r="Z8" s="1005"/>
      <c r="AA8" s="1005" t="s">
        <v>503</v>
      </c>
      <c r="AB8" s="1005"/>
      <c r="AC8" s="1005"/>
      <c r="AD8" s="1005"/>
      <c r="AE8" s="1008"/>
      <c r="AF8" s="1058" t="s">
        <v>122</v>
      </c>
      <c r="AG8" s="1059"/>
      <c r="AH8" s="1059"/>
      <c r="AI8" s="1059"/>
      <c r="AJ8" s="1060"/>
      <c r="AK8" s="1054"/>
      <c r="AL8" s="1055"/>
      <c r="AM8" s="1055"/>
      <c r="AN8" s="1055"/>
      <c r="AO8" s="1055"/>
      <c r="AP8" s="1055" t="s">
        <v>503</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c r="BS8" s="954" t="s">
        <v>579</v>
      </c>
      <c r="BT8" s="955"/>
      <c r="BU8" s="955"/>
      <c r="BV8" s="955"/>
      <c r="BW8" s="955"/>
      <c r="BX8" s="955"/>
      <c r="BY8" s="955"/>
      <c r="BZ8" s="955"/>
      <c r="CA8" s="955"/>
      <c r="CB8" s="955"/>
      <c r="CC8" s="955"/>
      <c r="CD8" s="955"/>
      <c r="CE8" s="955"/>
      <c r="CF8" s="955"/>
      <c r="CG8" s="976"/>
      <c r="CH8" s="951" t="s">
        <v>608</v>
      </c>
      <c r="CI8" s="952"/>
      <c r="CJ8" s="952"/>
      <c r="CK8" s="952"/>
      <c r="CL8" s="953"/>
      <c r="CM8" s="951">
        <v>2403</v>
      </c>
      <c r="CN8" s="952"/>
      <c r="CO8" s="952"/>
      <c r="CP8" s="952"/>
      <c r="CQ8" s="953"/>
      <c r="CR8" s="951">
        <v>259</v>
      </c>
      <c r="CS8" s="952"/>
      <c r="CT8" s="952"/>
      <c r="CU8" s="952"/>
      <c r="CV8" s="953"/>
      <c r="CW8" s="951">
        <v>1118</v>
      </c>
      <c r="CX8" s="952"/>
      <c r="CY8" s="952"/>
      <c r="CZ8" s="952"/>
      <c r="DA8" s="953"/>
      <c r="DB8" s="951">
        <v>27</v>
      </c>
      <c r="DC8" s="952"/>
      <c r="DD8" s="952"/>
      <c r="DE8" s="952"/>
      <c r="DF8" s="953"/>
      <c r="DG8" s="951"/>
      <c r="DH8" s="952"/>
      <c r="DI8" s="952"/>
      <c r="DJ8" s="952"/>
      <c r="DK8" s="953"/>
      <c r="DL8" s="951">
        <v>1560</v>
      </c>
      <c r="DM8" s="952"/>
      <c r="DN8" s="952"/>
      <c r="DO8" s="952"/>
      <c r="DP8" s="953"/>
      <c r="DQ8" s="951"/>
      <c r="DR8" s="952"/>
      <c r="DS8" s="952"/>
      <c r="DT8" s="952"/>
      <c r="DU8" s="953"/>
      <c r="DV8" s="954"/>
      <c r="DW8" s="955"/>
      <c r="DX8" s="955"/>
      <c r="DY8" s="955"/>
      <c r="DZ8" s="956"/>
      <c r="EA8" s="232"/>
    </row>
    <row r="9" spans="1:131" s="233" customFormat="1" ht="26.25" customHeight="1" x14ac:dyDescent="0.2">
      <c r="A9" s="236">
        <v>3</v>
      </c>
      <c r="B9" s="1001" t="s">
        <v>371</v>
      </c>
      <c r="C9" s="1002"/>
      <c r="D9" s="1002"/>
      <c r="E9" s="1002"/>
      <c r="F9" s="1002"/>
      <c r="G9" s="1002"/>
      <c r="H9" s="1002"/>
      <c r="I9" s="1002"/>
      <c r="J9" s="1002"/>
      <c r="K9" s="1002"/>
      <c r="L9" s="1002"/>
      <c r="M9" s="1002"/>
      <c r="N9" s="1002"/>
      <c r="O9" s="1002"/>
      <c r="P9" s="1003"/>
      <c r="Q9" s="1007">
        <v>3839</v>
      </c>
      <c r="R9" s="1005"/>
      <c r="S9" s="1005"/>
      <c r="T9" s="1005"/>
      <c r="U9" s="1005"/>
      <c r="V9" s="1005">
        <v>318</v>
      </c>
      <c r="W9" s="1005"/>
      <c r="X9" s="1005"/>
      <c r="Y9" s="1005"/>
      <c r="Z9" s="1005"/>
      <c r="AA9" s="1005">
        <v>3521</v>
      </c>
      <c r="AB9" s="1005"/>
      <c r="AC9" s="1005"/>
      <c r="AD9" s="1005"/>
      <c r="AE9" s="1008"/>
      <c r="AF9" s="1058">
        <v>3521</v>
      </c>
      <c r="AG9" s="1059"/>
      <c r="AH9" s="1059"/>
      <c r="AI9" s="1059"/>
      <c r="AJ9" s="1060"/>
      <c r="AK9" s="1054"/>
      <c r="AL9" s="1055"/>
      <c r="AM9" s="1055"/>
      <c r="AN9" s="1055"/>
      <c r="AO9" s="1055"/>
      <c r="AP9" s="1055" t="s">
        <v>503</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4" t="s">
        <v>580</v>
      </c>
      <c r="BT9" s="955"/>
      <c r="BU9" s="955"/>
      <c r="BV9" s="955"/>
      <c r="BW9" s="955"/>
      <c r="BX9" s="955"/>
      <c r="BY9" s="955"/>
      <c r="BZ9" s="955"/>
      <c r="CA9" s="955"/>
      <c r="CB9" s="955"/>
      <c r="CC9" s="955"/>
      <c r="CD9" s="955"/>
      <c r="CE9" s="955"/>
      <c r="CF9" s="955"/>
      <c r="CG9" s="976"/>
      <c r="CH9" s="951">
        <v>178</v>
      </c>
      <c r="CI9" s="952"/>
      <c r="CJ9" s="952"/>
      <c r="CK9" s="952"/>
      <c r="CL9" s="953"/>
      <c r="CM9" s="951">
        <v>4808</v>
      </c>
      <c r="CN9" s="952"/>
      <c r="CO9" s="952"/>
      <c r="CP9" s="952"/>
      <c r="CQ9" s="953"/>
      <c r="CR9" s="951">
        <v>3</v>
      </c>
      <c r="CS9" s="952"/>
      <c r="CT9" s="952"/>
      <c r="CU9" s="952"/>
      <c r="CV9" s="953"/>
      <c r="CW9" s="951"/>
      <c r="CX9" s="952"/>
      <c r="CY9" s="952"/>
      <c r="CZ9" s="952"/>
      <c r="DA9" s="953"/>
      <c r="DB9" s="951"/>
      <c r="DC9" s="952"/>
      <c r="DD9" s="952"/>
      <c r="DE9" s="952"/>
      <c r="DF9" s="953"/>
      <c r="DG9" s="951"/>
      <c r="DH9" s="952"/>
      <c r="DI9" s="952"/>
      <c r="DJ9" s="952"/>
      <c r="DK9" s="953"/>
      <c r="DL9" s="951"/>
      <c r="DM9" s="952"/>
      <c r="DN9" s="952"/>
      <c r="DO9" s="952"/>
      <c r="DP9" s="953"/>
      <c r="DQ9" s="951"/>
      <c r="DR9" s="952"/>
      <c r="DS9" s="952"/>
      <c r="DT9" s="952"/>
      <c r="DU9" s="953"/>
      <c r="DV9" s="954"/>
      <c r="DW9" s="955"/>
      <c r="DX9" s="955"/>
      <c r="DY9" s="955"/>
      <c r="DZ9" s="956"/>
      <c r="EA9" s="232"/>
    </row>
    <row r="10" spans="1:131" s="233" customFormat="1" ht="26.25" customHeight="1" x14ac:dyDescent="0.2">
      <c r="A10" s="236">
        <v>4</v>
      </c>
      <c r="B10" s="1001" t="s">
        <v>372</v>
      </c>
      <c r="C10" s="1002"/>
      <c r="D10" s="1002"/>
      <c r="E10" s="1002"/>
      <c r="F10" s="1002"/>
      <c r="G10" s="1002"/>
      <c r="H10" s="1002"/>
      <c r="I10" s="1002"/>
      <c r="J10" s="1002"/>
      <c r="K10" s="1002"/>
      <c r="L10" s="1002"/>
      <c r="M10" s="1002"/>
      <c r="N10" s="1002"/>
      <c r="O10" s="1002"/>
      <c r="P10" s="1003"/>
      <c r="Q10" s="1007">
        <v>1878</v>
      </c>
      <c r="R10" s="1005"/>
      <c r="S10" s="1005"/>
      <c r="T10" s="1005"/>
      <c r="U10" s="1005"/>
      <c r="V10" s="1005">
        <v>1873</v>
      </c>
      <c r="W10" s="1005"/>
      <c r="X10" s="1005"/>
      <c r="Y10" s="1005"/>
      <c r="Z10" s="1005"/>
      <c r="AA10" s="1005">
        <v>6</v>
      </c>
      <c r="AB10" s="1005"/>
      <c r="AC10" s="1005"/>
      <c r="AD10" s="1005"/>
      <c r="AE10" s="1008"/>
      <c r="AF10" s="1058">
        <v>6</v>
      </c>
      <c r="AG10" s="1059"/>
      <c r="AH10" s="1059"/>
      <c r="AI10" s="1059"/>
      <c r="AJ10" s="1060"/>
      <c r="AK10" s="1054"/>
      <c r="AL10" s="1055"/>
      <c r="AM10" s="1055"/>
      <c r="AN10" s="1055"/>
      <c r="AO10" s="1055"/>
      <c r="AP10" s="1055">
        <v>1065</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581</v>
      </c>
      <c r="BT10" s="955"/>
      <c r="BU10" s="955"/>
      <c r="BV10" s="955"/>
      <c r="BW10" s="955"/>
      <c r="BX10" s="955"/>
      <c r="BY10" s="955"/>
      <c r="BZ10" s="955"/>
      <c r="CA10" s="955"/>
      <c r="CB10" s="955"/>
      <c r="CC10" s="955"/>
      <c r="CD10" s="955"/>
      <c r="CE10" s="955"/>
      <c r="CF10" s="955"/>
      <c r="CG10" s="976"/>
      <c r="CH10" s="951" t="s">
        <v>607</v>
      </c>
      <c r="CI10" s="952"/>
      <c r="CJ10" s="952"/>
      <c r="CK10" s="952"/>
      <c r="CL10" s="953"/>
      <c r="CM10" s="951">
        <v>36</v>
      </c>
      <c r="CN10" s="952"/>
      <c r="CO10" s="952"/>
      <c r="CP10" s="952"/>
      <c r="CQ10" s="953"/>
      <c r="CR10" s="951">
        <v>30</v>
      </c>
      <c r="CS10" s="952"/>
      <c r="CT10" s="952"/>
      <c r="CU10" s="952"/>
      <c r="CV10" s="953"/>
      <c r="CW10" s="951">
        <v>1</v>
      </c>
      <c r="CX10" s="952"/>
      <c r="CY10" s="952"/>
      <c r="CZ10" s="952"/>
      <c r="DA10" s="953"/>
      <c r="DB10" s="951"/>
      <c r="DC10" s="952"/>
      <c r="DD10" s="952"/>
      <c r="DE10" s="952"/>
      <c r="DF10" s="953"/>
      <c r="DG10" s="951"/>
      <c r="DH10" s="952"/>
      <c r="DI10" s="952"/>
      <c r="DJ10" s="952"/>
      <c r="DK10" s="953"/>
      <c r="DL10" s="951"/>
      <c r="DM10" s="952"/>
      <c r="DN10" s="952"/>
      <c r="DO10" s="952"/>
      <c r="DP10" s="953"/>
      <c r="DQ10" s="951"/>
      <c r="DR10" s="952"/>
      <c r="DS10" s="952"/>
      <c r="DT10" s="952"/>
      <c r="DU10" s="953"/>
      <c r="DV10" s="954"/>
      <c r="DW10" s="955"/>
      <c r="DX10" s="955"/>
      <c r="DY10" s="955"/>
      <c r="DZ10" s="956"/>
      <c r="EA10" s="232"/>
    </row>
    <row r="11" spans="1:131" s="233" customFormat="1" ht="26.25" customHeight="1" x14ac:dyDescent="0.2">
      <c r="A11" s="236">
        <v>5</v>
      </c>
      <c r="B11" s="1001" t="s">
        <v>373</v>
      </c>
      <c r="C11" s="1002"/>
      <c r="D11" s="1002"/>
      <c r="E11" s="1002"/>
      <c r="F11" s="1002"/>
      <c r="G11" s="1002"/>
      <c r="H11" s="1002"/>
      <c r="I11" s="1002"/>
      <c r="J11" s="1002"/>
      <c r="K11" s="1002"/>
      <c r="L11" s="1002"/>
      <c r="M11" s="1002"/>
      <c r="N11" s="1002"/>
      <c r="O11" s="1002"/>
      <c r="P11" s="1003"/>
      <c r="Q11" s="1007">
        <v>595</v>
      </c>
      <c r="R11" s="1005"/>
      <c r="S11" s="1005"/>
      <c r="T11" s="1005"/>
      <c r="U11" s="1005"/>
      <c r="V11" s="1005">
        <v>161</v>
      </c>
      <c r="W11" s="1005"/>
      <c r="X11" s="1005"/>
      <c r="Y11" s="1005"/>
      <c r="Z11" s="1005"/>
      <c r="AA11" s="1005">
        <v>434</v>
      </c>
      <c r="AB11" s="1005"/>
      <c r="AC11" s="1005"/>
      <c r="AD11" s="1005"/>
      <c r="AE11" s="1008"/>
      <c r="AF11" s="1058">
        <v>67</v>
      </c>
      <c r="AG11" s="1059"/>
      <c r="AH11" s="1059"/>
      <c r="AI11" s="1059"/>
      <c r="AJ11" s="1060"/>
      <c r="AK11" s="1054"/>
      <c r="AL11" s="1055"/>
      <c r="AM11" s="1055"/>
      <c r="AN11" s="1055"/>
      <c r="AO11" s="1055"/>
      <c r="AP11" s="1055">
        <v>1697</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4" t="s">
        <v>582</v>
      </c>
      <c r="BT11" s="955"/>
      <c r="BU11" s="955"/>
      <c r="BV11" s="955"/>
      <c r="BW11" s="955"/>
      <c r="BX11" s="955"/>
      <c r="BY11" s="955"/>
      <c r="BZ11" s="955"/>
      <c r="CA11" s="955"/>
      <c r="CB11" s="955"/>
      <c r="CC11" s="955"/>
      <c r="CD11" s="955"/>
      <c r="CE11" s="955"/>
      <c r="CF11" s="955"/>
      <c r="CG11" s="976"/>
      <c r="CH11" s="951">
        <v>2</v>
      </c>
      <c r="CI11" s="952"/>
      <c r="CJ11" s="952"/>
      <c r="CK11" s="952"/>
      <c r="CL11" s="953"/>
      <c r="CM11" s="951">
        <v>538</v>
      </c>
      <c r="CN11" s="952"/>
      <c r="CO11" s="952"/>
      <c r="CP11" s="952"/>
      <c r="CQ11" s="953"/>
      <c r="CR11" s="951">
        <v>450</v>
      </c>
      <c r="CS11" s="952"/>
      <c r="CT11" s="952"/>
      <c r="CU11" s="952"/>
      <c r="CV11" s="953"/>
      <c r="CW11" s="951">
        <v>7</v>
      </c>
      <c r="CX11" s="952"/>
      <c r="CY11" s="952"/>
      <c r="CZ11" s="952"/>
      <c r="DA11" s="953"/>
      <c r="DB11" s="951"/>
      <c r="DC11" s="952"/>
      <c r="DD11" s="952"/>
      <c r="DE11" s="952"/>
      <c r="DF11" s="953"/>
      <c r="DG11" s="951"/>
      <c r="DH11" s="952"/>
      <c r="DI11" s="952"/>
      <c r="DJ11" s="952"/>
      <c r="DK11" s="953"/>
      <c r="DL11" s="951"/>
      <c r="DM11" s="952"/>
      <c r="DN11" s="952"/>
      <c r="DO11" s="952"/>
      <c r="DP11" s="953"/>
      <c r="DQ11" s="951"/>
      <c r="DR11" s="952"/>
      <c r="DS11" s="952"/>
      <c r="DT11" s="952"/>
      <c r="DU11" s="953"/>
      <c r="DV11" s="954"/>
      <c r="DW11" s="955"/>
      <c r="DX11" s="955"/>
      <c r="DY11" s="955"/>
      <c r="DZ11" s="956"/>
      <c r="EA11" s="232"/>
    </row>
    <row r="12" spans="1:131" s="233" customFormat="1" ht="26.25" customHeight="1" x14ac:dyDescent="0.2">
      <c r="A12" s="236">
        <v>6</v>
      </c>
      <c r="B12" s="1001" t="s">
        <v>374</v>
      </c>
      <c r="C12" s="1002"/>
      <c r="D12" s="1002"/>
      <c r="E12" s="1002"/>
      <c r="F12" s="1002"/>
      <c r="G12" s="1002"/>
      <c r="H12" s="1002"/>
      <c r="I12" s="1002"/>
      <c r="J12" s="1002"/>
      <c r="K12" s="1002"/>
      <c r="L12" s="1002"/>
      <c r="M12" s="1002"/>
      <c r="N12" s="1002"/>
      <c r="O12" s="1002"/>
      <c r="P12" s="1003"/>
      <c r="Q12" s="1007">
        <v>12</v>
      </c>
      <c r="R12" s="1005"/>
      <c r="S12" s="1005"/>
      <c r="T12" s="1005"/>
      <c r="U12" s="1005"/>
      <c r="V12" s="1005">
        <v>12</v>
      </c>
      <c r="W12" s="1005"/>
      <c r="X12" s="1005"/>
      <c r="Y12" s="1005"/>
      <c r="Z12" s="1005"/>
      <c r="AA12" s="1005" t="s">
        <v>503</v>
      </c>
      <c r="AB12" s="1005"/>
      <c r="AC12" s="1005"/>
      <c r="AD12" s="1005"/>
      <c r="AE12" s="1008"/>
      <c r="AF12" s="1058" t="s">
        <v>122</v>
      </c>
      <c r="AG12" s="1059"/>
      <c r="AH12" s="1059"/>
      <c r="AI12" s="1059"/>
      <c r="AJ12" s="1060"/>
      <c r="AK12" s="1054"/>
      <c r="AL12" s="1055"/>
      <c r="AM12" s="1055"/>
      <c r="AN12" s="1055"/>
      <c r="AO12" s="1055"/>
      <c r="AP12" s="1055" t="s">
        <v>503</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t="s">
        <v>577</v>
      </c>
      <c r="BS12" s="954" t="s">
        <v>583</v>
      </c>
      <c r="BT12" s="955"/>
      <c r="BU12" s="955"/>
      <c r="BV12" s="955"/>
      <c r="BW12" s="955"/>
      <c r="BX12" s="955"/>
      <c r="BY12" s="955"/>
      <c r="BZ12" s="955"/>
      <c r="CA12" s="955"/>
      <c r="CB12" s="955"/>
      <c r="CC12" s="955"/>
      <c r="CD12" s="955"/>
      <c r="CE12" s="955"/>
      <c r="CF12" s="955"/>
      <c r="CG12" s="976"/>
      <c r="CH12" s="951" t="s">
        <v>609</v>
      </c>
      <c r="CI12" s="952"/>
      <c r="CJ12" s="952"/>
      <c r="CK12" s="952"/>
      <c r="CL12" s="953"/>
      <c r="CM12" s="951">
        <v>2474</v>
      </c>
      <c r="CN12" s="952"/>
      <c r="CO12" s="952"/>
      <c r="CP12" s="952"/>
      <c r="CQ12" s="953"/>
      <c r="CR12" s="951">
        <v>10</v>
      </c>
      <c r="CS12" s="952"/>
      <c r="CT12" s="952"/>
      <c r="CU12" s="952"/>
      <c r="CV12" s="953"/>
      <c r="CW12" s="951">
        <v>454</v>
      </c>
      <c r="CX12" s="952"/>
      <c r="CY12" s="952"/>
      <c r="CZ12" s="952"/>
      <c r="DA12" s="953"/>
      <c r="DB12" s="951">
        <v>571</v>
      </c>
      <c r="DC12" s="952"/>
      <c r="DD12" s="952"/>
      <c r="DE12" s="952"/>
      <c r="DF12" s="953"/>
      <c r="DG12" s="951"/>
      <c r="DH12" s="952"/>
      <c r="DI12" s="952"/>
      <c r="DJ12" s="952"/>
      <c r="DK12" s="953"/>
      <c r="DL12" s="951">
        <v>7290</v>
      </c>
      <c r="DM12" s="952"/>
      <c r="DN12" s="952"/>
      <c r="DO12" s="952"/>
      <c r="DP12" s="953"/>
      <c r="DQ12" s="951">
        <v>7290</v>
      </c>
      <c r="DR12" s="952"/>
      <c r="DS12" s="952"/>
      <c r="DT12" s="952"/>
      <c r="DU12" s="953"/>
      <c r="DV12" s="954"/>
      <c r="DW12" s="955"/>
      <c r="DX12" s="955"/>
      <c r="DY12" s="955"/>
      <c r="DZ12" s="956"/>
      <c r="EA12" s="232"/>
    </row>
    <row r="13" spans="1:131" s="233" customFormat="1" ht="26.25" customHeight="1" x14ac:dyDescent="0.2">
      <c r="A13" s="236">
        <v>7</v>
      </c>
      <c r="B13" s="1001" t="s">
        <v>375</v>
      </c>
      <c r="C13" s="1002"/>
      <c r="D13" s="1002"/>
      <c r="E13" s="1002"/>
      <c r="F13" s="1002"/>
      <c r="G13" s="1002"/>
      <c r="H13" s="1002"/>
      <c r="I13" s="1002"/>
      <c r="J13" s="1002"/>
      <c r="K13" s="1002"/>
      <c r="L13" s="1002"/>
      <c r="M13" s="1002"/>
      <c r="N13" s="1002"/>
      <c r="O13" s="1002"/>
      <c r="P13" s="1003"/>
      <c r="Q13" s="1007">
        <v>577</v>
      </c>
      <c r="R13" s="1005"/>
      <c r="S13" s="1005"/>
      <c r="T13" s="1005"/>
      <c r="U13" s="1005"/>
      <c r="V13" s="1005">
        <v>354</v>
      </c>
      <c r="W13" s="1005"/>
      <c r="X13" s="1005"/>
      <c r="Y13" s="1005"/>
      <c r="Z13" s="1005"/>
      <c r="AA13" s="1005">
        <v>222</v>
      </c>
      <c r="AB13" s="1005"/>
      <c r="AC13" s="1005"/>
      <c r="AD13" s="1005"/>
      <c r="AE13" s="1008"/>
      <c r="AF13" s="1058">
        <v>222</v>
      </c>
      <c r="AG13" s="1059"/>
      <c r="AH13" s="1059"/>
      <c r="AI13" s="1059"/>
      <c r="AJ13" s="1060"/>
      <c r="AK13" s="1054"/>
      <c r="AL13" s="1055"/>
      <c r="AM13" s="1055"/>
      <c r="AN13" s="1055"/>
      <c r="AO13" s="1055"/>
      <c r="AP13" s="1055">
        <v>7192</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c r="BS13" s="954" t="s">
        <v>584</v>
      </c>
      <c r="BT13" s="955"/>
      <c r="BU13" s="955"/>
      <c r="BV13" s="955"/>
      <c r="BW13" s="955"/>
      <c r="BX13" s="955"/>
      <c r="BY13" s="955"/>
      <c r="BZ13" s="955"/>
      <c r="CA13" s="955"/>
      <c r="CB13" s="955"/>
      <c r="CC13" s="955"/>
      <c r="CD13" s="955"/>
      <c r="CE13" s="955"/>
      <c r="CF13" s="955"/>
      <c r="CG13" s="976"/>
      <c r="CH13" s="951">
        <v>2</v>
      </c>
      <c r="CI13" s="952"/>
      <c r="CJ13" s="952"/>
      <c r="CK13" s="952"/>
      <c r="CL13" s="953"/>
      <c r="CM13" s="951">
        <v>126</v>
      </c>
      <c r="CN13" s="952"/>
      <c r="CO13" s="952"/>
      <c r="CP13" s="952"/>
      <c r="CQ13" s="953"/>
      <c r="CR13" s="951">
        <v>99</v>
      </c>
      <c r="CS13" s="952"/>
      <c r="CT13" s="952"/>
      <c r="CU13" s="952"/>
      <c r="CV13" s="953"/>
      <c r="CW13" s="951">
        <v>27</v>
      </c>
      <c r="CX13" s="952"/>
      <c r="CY13" s="952"/>
      <c r="CZ13" s="952"/>
      <c r="DA13" s="953"/>
      <c r="DB13" s="951"/>
      <c r="DC13" s="952"/>
      <c r="DD13" s="952"/>
      <c r="DE13" s="952"/>
      <c r="DF13" s="953"/>
      <c r="DG13" s="951"/>
      <c r="DH13" s="952"/>
      <c r="DI13" s="952"/>
      <c r="DJ13" s="952"/>
      <c r="DK13" s="953"/>
      <c r="DL13" s="951"/>
      <c r="DM13" s="952"/>
      <c r="DN13" s="952"/>
      <c r="DO13" s="952"/>
      <c r="DP13" s="953"/>
      <c r="DQ13" s="951"/>
      <c r="DR13" s="952"/>
      <c r="DS13" s="952"/>
      <c r="DT13" s="952"/>
      <c r="DU13" s="953"/>
      <c r="DV13" s="954"/>
      <c r="DW13" s="955"/>
      <c r="DX13" s="955"/>
      <c r="DY13" s="955"/>
      <c r="DZ13" s="956"/>
      <c r="EA13" s="232"/>
    </row>
    <row r="14" spans="1:131" s="233" customFormat="1" ht="26.25" customHeight="1" x14ac:dyDescent="0.2">
      <c r="A14" s="236">
        <v>8</v>
      </c>
      <c r="B14" s="1001" t="s">
        <v>376</v>
      </c>
      <c r="C14" s="1002"/>
      <c r="D14" s="1002"/>
      <c r="E14" s="1002"/>
      <c r="F14" s="1002"/>
      <c r="G14" s="1002"/>
      <c r="H14" s="1002"/>
      <c r="I14" s="1002"/>
      <c r="J14" s="1002"/>
      <c r="K14" s="1002"/>
      <c r="L14" s="1002"/>
      <c r="M14" s="1002"/>
      <c r="N14" s="1002"/>
      <c r="O14" s="1002"/>
      <c r="P14" s="1003"/>
      <c r="Q14" s="1007">
        <v>637</v>
      </c>
      <c r="R14" s="1005"/>
      <c r="S14" s="1005"/>
      <c r="T14" s="1005"/>
      <c r="U14" s="1005"/>
      <c r="V14" s="1005">
        <v>84</v>
      </c>
      <c r="W14" s="1005"/>
      <c r="X14" s="1005"/>
      <c r="Y14" s="1005"/>
      <c r="Z14" s="1005"/>
      <c r="AA14" s="1005">
        <v>553</v>
      </c>
      <c r="AB14" s="1005"/>
      <c r="AC14" s="1005"/>
      <c r="AD14" s="1005"/>
      <c r="AE14" s="1008"/>
      <c r="AF14" s="1058">
        <v>148</v>
      </c>
      <c r="AG14" s="1059"/>
      <c r="AH14" s="1059"/>
      <c r="AI14" s="1059"/>
      <c r="AJ14" s="1060"/>
      <c r="AK14" s="1054"/>
      <c r="AL14" s="1055"/>
      <c r="AM14" s="1055"/>
      <c r="AN14" s="1055"/>
      <c r="AO14" s="1055"/>
      <c r="AP14" s="1055">
        <v>28</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c r="BS14" s="954" t="s">
        <v>585</v>
      </c>
      <c r="BT14" s="955"/>
      <c r="BU14" s="955"/>
      <c r="BV14" s="955"/>
      <c r="BW14" s="955"/>
      <c r="BX14" s="955"/>
      <c r="BY14" s="955"/>
      <c r="BZ14" s="955"/>
      <c r="CA14" s="955"/>
      <c r="CB14" s="955"/>
      <c r="CC14" s="955"/>
      <c r="CD14" s="955"/>
      <c r="CE14" s="955"/>
      <c r="CF14" s="955"/>
      <c r="CG14" s="976"/>
      <c r="CH14" s="951">
        <v>8</v>
      </c>
      <c r="CI14" s="952"/>
      <c r="CJ14" s="952"/>
      <c r="CK14" s="952"/>
      <c r="CL14" s="953"/>
      <c r="CM14" s="951">
        <v>1092</v>
      </c>
      <c r="CN14" s="952"/>
      <c r="CO14" s="952"/>
      <c r="CP14" s="952"/>
      <c r="CQ14" s="953"/>
      <c r="CR14" s="951">
        <v>391</v>
      </c>
      <c r="CS14" s="952"/>
      <c r="CT14" s="952"/>
      <c r="CU14" s="952"/>
      <c r="CV14" s="953"/>
      <c r="CW14" s="951">
        <v>40</v>
      </c>
      <c r="CX14" s="952"/>
      <c r="CY14" s="952"/>
      <c r="CZ14" s="952"/>
      <c r="DA14" s="953"/>
      <c r="DB14" s="951"/>
      <c r="DC14" s="952"/>
      <c r="DD14" s="952"/>
      <c r="DE14" s="952"/>
      <c r="DF14" s="953"/>
      <c r="DG14" s="951"/>
      <c r="DH14" s="952"/>
      <c r="DI14" s="952"/>
      <c r="DJ14" s="952"/>
      <c r="DK14" s="953"/>
      <c r="DL14" s="951"/>
      <c r="DM14" s="952"/>
      <c r="DN14" s="952"/>
      <c r="DO14" s="952"/>
      <c r="DP14" s="953"/>
      <c r="DQ14" s="951"/>
      <c r="DR14" s="952"/>
      <c r="DS14" s="952"/>
      <c r="DT14" s="952"/>
      <c r="DU14" s="953"/>
      <c r="DV14" s="954"/>
      <c r="DW14" s="955"/>
      <c r="DX14" s="955"/>
      <c r="DY14" s="955"/>
      <c r="DZ14" s="956"/>
      <c r="EA14" s="232"/>
    </row>
    <row r="15" spans="1:131" s="233" customFormat="1" ht="26.25" customHeight="1" x14ac:dyDescent="0.2">
      <c r="A15" s="236">
        <v>9</v>
      </c>
      <c r="B15" s="1001" t="s">
        <v>377</v>
      </c>
      <c r="C15" s="1002"/>
      <c r="D15" s="1002"/>
      <c r="E15" s="1002"/>
      <c r="F15" s="1002"/>
      <c r="G15" s="1002"/>
      <c r="H15" s="1002"/>
      <c r="I15" s="1002"/>
      <c r="J15" s="1002"/>
      <c r="K15" s="1002"/>
      <c r="L15" s="1002"/>
      <c r="M15" s="1002"/>
      <c r="N15" s="1002"/>
      <c r="O15" s="1002"/>
      <c r="P15" s="1003"/>
      <c r="Q15" s="1007">
        <v>341</v>
      </c>
      <c r="R15" s="1005"/>
      <c r="S15" s="1005"/>
      <c r="T15" s="1005"/>
      <c r="U15" s="1005"/>
      <c r="V15" s="1005">
        <v>1</v>
      </c>
      <c r="W15" s="1005"/>
      <c r="X15" s="1005"/>
      <c r="Y15" s="1005"/>
      <c r="Z15" s="1005"/>
      <c r="AA15" s="1005">
        <v>340</v>
      </c>
      <c r="AB15" s="1005"/>
      <c r="AC15" s="1005"/>
      <c r="AD15" s="1005"/>
      <c r="AE15" s="1008"/>
      <c r="AF15" s="1058">
        <v>201</v>
      </c>
      <c r="AG15" s="1059"/>
      <c r="AH15" s="1059"/>
      <c r="AI15" s="1059"/>
      <c r="AJ15" s="1060"/>
      <c r="AK15" s="1054"/>
      <c r="AL15" s="1055"/>
      <c r="AM15" s="1055"/>
      <c r="AN15" s="1055"/>
      <c r="AO15" s="1055"/>
      <c r="AP15" s="1055" t="s">
        <v>503</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586</v>
      </c>
      <c r="BT15" s="955"/>
      <c r="BU15" s="955"/>
      <c r="BV15" s="955"/>
      <c r="BW15" s="955"/>
      <c r="BX15" s="955"/>
      <c r="BY15" s="955"/>
      <c r="BZ15" s="955"/>
      <c r="CA15" s="955"/>
      <c r="CB15" s="955"/>
      <c r="CC15" s="955"/>
      <c r="CD15" s="955"/>
      <c r="CE15" s="955"/>
      <c r="CF15" s="955"/>
      <c r="CG15" s="976"/>
      <c r="CH15" s="951">
        <v>27</v>
      </c>
      <c r="CI15" s="952"/>
      <c r="CJ15" s="952"/>
      <c r="CK15" s="952"/>
      <c r="CL15" s="953"/>
      <c r="CM15" s="951">
        <v>3821</v>
      </c>
      <c r="CN15" s="952"/>
      <c r="CO15" s="952"/>
      <c r="CP15" s="952"/>
      <c r="CQ15" s="953"/>
      <c r="CR15" s="951">
        <v>3000</v>
      </c>
      <c r="CS15" s="952"/>
      <c r="CT15" s="952"/>
      <c r="CU15" s="952"/>
      <c r="CV15" s="953"/>
      <c r="CW15" s="951">
        <v>137</v>
      </c>
      <c r="CX15" s="952"/>
      <c r="CY15" s="952"/>
      <c r="CZ15" s="952"/>
      <c r="DA15" s="953"/>
      <c r="DB15" s="951"/>
      <c r="DC15" s="952"/>
      <c r="DD15" s="952"/>
      <c r="DE15" s="952"/>
      <c r="DF15" s="953"/>
      <c r="DG15" s="951"/>
      <c r="DH15" s="952"/>
      <c r="DI15" s="952"/>
      <c r="DJ15" s="952"/>
      <c r="DK15" s="953"/>
      <c r="DL15" s="951"/>
      <c r="DM15" s="952"/>
      <c r="DN15" s="952"/>
      <c r="DO15" s="952"/>
      <c r="DP15" s="953"/>
      <c r="DQ15" s="951"/>
      <c r="DR15" s="952"/>
      <c r="DS15" s="952"/>
      <c r="DT15" s="952"/>
      <c r="DU15" s="953"/>
      <c r="DV15" s="954"/>
      <c r="DW15" s="955"/>
      <c r="DX15" s="955"/>
      <c r="DY15" s="955"/>
      <c r="DZ15" s="956"/>
      <c r="EA15" s="232"/>
    </row>
    <row r="16" spans="1:131" s="233" customFormat="1" ht="26.25" customHeight="1" x14ac:dyDescent="0.2">
      <c r="A16" s="236">
        <v>10</v>
      </c>
      <c r="B16" s="1001" t="s">
        <v>378</v>
      </c>
      <c r="C16" s="1002"/>
      <c r="D16" s="1002"/>
      <c r="E16" s="1002"/>
      <c r="F16" s="1002"/>
      <c r="G16" s="1002"/>
      <c r="H16" s="1002"/>
      <c r="I16" s="1002"/>
      <c r="J16" s="1002"/>
      <c r="K16" s="1002"/>
      <c r="L16" s="1002"/>
      <c r="M16" s="1002"/>
      <c r="N16" s="1002"/>
      <c r="O16" s="1002"/>
      <c r="P16" s="1003"/>
      <c r="Q16" s="1007">
        <v>154</v>
      </c>
      <c r="R16" s="1005"/>
      <c r="S16" s="1005"/>
      <c r="T16" s="1005"/>
      <c r="U16" s="1005"/>
      <c r="V16" s="1005">
        <v>141</v>
      </c>
      <c r="W16" s="1005"/>
      <c r="X16" s="1005"/>
      <c r="Y16" s="1005"/>
      <c r="Z16" s="1005"/>
      <c r="AA16" s="1005">
        <v>13</v>
      </c>
      <c r="AB16" s="1005"/>
      <c r="AC16" s="1005"/>
      <c r="AD16" s="1005"/>
      <c r="AE16" s="1008"/>
      <c r="AF16" s="1058">
        <v>8</v>
      </c>
      <c r="AG16" s="1059"/>
      <c r="AH16" s="1059"/>
      <c r="AI16" s="1059"/>
      <c r="AJ16" s="1060"/>
      <c r="AK16" s="1054"/>
      <c r="AL16" s="1055"/>
      <c r="AM16" s="1055"/>
      <c r="AN16" s="1055"/>
      <c r="AO16" s="1055"/>
      <c r="AP16" s="1055">
        <v>1307</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587</v>
      </c>
      <c r="BT16" s="955"/>
      <c r="BU16" s="955"/>
      <c r="BV16" s="955"/>
      <c r="BW16" s="955"/>
      <c r="BX16" s="955"/>
      <c r="BY16" s="955"/>
      <c r="BZ16" s="955"/>
      <c r="CA16" s="955"/>
      <c r="CB16" s="955"/>
      <c r="CC16" s="955"/>
      <c r="CD16" s="955"/>
      <c r="CE16" s="955"/>
      <c r="CF16" s="955"/>
      <c r="CG16" s="976"/>
      <c r="CH16" s="951">
        <v>0</v>
      </c>
      <c r="CI16" s="952"/>
      <c r="CJ16" s="952"/>
      <c r="CK16" s="952"/>
      <c r="CL16" s="953"/>
      <c r="CM16" s="951">
        <v>209</v>
      </c>
      <c r="CN16" s="952"/>
      <c r="CO16" s="952"/>
      <c r="CP16" s="952"/>
      <c r="CQ16" s="953"/>
      <c r="CR16" s="951">
        <v>150</v>
      </c>
      <c r="CS16" s="952"/>
      <c r="CT16" s="952"/>
      <c r="CU16" s="952"/>
      <c r="CV16" s="953"/>
      <c r="CW16" s="951"/>
      <c r="CX16" s="952"/>
      <c r="CY16" s="952"/>
      <c r="CZ16" s="952"/>
      <c r="DA16" s="953"/>
      <c r="DB16" s="951"/>
      <c r="DC16" s="952"/>
      <c r="DD16" s="952"/>
      <c r="DE16" s="952"/>
      <c r="DF16" s="953"/>
      <c r="DG16" s="951"/>
      <c r="DH16" s="952"/>
      <c r="DI16" s="952"/>
      <c r="DJ16" s="952"/>
      <c r="DK16" s="953"/>
      <c r="DL16" s="951"/>
      <c r="DM16" s="952"/>
      <c r="DN16" s="952"/>
      <c r="DO16" s="952"/>
      <c r="DP16" s="953"/>
      <c r="DQ16" s="951"/>
      <c r="DR16" s="952"/>
      <c r="DS16" s="952"/>
      <c r="DT16" s="952"/>
      <c r="DU16" s="953"/>
      <c r="DV16" s="954"/>
      <c r="DW16" s="955"/>
      <c r="DX16" s="955"/>
      <c r="DY16" s="955"/>
      <c r="DZ16" s="956"/>
      <c r="EA16" s="232"/>
    </row>
    <row r="17" spans="1:131" s="233" customFormat="1" ht="26.25" customHeight="1" x14ac:dyDescent="0.2">
      <c r="A17" s="236">
        <v>11</v>
      </c>
      <c r="B17" s="1001" t="s">
        <v>379</v>
      </c>
      <c r="C17" s="1002"/>
      <c r="D17" s="1002"/>
      <c r="E17" s="1002"/>
      <c r="F17" s="1002"/>
      <c r="G17" s="1002"/>
      <c r="H17" s="1002"/>
      <c r="I17" s="1002"/>
      <c r="J17" s="1002"/>
      <c r="K17" s="1002"/>
      <c r="L17" s="1002"/>
      <c r="M17" s="1002"/>
      <c r="N17" s="1002"/>
      <c r="O17" s="1002"/>
      <c r="P17" s="1003"/>
      <c r="Q17" s="1007">
        <v>180</v>
      </c>
      <c r="R17" s="1005"/>
      <c r="S17" s="1005"/>
      <c r="T17" s="1005"/>
      <c r="U17" s="1005"/>
      <c r="V17" s="1005">
        <v>180</v>
      </c>
      <c r="W17" s="1005"/>
      <c r="X17" s="1005"/>
      <c r="Y17" s="1005"/>
      <c r="Z17" s="1005"/>
      <c r="AA17" s="1005" t="s">
        <v>503</v>
      </c>
      <c r="AB17" s="1005"/>
      <c r="AC17" s="1005"/>
      <c r="AD17" s="1005"/>
      <c r="AE17" s="1008"/>
      <c r="AF17" s="1058" t="s">
        <v>503</v>
      </c>
      <c r="AG17" s="1059"/>
      <c r="AH17" s="1059"/>
      <c r="AI17" s="1059"/>
      <c r="AJ17" s="1060"/>
      <c r="AK17" s="1054"/>
      <c r="AL17" s="1055"/>
      <c r="AM17" s="1055"/>
      <c r="AN17" s="1055"/>
      <c r="AO17" s="1055"/>
      <c r="AP17" s="1055">
        <v>125</v>
      </c>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c r="BS17" s="954" t="s">
        <v>588</v>
      </c>
      <c r="BT17" s="955"/>
      <c r="BU17" s="955"/>
      <c r="BV17" s="955"/>
      <c r="BW17" s="955"/>
      <c r="BX17" s="955"/>
      <c r="BY17" s="955"/>
      <c r="BZ17" s="955"/>
      <c r="CA17" s="955"/>
      <c r="CB17" s="955"/>
      <c r="CC17" s="955"/>
      <c r="CD17" s="955"/>
      <c r="CE17" s="955"/>
      <c r="CF17" s="955"/>
      <c r="CG17" s="976"/>
      <c r="CH17" s="951">
        <v>12</v>
      </c>
      <c r="CI17" s="952"/>
      <c r="CJ17" s="952"/>
      <c r="CK17" s="952"/>
      <c r="CL17" s="953"/>
      <c r="CM17" s="951">
        <v>789</v>
      </c>
      <c r="CN17" s="952"/>
      <c r="CO17" s="952"/>
      <c r="CP17" s="952"/>
      <c r="CQ17" s="953"/>
      <c r="CR17" s="951">
        <v>403</v>
      </c>
      <c r="CS17" s="952"/>
      <c r="CT17" s="952"/>
      <c r="CU17" s="952"/>
      <c r="CV17" s="953"/>
      <c r="CW17" s="951">
        <v>1</v>
      </c>
      <c r="CX17" s="952"/>
      <c r="CY17" s="952"/>
      <c r="CZ17" s="952"/>
      <c r="DA17" s="953"/>
      <c r="DB17" s="951"/>
      <c r="DC17" s="952"/>
      <c r="DD17" s="952"/>
      <c r="DE17" s="952"/>
      <c r="DF17" s="953"/>
      <c r="DG17" s="951"/>
      <c r="DH17" s="952"/>
      <c r="DI17" s="952"/>
      <c r="DJ17" s="952"/>
      <c r="DK17" s="953"/>
      <c r="DL17" s="951"/>
      <c r="DM17" s="952"/>
      <c r="DN17" s="952"/>
      <c r="DO17" s="952"/>
      <c r="DP17" s="953"/>
      <c r="DQ17" s="951"/>
      <c r="DR17" s="952"/>
      <c r="DS17" s="952"/>
      <c r="DT17" s="952"/>
      <c r="DU17" s="953"/>
      <c r="DV17" s="954"/>
      <c r="DW17" s="955"/>
      <c r="DX17" s="955"/>
      <c r="DY17" s="955"/>
      <c r="DZ17" s="956"/>
      <c r="EA17" s="232"/>
    </row>
    <row r="18" spans="1:131" s="233" customFormat="1" ht="26.25" customHeight="1" x14ac:dyDescent="0.2">
      <c r="A18" s="236">
        <v>12</v>
      </c>
      <c r="B18" s="1001" t="s">
        <v>380</v>
      </c>
      <c r="C18" s="1002"/>
      <c r="D18" s="1002"/>
      <c r="E18" s="1002"/>
      <c r="F18" s="1002"/>
      <c r="G18" s="1002"/>
      <c r="H18" s="1002"/>
      <c r="I18" s="1002"/>
      <c r="J18" s="1002"/>
      <c r="K18" s="1002"/>
      <c r="L18" s="1002"/>
      <c r="M18" s="1002"/>
      <c r="N18" s="1002"/>
      <c r="O18" s="1002"/>
      <c r="P18" s="1003"/>
      <c r="Q18" s="1007">
        <v>533</v>
      </c>
      <c r="R18" s="1005"/>
      <c r="S18" s="1005"/>
      <c r="T18" s="1005"/>
      <c r="U18" s="1005"/>
      <c r="V18" s="1005">
        <v>533</v>
      </c>
      <c r="W18" s="1005"/>
      <c r="X18" s="1005"/>
      <c r="Y18" s="1005"/>
      <c r="Z18" s="1005"/>
      <c r="AA18" s="1005" t="s">
        <v>503</v>
      </c>
      <c r="AB18" s="1005"/>
      <c r="AC18" s="1005"/>
      <c r="AD18" s="1005"/>
      <c r="AE18" s="1008"/>
      <c r="AF18" s="1058" t="s">
        <v>122</v>
      </c>
      <c r="AG18" s="1059"/>
      <c r="AH18" s="1059"/>
      <c r="AI18" s="1059"/>
      <c r="AJ18" s="1060"/>
      <c r="AK18" s="1054"/>
      <c r="AL18" s="1055"/>
      <c r="AM18" s="1055"/>
      <c r="AN18" s="1055"/>
      <c r="AO18" s="1055"/>
      <c r="AP18" s="1055" t="s">
        <v>503</v>
      </c>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589</v>
      </c>
      <c r="BT18" s="955"/>
      <c r="BU18" s="955"/>
      <c r="BV18" s="955"/>
      <c r="BW18" s="955"/>
      <c r="BX18" s="955"/>
      <c r="BY18" s="955"/>
      <c r="BZ18" s="955"/>
      <c r="CA18" s="955"/>
      <c r="CB18" s="955"/>
      <c r="CC18" s="955"/>
      <c r="CD18" s="955"/>
      <c r="CE18" s="955"/>
      <c r="CF18" s="955"/>
      <c r="CG18" s="976"/>
      <c r="CH18" s="951">
        <v>1</v>
      </c>
      <c r="CI18" s="952"/>
      <c r="CJ18" s="952"/>
      <c r="CK18" s="952"/>
      <c r="CL18" s="953"/>
      <c r="CM18" s="951">
        <v>1453</v>
      </c>
      <c r="CN18" s="952"/>
      <c r="CO18" s="952"/>
      <c r="CP18" s="952"/>
      <c r="CQ18" s="953"/>
      <c r="CR18" s="951">
        <v>794</v>
      </c>
      <c r="CS18" s="952"/>
      <c r="CT18" s="952"/>
      <c r="CU18" s="952"/>
      <c r="CV18" s="953"/>
      <c r="CW18" s="951"/>
      <c r="CX18" s="952"/>
      <c r="CY18" s="952"/>
      <c r="CZ18" s="952"/>
      <c r="DA18" s="953"/>
      <c r="DB18" s="951"/>
      <c r="DC18" s="952"/>
      <c r="DD18" s="952"/>
      <c r="DE18" s="952"/>
      <c r="DF18" s="953"/>
      <c r="DG18" s="951"/>
      <c r="DH18" s="952"/>
      <c r="DI18" s="952"/>
      <c r="DJ18" s="952"/>
      <c r="DK18" s="953"/>
      <c r="DL18" s="951"/>
      <c r="DM18" s="952"/>
      <c r="DN18" s="952"/>
      <c r="DO18" s="952"/>
      <c r="DP18" s="953"/>
      <c r="DQ18" s="951"/>
      <c r="DR18" s="952"/>
      <c r="DS18" s="952"/>
      <c r="DT18" s="952"/>
      <c r="DU18" s="953"/>
      <c r="DV18" s="954"/>
      <c r="DW18" s="955"/>
      <c r="DX18" s="955"/>
      <c r="DY18" s="955"/>
      <c r="DZ18" s="956"/>
      <c r="EA18" s="232"/>
    </row>
    <row r="19" spans="1:131" s="233" customFormat="1" ht="26.25" customHeight="1" x14ac:dyDescent="0.2">
      <c r="A19" s="236">
        <v>13</v>
      </c>
      <c r="B19" s="1001"/>
      <c r="C19" s="1002"/>
      <c r="D19" s="1002"/>
      <c r="E19" s="1002"/>
      <c r="F19" s="1002"/>
      <c r="G19" s="1002"/>
      <c r="H19" s="1002"/>
      <c r="I19" s="1002"/>
      <c r="J19" s="1002"/>
      <c r="K19" s="1002"/>
      <c r="L19" s="1002"/>
      <c r="M19" s="1002"/>
      <c r="N19" s="1002"/>
      <c r="O19" s="1002"/>
      <c r="P19" s="1003"/>
      <c r="Q19" s="1007"/>
      <c r="R19" s="1005"/>
      <c r="S19" s="1005"/>
      <c r="T19" s="1005"/>
      <c r="U19" s="1005"/>
      <c r="V19" s="1005"/>
      <c r="W19" s="1005"/>
      <c r="X19" s="1005"/>
      <c r="Y19" s="1005"/>
      <c r="Z19" s="1005"/>
      <c r="AA19" s="1005"/>
      <c r="AB19" s="1005"/>
      <c r="AC19" s="1005"/>
      <c r="AD19" s="1005"/>
      <c r="AE19" s="1008"/>
      <c r="AF19" s="1058"/>
      <c r="AG19" s="1059"/>
      <c r="AH19" s="1059"/>
      <c r="AI19" s="1059"/>
      <c r="AJ19" s="1060"/>
      <c r="AK19" s="1054"/>
      <c r="AL19" s="1055"/>
      <c r="AM19" s="1055"/>
      <c r="AN19" s="1055"/>
      <c r="AO19" s="1055"/>
      <c r="AP19" s="1055"/>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c r="BS19" s="954" t="s">
        <v>590</v>
      </c>
      <c r="BT19" s="955"/>
      <c r="BU19" s="955"/>
      <c r="BV19" s="955"/>
      <c r="BW19" s="955"/>
      <c r="BX19" s="955"/>
      <c r="BY19" s="955"/>
      <c r="BZ19" s="955"/>
      <c r="CA19" s="955"/>
      <c r="CB19" s="955"/>
      <c r="CC19" s="955"/>
      <c r="CD19" s="955"/>
      <c r="CE19" s="955"/>
      <c r="CF19" s="955"/>
      <c r="CG19" s="976"/>
      <c r="CH19" s="951">
        <v>2</v>
      </c>
      <c r="CI19" s="952"/>
      <c r="CJ19" s="952"/>
      <c r="CK19" s="952"/>
      <c r="CL19" s="953"/>
      <c r="CM19" s="951">
        <v>598</v>
      </c>
      <c r="CN19" s="952"/>
      <c r="CO19" s="952"/>
      <c r="CP19" s="952"/>
      <c r="CQ19" s="953"/>
      <c r="CR19" s="951">
        <v>15</v>
      </c>
      <c r="CS19" s="952"/>
      <c r="CT19" s="952"/>
      <c r="CU19" s="952"/>
      <c r="CV19" s="953"/>
      <c r="CW19" s="951">
        <v>3</v>
      </c>
      <c r="CX19" s="952"/>
      <c r="CY19" s="952"/>
      <c r="CZ19" s="952"/>
      <c r="DA19" s="953"/>
      <c r="DB19" s="951"/>
      <c r="DC19" s="952"/>
      <c r="DD19" s="952"/>
      <c r="DE19" s="952"/>
      <c r="DF19" s="953"/>
      <c r="DG19" s="951"/>
      <c r="DH19" s="952"/>
      <c r="DI19" s="952"/>
      <c r="DJ19" s="952"/>
      <c r="DK19" s="953"/>
      <c r="DL19" s="951"/>
      <c r="DM19" s="952"/>
      <c r="DN19" s="952"/>
      <c r="DO19" s="952"/>
      <c r="DP19" s="953"/>
      <c r="DQ19" s="951"/>
      <c r="DR19" s="952"/>
      <c r="DS19" s="952"/>
      <c r="DT19" s="952"/>
      <c r="DU19" s="953"/>
      <c r="DV19" s="954"/>
      <c r="DW19" s="955"/>
      <c r="DX19" s="955"/>
      <c r="DY19" s="955"/>
      <c r="DZ19" s="956"/>
      <c r="EA19" s="232"/>
    </row>
    <row r="20" spans="1:131" s="233" customFormat="1" ht="26.25" customHeight="1" x14ac:dyDescent="0.2">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4" t="s">
        <v>591</v>
      </c>
      <c r="BT20" s="955"/>
      <c r="BU20" s="955"/>
      <c r="BV20" s="955"/>
      <c r="BW20" s="955"/>
      <c r="BX20" s="955"/>
      <c r="BY20" s="955"/>
      <c r="BZ20" s="955"/>
      <c r="CA20" s="955"/>
      <c r="CB20" s="955"/>
      <c r="CC20" s="955"/>
      <c r="CD20" s="955"/>
      <c r="CE20" s="955"/>
      <c r="CF20" s="955"/>
      <c r="CG20" s="976"/>
      <c r="CH20" s="951" t="s">
        <v>610</v>
      </c>
      <c r="CI20" s="952"/>
      <c r="CJ20" s="952"/>
      <c r="CK20" s="952"/>
      <c r="CL20" s="953"/>
      <c r="CM20" s="951">
        <v>159</v>
      </c>
      <c r="CN20" s="952"/>
      <c r="CO20" s="952"/>
      <c r="CP20" s="952"/>
      <c r="CQ20" s="953"/>
      <c r="CR20" s="951">
        <v>35</v>
      </c>
      <c r="CS20" s="952"/>
      <c r="CT20" s="952"/>
      <c r="CU20" s="952"/>
      <c r="CV20" s="953"/>
      <c r="CW20" s="951"/>
      <c r="CX20" s="952"/>
      <c r="CY20" s="952"/>
      <c r="CZ20" s="952"/>
      <c r="DA20" s="953"/>
      <c r="DB20" s="951"/>
      <c r="DC20" s="952"/>
      <c r="DD20" s="952"/>
      <c r="DE20" s="952"/>
      <c r="DF20" s="953"/>
      <c r="DG20" s="951"/>
      <c r="DH20" s="952"/>
      <c r="DI20" s="952"/>
      <c r="DJ20" s="952"/>
      <c r="DK20" s="953"/>
      <c r="DL20" s="951"/>
      <c r="DM20" s="952"/>
      <c r="DN20" s="952"/>
      <c r="DO20" s="952"/>
      <c r="DP20" s="953"/>
      <c r="DQ20" s="951"/>
      <c r="DR20" s="952"/>
      <c r="DS20" s="952"/>
      <c r="DT20" s="952"/>
      <c r="DU20" s="953"/>
      <c r="DV20" s="954"/>
      <c r="DW20" s="955"/>
      <c r="DX20" s="955"/>
      <c r="DY20" s="955"/>
      <c r="DZ20" s="956"/>
      <c r="EA20" s="232"/>
    </row>
    <row r="21" spans="1:131" s="233" customFormat="1" ht="26.25" customHeight="1" thickBot="1" x14ac:dyDescent="0.25">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c r="BS21" s="954" t="s">
        <v>592</v>
      </c>
      <c r="BT21" s="955"/>
      <c r="BU21" s="955"/>
      <c r="BV21" s="955"/>
      <c r="BW21" s="955"/>
      <c r="BX21" s="955"/>
      <c r="BY21" s="955"/>
      <c r="BZ21" s="955"/>
      <c r="CA21" s="955"/>
      <c r="CB21" s="955"/>
      <c r="CC21" s="955"/>
      <c r="CD21" s="955"/>
      <c r="CE21" s="955"/>
      <c r="CF21" s="955"/>
      <c r="CG21" s="976"/>
      <c r="CH21" s="951">
        <v>2</v>
      </c>
      <c r="CI21" s="952"/>
      <c r="CJ21" s="952"/>
      <c r="CK21" s="952"/>
      <c r="CL21" s="953"/>
      <c r="CM21" s="951">
        <v>541</v>
      </c>
      <c r="CN21" s="952"/>
      <c r="CO21" s="952"/>
      <c r="CP21" s="952"/>
      <c r="CQ21" s="953"/>
      <c r="CR21" s="951">
        <v>237</v>
      </c>
      <c r="CS21" s="952"/>
      <c r="CT21" s="952"/>
      <c r="CU21" s="952"/>
      <c r="CV21" s="953"/>
      <c r="CW21" s="951">
        <v>1</v>
      </c>
      <c r="CX21" s="952"/>
      <c r="CY21" s="952"/>
      <c r="CZ21" s="952"/>
      <c r="DA21" s="953"/>
      <c r="DB21" s="951"/>
      <c r="DC21" s="952"/>
      <c r="DD21" s="952"/>
      <c r="DE21" s="952"/>
      <c r="DF21" s="953"/>
      <c r="DG21" s="951"/>
      <c r="DH21" s="952"/>
      <c r="DI21" s="952"/>
      <c r="DJ21" s="952"/>
      <c r="DK21" s="953"/>
      <c r="DL21" s="951"/>
      <c r="DM21" s="952"/>
      <c r="DN21" s="952"/>
      <c r="DO21" s="952"/>
      <c r="DP21" s="953"/>
      <c r="DQ21" s="951"/>
      <c r="DR21" s="952"/>
      <c r="DS21" s="952"/>
      <c r="DT21" s="952"/>
      <c r="DU21" s="953"/>
      <c r="DV21" s="954"/>
      <c r="DW21" s="955"/>
      <c r="DX21" s="955"/>
      <c r="DY21" s="955"/>
      <c r="DZ21" s="956"/>
      <c r="EA21" s="232"/>
    </row>
    <row r="22" spans="1:131" s="233" customFormat="1" ht="26.25" customHeight="1" x14ac:dyDescent="0.2">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381</v>
      </c>
      <c r="BA22" s="992"/>
      <c r="BB22" s="992"/>
      <c r="BC22" s="992"/>
      <c r="BD22" s="993"/>
      <c r="BE22" s="231"/>
      <c r="BF22" s="231"/>
      <c r="BG22" s="231"/>
      <c r="BH22" s="231"/>
      <c r="BI22" s="231"/>
      <c r="BJ22" s="231"/>
      <c r="BK22" s="231"/>
      <c r="BL22" s="231"/>
      <c r="BM22" s="231"/>
      <c r="BN22" s="231"/>
      <c r="BO22" s="231"/>
      <c r="BP22" s="231"/>
      <c r="BQ22" s="236">
        <v>16</v>
      </c>
      <c r="BR22" s="237"/>
      <c r="BS22" s="954" t="s">
        <v>593</v>
      </c>
      <c r="BT22" s="955"/>
      <c r="BU22" s="955"/>
      <c r="BV22" s="955"/>
      <c r="BW22" s="955"/>
      <c r="BX22" s="955"/>
      <c r="BY22" s="955"/>
      <c r="BZ22" s="955"/>
      <c r="CA22" s="955"/>
      <c r="CB22" s="955"/>
      <c r="CC22" s="955"/>
      <c r="CD22" s="955"/>
      <c r="CE22" s="955"/>
      <c r="CF22" s="955"/>
      <c r="CG22" s="976"/>
      <c r="CH22" s="951" t="s">
        <v>611</v>
      </c>
      <c r="CI22" s="952"/>
      <c r="CJ22" s="952"/>
      <c r="CK22" s="952"/>
      <c r="CL22" s="953"/>
      <c r="CM22" s="951">
        <v>86</v>
      </c>
      <c r="CN22" s="952"/>
      <c r="CO22" s="952"/>
      <c r="CP22" s="952"/>
      <c r="CQ22" s="953"/>
      <c r="CR22" s="951">
        <v>140</v>
      </c>
      <c r="CS22" s="952"/>
      <c r="CT22" s="952"/>
      <c r="CU22" s="952"/>
      <c r="CV22" s="953"/>
      <c r="CW22" s="951">
        <v>228</v>
      </c>
      <c r="CX22" s="952"/>
      <c r="CY22" s="952"/>
      <c r="CZ22" s="952"/>
      <c r="DA22" s="953"/>
      <c r="DB22" s="951"/>
      <c r="DC22" s="952"/>
      <c r="DD22" s="952"/>
      <c r="DE22" s="952"/>
      <c r="DF22" s="953"/>
      <c r="DG22" s="951"/>
      <c r="DH22" s="952"/>
      <c r="DI22" s="952"/>
      <c r="DJ22" s="952"/>
      <c r="DK22" s="953"/>
      <c r="DL22" s="951"/>
      <c r="DM22" s="952"/>
      <c r="DN22" s="952"/>
      <c r="DO22" s="952"/>
      <c r="DP22" s="953"/>
      <c r="DQ22" s="951"/>
      <c r="DR22" s="952"/>
      <c r="DS22" s="952"/>
      <c r="DT22" s="952"/>
      <c r="DU22" s="953"/>
      <c r="DV22" s="954"/>
      <c r="DW22" s="955"/>
      <c r="DX22" s="955"/>
      <c r="DY22" s="955"/>
      <c r="DZ22" s="956"/>
      <c r="EA22" s="232"/>
    </row>
    <row r="23" spans="1:131" s="233" customFormat="1" ht="26.25" customHeight="1" thickBot="1" x14ac:dyDescent="0.25">
      <c r="A23" s="238" t="s">
        <v>382</v>
      </c>
      <c r="B23" s="899" t="s">
        <v>383</v>
      </c>
      <c r="C23" s="900"/>
      <c r="D23" s="900"/>
      <c r="E23" s="900"/>
      <c r="F23" s="900"/>
      <c r="G23" s="900"/>
      <c r="H23" s="900"/>
      <c r="I23" s="900"/>
      <c r="J23" s="900"/>
      <c r="K23" s="900"/>
      <c r="L23" s="900"/>
      <c r="M23" s="900"/>
      <c r="N23" s="900"/>
      <c r="O23" s="900"/>
      <c r="P23" s="910"/>
      <c r="Q23" s="1035">
        <v>1193391</v>
      </c>
      <c r="R23" s="1029"/>
      <c r="S23" s="1029"/>
      <c r="T23" s="1029"/>
      <c r="U23" s="1029"/>
      <c r="V23" s="1029">
        <v>1166079</v>
      </c>
      <c r="W23" s="1029"/>
      <c r="X23" s="1029"/>
      <c r="Y23" s="1029"/>
      <c r="Z23" s="1029"/>
      <c r="AA23" s="1029">
        <v>27311</v>
      </c>
      <c r="AB23" s="1029"/>
      <c r="AC23" s="1029"/>
      <c r="AD23" s="1029"/>
      <c r="AE23" s="1036"/>
      <c r="AF23" s="1037">
        <v>19285</v>
      </c>
      <c r="AG23" s="1029"/>
      <c r="AH23" s="1029"/>
      <c r="AI23" s="1029"/>
      <c r="AJ23" s="1038"/>
      <c r="AK23" s="1039"/>
      <c r="AL23" s="1040"/>
      <c r="AM23" s="1040"/>
      <c r="AN23" s="1040"/>
      <c r="AO23" s="1040"/>
      <c r="AP23" s="1029">
        <v>2626196</v>
      </c>
      <c r="AQ23" s="1029"/>
      <c r="AR23" s="1029"/>
      <c r="AS23" s="1029"/>
      <c r="AT23" s="1029"/>
      <c r="AU23" s="1030"/>
      <c r="AV23" s="1030"/>
      <c r="AW23" s="1030"/>
      <c r="AX23" s="1030"/>
      <c r="AY23" s="1031"/>
      <c r="AZ23" s="1032" t="s">
        <v>384</v>
      </c>
      <c r="BA23" s="1033"/>
      <c r="BB23" s="1033"/>
      <c r="BC23" s="1033"/>
      <c r="BD23" s="1034"/>
      <c r="BE23" s="231"/>
      <c r="BF23" s="231"/>
      <c r="BG23" s="231"/>
      <c r="BH23" s="231"/>
      <c r="BI23" s="231"/>
      <c r="BJ23" s="231"/>
      <c r="BK23" s="231"/>
      <c r="BL23" s="231"/>
      <c r="BM23" s="231"/>
      <c r="BN23" s="231"/>
      <c r="BO23" s="231"/>
      <c r="BP23" s="231"/>
      <c r="BQ23" s="236">
        <v>17</v>
      </c>
      <c r="BR23" s="237" t="s">
        <v>577</v>
      </c>
      <c r="BS23" s="954" t="s">
        <v>594</v>
      </c>
      <c r="BT23" s="955"/>
      <c r="BU23" s="955"/>
      <c r="BV23" s="955"/>
      <c r="BW23" s="955"/>
      <c r="BX23" s="955"/>
      <c r="BY23" s="955"/>
      <c r="BZ23" s="955"/>
      <c r="CA23" s="955"/>
      <c r="CB23" s="955"/>
      <c r="CC23" s="955"/>
      <c r="CD23" s="955"/>
      <c r="CE23" s="955"/>
      <c r="CF23" s="955"/>
      <c r="CG23" s="976"/>
      <c r="CH23" s="951">
        <v>147</v>
      </c>
      <c r="CI23" s="952"/>
      <c r="CJ23" s="952"/>
      <c r="CK23" s="952"/>
      <c r="CL23" s="953"/>
      <c r="CM23" s="951">
        <v>5842</v>
      </c>
      <c r="CN23" s="952"/>
      <c r="CO23" s="952"/>
      <c r="CP23" s="952"/>
      <c r="CQ23" s="953"/>
      <c r="CR23" s="951">
        <v>50</v>
      </c>
      <c r="CS23" s="952"/>
      <c r="CT23" s="952"/>
      <c r="CU23" s="952"/>
      <c r="CV23" s="953"/>
      <c r="CW23" s="951"/>
      <c r="CX23" s="952"/>
      <c r="CY23" s="952"/>
      <c r="CZ23" s="952"/>
      <c r="DA23" s="953"/>
      <c r="DB23" s="951"/>
      <c r="DC23" s="952"/>
      <c r="DD23" s="952"/>
      <c r="DE23" s="952"/>
      <c r="DF23" s="953"/>
      <c r="DG23" s="951"/>
      <c r="DH23" s="952"/>
      <c r="DI23" s="952"/>
      <c r="DJ23" s="952"/>
      <c r="DK23" s="953"/>
      <c r="DL23" s="951">
        <v>1550</v>
      </c>
      <c r="DM23" s="952"/>
      <c r="DN23" s="952"/>
      <c r="DO23" s="952"/>
      <c r="DP23" s="953"/>
      <c r="DQ23" s="951">
        <v>155</v>
      </c>
      <c r="DR23" s="952"/>
      <c r="DS23" s="952"/>
      <c r="DT23" s="952"/>
      <c r="DU23" s="953"/>
      <c r="DV23" s="954"/>
      <c r="DW23" s="955"/>
      <c r="DX23" s="955"/>
      <c r="DY23" s="955"/>
      <c r="DZ23" s="956"/>
      <c r="EA23" s="232"/>
    </row>
    <row r="24" spans="1:131" s="233" customFormat="1" ht="26.25" customHeight="1" x14ac:dyDescent="0.2">
      <c r="A24" s="1028" t="s">
        <v>385</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c r="BS24" s="954" t="s">
        <v>595</v>
      </c>
      <c r="BT24" s="955"/>
      <c r="BU24" s="955"/>
      <c r="BV24" s="955"/>
      <c r="BW24" s="955"/>
      <c r="BX24" s="955"/>
      <c r="BY24" s="955"/>
      <c r="BZ24" s="955"/>
      <c r="CA24" s="955"/>
      <c r="CB24" s="955"/>
      <c r="CC24" s="955"/>
      <c r="CD24" s="955"/>
      <c r="CE24" s="955"/>
      <c r="CF24" s="955"/>
      <c r="CG24" s="976"/>
      <c r="CH24" s="951">
        <v>3</v>
      </c>
      <c r="CI24" s="952"/>
      <c r="CJ24" s="952"/>
      <c r="CK24" s="952"/>
      <c r="CL24" s="953"/>
      <c r="CM24" s="951">
        <v>586</v>
      </c>
      <c r="CN24" s="952"/>
      <c r="CO24" s="952"/>
      <c r="CP24" s="952"/>
      <c r="CQ24" s="953"/>
      <c r="CR24" s="951">
        <v>119</v>
      </c>
      <c r="CS24" s="952"/>
      <c r="CT24" s="952"/>
      <c r="CU24" s="952"/>
      <c r="CV24" s="953"/>
      <c r="CW24" s="951">
        <v>6</v>
      </c>
      <c r="CX24" s="952"/>
      <c r="CY24" s="952"/>
      <c r="CZ24" s="952"/>
      <c r="DA24" s="953"/>
      <c r="DB24" s="951"/>
      <c r="DC24" s="952"/>
      <c r="DD24" s="952"/>
      <c r="DE24" s="952"/>
      <c r="DF24" s="953"/>
      <c r="DG24" s="951"/>
      <c r="DH24" s="952"/>
      <c r="DI24" s="952"/>
      <c r="DJ24" s="952"/>
      <c r="DK24" s="953"/>
      <c r="DL24" s="951"/>
      <c r="DM24" s="952"/>
      <c r="DN24" s="952"/>
      <c r="DO24" s="952"/>
      <c r="DP24" s="953"/>
      <c r="DQ24" s="951"/>
      <c r="DR24" s="952"/>
      <c r="DS24" s="952"/>
      <c r="DT24" s="952"/>
      <c r="DU24" s="953"/>
      <c r="DV24" s="954"/>
      <c r="DW24" s="955"/>
      <c r="DX24" s="955"/>
      <c r="DY24" s="955"/>
      <c r="DZ24" s="956"/>
      <c r="EA24" s="232"/>
    </row>
    <row r="25" spans="1:131" ht="26.25" customHeight="1" thickBot="1" x14ac:dyDescent="0.25">
      <c r="A25" s="1027" t="s">
        <v>386</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4" t="s">
        <v>596</v>
      </c>
      <c r="BT25" s="955"/>
      <c r="BU25" s="955"/>
      <c r="BV25" s="955"/>
      <c r="BW25" s="955"/>
      <c r="BX25" s="955"/>
      <c r="BY25" s="955"/>
      <c r="BZ25" s="955"/>
      <c r="CA25" s="955"/>
      <c r="CB25" s="955"/>
      <c r="CC25" s="955"/>
      <c r="CD25" s="955"/>
      <c r="CE25" s="955"/>
      <c r="CF25" s="955"/>
      <c r="CG25" s="976"/>
      <c r="CH25" s="951" t="s">
        <v>612</v>
      </c>
      <c r="CI25" s="952"/>
      <c r="CJ25" s="952"/>
      <c r="CK25" s="952"/>
      <c r="CL25" s="953"/>
      <c r="CM25" s="951">
        <v>231</v>
      </c>
      <c r="CN25" s="952"/>
      <c r="CO25" s="952"/>
      <c r="CP25" s="952"/>
      <c r="CQ25" s="953"/>
      <c r="CR25" s="951">
        <v>60</v>
      </c>
      <c r="CS25" s="952"/>
      <c r="CT25" s="952"/>
      <c r="CU25" s="952"/>
      <c r="CV25" s="953"/>
      <c r="CW25" s="951"/>
      <c r="CX25" s="952"/>
      <c r="CY25" s="952"/>
      <c r="CZ25" s="952"/>
      <c r="DA25" s="953"/>
      <c r="DB25" s="951"/>
      <c r="DC25" s="952"/>
      <c r="DD25" s="952"/>
      <c r="DE25" s="952"/>
      <c r="DF25" s="953"/>
      <c r="DG25" s="951"/>
      <c r="DH25" s="952"/>
      <c r="DI25" s="952"/>
      <c r="DJ25" s="952"/>
      <c r="DK25" s="953"/>
      <c r="DL25" s="951"/>
      <c r="DM25" s="952"/>
      <c r="DN25" s="952"/>
      <c r="DO25" s="952"/>
      <c r="DP25" s="953"/>
      <c r="DQ25" s="951"/>
      <c r="DR25" s="952"/>
      <c r="DS25" s="952"/>
      <c r="DT25" s="952"/>
      <c r="DU25" s="953"/>
      <c r="DV25" s="954"/>
      <c r="DW25" s="955"/>
      <c r="DX25" s="955"/>
      <c r="DY25" s="955"/>
      <c r="DZ25" s="956"/>
      <c r="EA25" s="228"/>
    </row>
    <row r="26" spans="1:131" ht="26.25" customHeight="1" x14ac:dyDescent="0.2">
      <c r="A26" s="957" t="s">
        <v>352</v>
      </c>
      <c r="B26" s="958"/>
      <c r="C26" s="958"/>
      <c r="D26" s="958"/>
      <c r="E26" s="958"/>
      <c r="F26" s="958"/>
      <c r="G26" s="958"/>
      <c r="H26" s="958"/>
      <c r="I26" s="958"/>
      <c r="J26" s="958"/>
      <c r="K26" s="958"/>
      <c r="L26" s="958"/>
      <c r="M26" s="958"/>
      <c r="N26" s="958"/>
      <c r="O26" s="958"/>
      <c r="P26" s="959"/>
      <c r="Q26" s="963" t="s">
        <v>387</v>
      </c>
      <c r="R26" s="964"/>
      <c r="S26" s="964"/>
      <c r="T26" s="964"/>
      <c r="U26" s="965"/>
      <c r="V26" s="963" t="s">
        <v>388</v>
      </c>
      <c r="W26" s="964"/>
      <c r="X26" s="964"/>
      <c r="Y26" s="964"/>
      <c r="Z26" s="965"/>
      <c r="AA26" s="963" t="s">
        <v>389</v>
      </c>
      <c r="AB26" s="964"/>
      <c r="AC26" s="964"/>
      <c r="AD26" s="964"/>
      <c r="AE26" s="964"/>
      <c r="AF26" s="1023" t="s">
        <v>390</v>
      </c>
      <c r="AG26" s="970"/>
      <c r="AH26" s="970"/>
      <c r="AI26" s="970"/>
      <c r="AJ26" s="1024"/>
      <c r="AK26" s="964" t="s">
        <v>391</v>
      </c>
      <c r="AL26" s="964"/>
      <c r="AM26" s="964"/>
      <c r="AN26" s="964"/>
      <c r="AO26" s="965"/>
      <c r="AP26" s="963" t="s">
        <v>392</v>
      </c>
      <c r="AQ26" s="964"/>
      <c r="AR26" s="964"/>
      <c r="AS26" s="964"/>
      <c r="AT26" s="965"/>
      <c r="AU26" s="963" t="s">
        <v>393</v>
      </c>
      <c r="AV26" s="964"/>
      <c r="AW26" s="964"/>
      <c r="AX26" s="964"/>
      <c r="AY26" s="965"/>
      <c r="AZ26" s="963" t="s">
        <v>394</v>
      </c>
      <c r="BA26" s="964"/>
      <c r="BB26" s="964"/>
      <c r="BC26" s="964"/>
      <c r="BD26" s="965"/>
      <c r="BE26" s="963" t="s">
        <v>359</v>
      </c>
      <c r="BF26" s="964"/>
      <c r="BG26" s="964"/>
      <c r="BH26" s="964"/>
      <c r="BI26" s="977"/>
      <c r="BJ26" s="230"/>
      <c r="BK26" s="230"/>
      <c r="BL26" s="230"/>
      <c r="BM26" s="230"/>
      <c r="BN26" s="230"/>
      <c r="BO26" s="239"/>
      <c r="BP26" s="239"/>
      <c r="BQ26" s="236">
        <v>20</v>
      </c>
      <c r="BR26" s="237"/>
      <c r="BS26" s="954" t="s">
        <v>597</v>
      </c>
      <c r="BT26" s="955"/>
      <c r="BU26" s="955"/>
      <c r="BV26" s="955"/>
      <c r="BW26" s="955"/>
      <c r="BX26" s="955"/>
      <c r="BY26" s="955"/>
      <c r="BZ26" s="955"/>
      <c r="CA26" s="955"/>
      <c r="CB26" s="955"/>
      <c r="CC26" s="955"/>
      <c r="CD26" s="955"/>
      <c r="CE26" s="955"/>
      <c r="CF26" s="955"/>
      <c r="CG26" s="976"/>
      <c r="CH26" s="951">
        <v>2</v>
      </c>
      <c r="CI26" s="952"/>
      <c r="CJ26" s="952"/>
      <c r="CK26" s="952"/>
      <c r="CL26" s="953"/>
      <c r="CM26" s="951">
        <v>183</v>
      </c>
      <c r="CN26" s="952"/>
      <c r="CO26" s="952"/>
      <c r="CP26" s="952"/>
      <c r="CQ26" s="953"/>
      <c r="CR26" s="951">
        <v>21</v>
      </c>
      <c r="CS26" s="952"/>
      <c r="CT26" s="952"/>
      <c r="CU26" s="952"/>
      <c r="CV26" s="953"/>
      <c r="CW26" s="951">
        <v>1</v>
      </c>
      <c r="CX26" s="952"/>
      <c r="CY26" s="952"/>
      <c r="CZ26" s="952"/>
      <c r="DA26" s="953"/>
      <c r="DB26" s="951"/>
      <c r="DC26" s="952"/>
      <c r="DD26" s="952"/>
      <c r="DE26" s="952"/>
      <c r="DF26" s="953"/>
      <c r="DG26" s="951"/>
      <c r="DH26" s="952"/>
      <c r="DI26" s="952"/>
      <c r="DJ26" s="952"/>
      <c r="DK26" s="953"/>
      <c r="DL26" s="951"/>
      <c r="DM26" s="952"/>
      <c r="DN26" s="952"/>
      <c r="DO26" s="952"/>
      <c r="DP26" s="953"/>
      <c r="DQ26" s="951"/>
      <c r="DR26" s="952"/>
      <c r="DS26" s="952"/>
      <c r="DT26" s="952"/>
      <c r="DU26" s="953"/>
      <c r="DV26" s="954"/>
      <c r="DW26" s="955"/>
      <c r="DX26" s="955"/>
      <c r="DY26" s="955"/>
      <c r="DZ26" s="956"/>
      <c r="EA26" s="228"/>
    </row>
    <row r="27" spans="1:131" ht="26.25" customHeight="1" thickBot="1" x14ac:dyDescent="0.25">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t="s">
        <v>598</v>
      </c>
      <c r="BT27" s="955"/>
      <c r="BU27" s="955"/>
      <c r="BV27" s="955"/>
      <c r="BW27" s="955"/>
      <c r="BX27" s="955"/>
      <c r="BY27" s="955"/>
      <c r="BZ27" s="955"/>
      <c r="CA27" s="955"/>
      <c r="CB27" s="955"/>
      <c r="CC27" s="955"/>
      <c r="CD27" s="955"/>
      <c r="CE27" s="955"/>
      <c r="CF27" s="955"/>
      <c r="CG27" s="976"/>
      <c r="CH27" s="951">
        <v>5</v>
      </c>
      <c r="CI27" s="952"/>
      <c r="CJ27" s="952"/>
      <c r="CK27" s="952"/>
      <c r="CL27" s="953"/>
      <c r="CM27" s="951">
        <v>58</v>
      </c>
      <c r="CN27" s="952"/>
      <c r="CO27" s="952"/>
      <c r="CP27" s="952"/>
      <c r="CQ27" s="953"/>
      <c r="CR27" s="951">
        <v>2</v>
      </c>
      <c r="CS27" s="952"/>
      <c r="CT27" s="952"/>
      <c r="CU27" s="952"/>
      <c r="CV27" s="953"/>
      <c r="CW27" s="951">
        <v>2</v>
      </c>
      <c r="CX27" s="952"/>
      <c r="CY27" s="952"/>
      <c r="CZ27" s="952"/>
      <c r="DA27" s="953"/>
      <c r="DB27" s="951"/>
      <c r="DC27" s="952"/>
      <c r="DD27" s="952"/>
      <c r="DE27" s="952"/>
      <c r="DF27" s="953"/>
      <c r="DG27" s="951"/>
      <c r="DH27" s="952"/>
      <c r="DI27" s="952"/>
      <c r="DJ27" s="952"/>
      <c r="DK27" s="953"/>
      <c r="DL27" s="951"/>
      <c r="DM27" s="952"/>
      <c r="DN27" s="952"/>
      <c r="DO27" s="952"/>
      <c r="DP27" s="953"/>
      <c r="DQ27" s="951"/>
      <c r="DR27" s="952"/>
      <c r="DS27" s="952"/>
      <c r="DT27" s="952"/>
      <c r="DU27" s="953"/>
      <c r="DV27" s="954"/>
      <c r="DW27" s="955"/>
      <c r="DX27" s="955"/>
      <c r="DY27" s="955"/>
      <c r="DZ27" s="956"/>
      <c r="EA27" s="228"/>
    </row>
    <row r="28" spans="1:131" ht="26.25" customHeight="1" thickTop="1" x14ac:dyDescent="0.2">
      <c r="A28" s="240">
        <v>1</v>
      </c>
      <c r="B28" s="1015" t="s">
        <v>395</v>
      </c>
      <c r="C28" s="1016"/>
      <c r="D28" s="1016"/>
      <c r="E28" s="1016"/>
      <c r="F28" s="1016"/>
      <c r="G28" s="1016"/>
      <c r="H28" s="1016"/>
      <c r="I28" s="1016"/>
      <c r="J28" s="1016"/>
      <c r="K28" s="1016"/>
      <c r="L28" s="1016"/>
      <c r="M28" s="1016"/>
      <c r="N28" s="1016"/>
      <c r="O28" s="1016"/>
      <c r="P28" s="1017"/>
      <c r="Q28" s="1018">
        <v>199255</v>
      </c>
      <c r="R28" s="1019"/>
      <c r="S28" s="1019"/>
      <c r="T28" s="1019"/>
      <c r="U28" s="1019"/>
      <c r="V28" s="1019">
        <v>190721</v>
      </c>
      <c r="W28" s="1019"/>
      <c r="X28" s="1019"/>
      <c r="Y28" s="1019"/>
      <c r="Z28" s="1019"/>
      <c r="AA28" s="1019">
        <v>8533</v>
      </c>
      <c r="AB28" s="1019"/>
      <c r="AC28" s="1019"/>
      <c r="AD28" s="1019"/>
      <c r="AE28" s="1020"/>
      <c r="AF28" s="1021">
        <v>8533</v>
      </c>
      <c r="AG28" s="1019"/>
      <c r="AH28" s="1019"/>
      <c r="AI28" s="1019"/>
      <c r="AJ28" s="1022"/>
      <c r="AK28" s="1010">
        <v>10462</v>
      </c>
      <c r="AL28" s="1011"/>
      <c r="AM28" s="1011"/>
      <c r="AN28" s="1011"/>
      <c r="AO28" s="1011"/>
      <c r="AP28" s="1011" t="s">
        <v>503</v>
      </c>
      <c r="AQ28" s="1011"/>
      <c r="AR28" s="1011"/>
      <c r="AS28" s="1011"/>
      <c r="AT28" s="1011"/>
      <c r="AU28" s="1011" t="s">
        <v>503</v>
      </c>
      <c r="AV28" s="1011"/>
      <c r="AW28" s="1011"/>
      <c r="AX28" s="1011"/>
      <c r="AY28" s="1011"/>
      <c r="AZ28" s="1012" t="s">
        <v>503</v>
      </c>
      <c r="BA28" s="1012"/>
      <c r="BB28" s="1012"/>
      <c r="BC28" s="1012"/>
      <c r="BD28" s="1012"/>
      <c r="BE28" s="1013"/>
      <c r="BF28" s="1013"/>
      <c r="BG28" s="1013"/>
      <c r="BH28" s="1013"/>
      <c r="BI28" s="1014"/>
      <c r="BJ28" s="230"/>
      <c r="BK28" s="230"/>
      <c r="BL28" s="230"/>
      <c r="BM28" s="230"/>
      <c r="BN28" s="230"/>
      <c r="BO28" s="239"/>
      <c r="BP28" s="239"/>
      <c r="BQ28" s="236">
        <v>22</v>
      </c>
      <c r="BR28" s="237"/>
      <c r="BS28" s="954" t="s">
        <v>599</v>
      </c>
      <c r="BT28" s="955"/>
      <c r="BU28" s="955"/>
      <c r="BV28" s="955"/>
      <c r="BW28" s="955"/>
      <c r="BX28" s="955"/>
      <c r="BY28" s="955"/>
      <c r="BZ28" s="955"/>
      <c r="CA28" s="955"/>
      <c r="CB28" s="955"/>
      <c r="CC28" s="955"/>
      <c r="CD28" s="955"/>
      <c r="CE28" s="955"/>
      <c r="CF28" s="955"/>
      <c r="CG28" s="976"/>
      <c r="CH28" s="951" t="s">
        <v>613</v>
      </c>
      <c r="CI28" s="952"/>
      <c r="CJ28" s="952"/>
      <c r="CK28" s="952"/>
      <c r="CL28" s="953"/>
      <c r="CM28" s="951">
        <v>336</v>
      </c>
      <c r="CN28" s="952"/>
      <c r="CO28" s="952"/>
      <c r="CP28" s="952"/>
      <c r="CQ28" s="953"/>
      <c r="CR28" s="951">
        <v>1</v>
      </c>
      <c r="CS28" s="952"/>
      <c r="CT28" s="952"/>
      <c r="CU28" s="952"/>
      <c r="CV28" s="953"/>
      <c r="CW28" s="951">
        <v>1</v>
      </c>
      <c r="CX28" s="952"/>
      <c r="CY28" s="952"/>
      <c r="CZ28" s="952"/>
      <c r="DA28" s="953"/>
      <c r="DB28" s="951"/>
      <c r="DC28" s="952"/>
      <c r="DD28" s="952"/>
      <c r="DE28" s="952"/>
      <c r="DF28" s="953"/>
      <c r="DG28" s="951"/>
      <c r="DH28" s="952"/>
      <c r="DI28" s="952"/>
      <c r="DJ28" s="952"/>
      <c r="DK28" s="953"/>
      <c r="DL28" s="951"/>
      <c r="DM28" s="952"/>
      <c r="DN28" s="952"/>
      <c r="DO28" s="952"/>
      <c r="DP28" s="953"/>
      <c r="DQ28" s="951"/>
      <c r="DR28" s="952"/>
      <c r="DS28" s="952"/>
      <c r="DT28" s="952"/>
      <c r="DU28" s="953"/>
      <c r="DV28" s="954"/>
      <c r="DW28" s="955"/>
      <c r="DX28" s="955"/>
      <c r="DY28" s="955"/>
      <c r="DZ28" s="956"/>
      <c r="EA28" s="228"/>
    </row>
    <row r="29" spans="1:131" ht="26.25" customHeight="1" x14ac:dyDescent="0.2">
      <c r="A29" s="240">
        <v>2</v>
      </c>
      <c r="B29" s="1001" t="s">
        <v>396</v>
      </c>
      <c r="C29" s="1002"/>
      <c r="D29" s="1002"/>
      <c r="E29" s="1002"/>
      <c r="F29" s="1002"/>
      <c r="G29" s="1002"/>
      <c r="H29" s="1002"/>
      <c r="I29" s="1002"/>
      <c r="J29" s="1002"/>
      <c r="K29" s="1002"/>
      <c r="L29" s="1002"/>
      <c r="M29" s="1002"/>
      <c r="N29" s="1002"/>
      <c r="O29" s="1002"/>
      <c r="P29" s="1003"/>
      <c r="Q29" s="1007">
        <v>6335</v>
      </c>
      <c r="R29" s="1005"/>
      <c r="S29" s="1005"/>
      <c r="T29" s="1005"/>
      <c r="U29" s="1005"/>
      <c r="V29" s="1005">
        <v>5209</v>
      </c>
      <c r="W29" s="1005"/>
      <c r="X29" s="1005"/>
      <c r="Y29" s="1005"/>
      <c r="Z29" s="1005"/>
      <c r="AA29" s="1005">
        <v>1125</v>
      </c>
      <c r="AB29" s="1005"/>
      <c r="AC29" s="1005"/>
      <c r="AD29" s="1005"/>
      <c r="AE29" s="1008"/>
      <c r="AF29" s="1004">
        <v>17403</v>
      </c>
      <c r="AG29" s="1005"/>
      <c r="AH29" s="1005"/>
      <c r="AI29" s="1005"/>
      <c r="AJ29" s="1006"/>
      <c r="AK29" s="942" t="s">
        <v>503</v>
      </c>
      <c r="AL29" s="933"/>
      <c r="AM29" s="933"/>
      <c r="AN29" s="933"/>
      <c r="AO29" s="933"/>
      <c r="AP29" s="933">
        <v>14074</v>
      </c>
      <c r="AQ29" s="933"/>
      <c r="AR29" s="933"/>
      <c r="AS29" s="933"/>
      <c r="AT29" s="933"/>
      <c r="AU29" s="933">
        <v>0</v>
      </c>
      <c r="AV29" s="933"/>
      <c r="AW29" s="933"/>
      <c r="AX29" s="933"/>
      <c r="AY29" s="933"/>
      <c r="AZ29" s="1009" t="s">
        <v>503</v>
      </c>
      <c r="BA29" s="1009"/>
      <c r="BB29" s="1009"/>
      <c r="BC29" s="1009"/>
      <c r="BD29" s="1009"/>
      <c r="BE29" s="934" t="s">
        <v>397</v>
      </c>
      <c r="BF29" s="934"/>
      <c r="BG29" s="934"/>
      <c r="BH29" s="934"/>
      <c r="BI29" s="935"/>
      <c r="BJ29" s="230"/>
      <c r="BK29" s="230"/>
      <c r="BL29" s="230"/>
      <c r="BM29" s="230"/>
      <c r="BN29" s="230"/>
      <c r="BO29" s="239"/>
      <c r="BP29" s="239"/>
      <c r="BQ29" s="236">
        <v>23</v>
      </c>
      <c r="BR29" s="237"/>
      <c r="BS29" s="954" t="s">
        <v>568</v>
      </c>
      <c r="BT29" s="955"/>
      <c r="BU29" s="955"/>
      <c r="BV29" s="955"/>
      <c r="BW29" s="955"/>
      <c r="BX29" s="955"/>
      <c r="BY29" s="955"/>
      <c r="BZ29" s="955"/>
      <c r="CA29" s="955"/>
      <c r="CB29" s="955"/>
      <c r="CC29" s="955"/>
      <c r="CD29" s="955"/>
      <c r="CE29" s="955"/>
      <c r="CF29" s="955"/>
      <c r="CG29" s="976"/>
      <c r="CH29" s="951" t="s">
        <v>614</v>
      </c>
      <c r="CI29" s="952"/>
      <c r="CJ29" s="952"/>
      <c r="CK29" s="952"/>
      <c r="CL29" s="953"/>
      <c r="CM29" s="951">
        <v>8929</v>
      </c>
      <c r="CN29" s="952"/>
      <c r="CO29" s="952"/>
      <c r="CP29" s="952"/>
      <c r="CQ29" s="953"/>
      <c r="CR29" s="951">
        <v>2505</v>
      </c>
      <c r="CS29" s="952"/>
      <c r="CT29" s="952"/>
      <c r="CU29" s="952"/>
      <c r="CV29" s="953"/>
      <c r="CW29" s="951">
        <v>73</v>
      </c>
      <c r="CX29" s="952"/>
      <c r="CY29" s="952"/>
      <c r="CZ29" s="952"/>
      <c r="DA29" s="953"/>
      <c r="DB29" s="951"/>
      <c r="DC29" s="952"/>
      <c r="DD29" s="952"/>
      <c r="DE29" s="952"/>
      <c r="DF29" s="953"/>
      <c r="DG29" s="951"/>
      <c r="DH29" s="952"/>
      <c r="DI29" s="952"/>
      <c r="DJ29" s="952"/>
      <c r="DK29" s="953"/>
      <c r="DL29" s="951"/>
      <c r="DM29" s="952"/>
      <c r="DN29" s="952"/>
      <c r="DO29" s="952"/>
      <c r="DP29" s="953"/>
      <c r="DQ29" s="951"/>
      <c r="DR29" s="952"/>
      <c r="DS29" s="952"/>
      <c r="DT29" s="952"/>
      <c r="DU29" s="953"/>
      <c r="DV29" s="954"/>
      <c r="DW29" s="955"/>
      <c r="DX29" s="955"/>
      <c r="DY29" s="955"/>
      <c r="DZ29" s="956"/>
      <c r="EA29" s="228"/>
    </row>
    <row r="30" spans="1:131" ht="26.25" customHeight="1" x14ac:dyDescent="0.2">
      <c r="A30" s="240">
        <v>3</v>
      </c>
      <c r="B30" s="1001" t="s">
        <v>398</v>
      </c>
      <c r="C30" s="1002"/>
      <c r="D30" s="1002"/>
      <c r="E30" s="1002"/>
      <c r="F30" s="1002"/>
      <c r="G30" s="1002"/>
      <c r="H30" s="1002"/>
      <c r="I30" s="1002"/>
      <c r="J30" s="1002"/>
      <c r="K30" s="1002"/>
      <c r="L30" s="1002"/>
      <c r="M30" s="1002"/>
      <c r="N30" s="1002"/>
      <c r="O30" s="1002"/>
      <c r="P30" s="1003"/>
      <c r="Q30" s="1007">
        <v>1927</v>
      </c>
      <c r="R30" s="1005"/>
      <c r="S30" s="1005"/>
      <c r="T30" s="1005"/>
      <c r="U30" s="1005"/>
      <c r="V30" s="1005">
        <v>1612</v>
      </c>
      <c r="W30" s="1005"/>
      <c r="X30" s="1005"/>
      <c r="Y30" s="1005"/>
      <c r="Z30" s="1005"/>
      <c r="AA30" s="1005">
        <v>315</v>
      </c>
      <c r="AB30" s="1005"/>
      <c r="AC30" s="1005"/>
      <c r="AD30" s="1005"/>
      <c r="AE30" s="1008"/>
      <c r="AF30" s="1004">
        <v>5338</v>
      </c>
      <c r="AG30" s="1005"/>
      <c r="AH30" s="1005"/>
      <c r="AI30" s="1005"/>
      <c r="AJ30" s="1006"/>
      <c r="AK30" s="942">
        <v>10</v>
      </c>
      <c r="AL30" s="933"/>
      <c r="AM30" s="933"/>
      <c r="AN30" s="933"/>
      <c r="AO30" s="933"/>
      <c r="AP30" s="933">
        <v>2740</v>
      </c>
      <c r="AQ30" s="933"/>
      <c r="AR30" s="933"/>
      <c r="AS30" s="933"/>
      <c r="AT30" s="933"/>
      <c r="AU30" s="933">
        <v>30</v>
      </c>
      <c r="AV30" s="933"/>
      <c r="AW30" s="933"/>
      <c r="AX30" s="933"/>
      <c r="AY30" s="933"/>
      <c r="AZ30" s="1009" t="s">
        <v>503</v>
      </c>
      <c r="BA30" s="1009"/>
      <c r="BB30" s="1009"/>
      <c r="BC30" s="1009"/>
      <c r="BD30" s="1009"/>
      <c r="BE30" s="934" t="s">
        <v>397</v>
      </c>
      <c r="BF30" s="934"/>
      <c r="BG30" s="934"/>
      <c r="BH30" s="934"/>
      <c r="BI30" s="935"/>
      <c r="BJ30" s="230"/>
      <c r="BK30" s="230"/>
      <c r="BL30" s="230"/>
      <c r="BM30" s="230"/>
      <c r="BN30" s="230"/>
      <c r="BO30" s="239"/>
      <c r="BP30" s="239"/>
      <c r="BQ30" s="236">
        <v>24</v>
      </c>
      <c r="BR30" s="237"/>
      <c r="BS30" s="954" t="s">
        <v>569</v>
      </c>
      <c r="BT30" s="955"/>
      <c r="BU30" s="955"/>
      <c r="BV30" s="955"/>
      <c r="BW30" s="955"/>
      <c r="BX30" s="955"/>
      <c r="BY30" s="955"/>
      <c r="BZ30" s="955"/>
      <c r="CA30" s="955"/>
      <c r="CB30" s="955"/>
      <c r="CC30" s="955"/>
      <c r="CD30" s="955"/>
      <c r="CE30" s="955"/>
      <c r="CF30" s="955"/>
      <c r="CG30" s="976"/>
      <c r="CH30" s="951">
        <v>212</v>
      </c>
      <c r="CI30" s="952"/>
      <c r="CJ30" s="952"/>
      <c r="CK30" s="952"/>
      <c r="CL30" s="953"/>
      <c r="CM30" s="951">
        <v>801</v>
      </c>
      <c r="CN30" s="952"/>
      <c r="CO30" s="952"/>
      <c r="CP30" s="952"/>
      <c r="CQ30" s="953"/>
      <c r="CR30" s="951">
        <v>350</v>
      </c>
      <c r="CS30" s="952"/>
      <c r="CT30" s="952"/>
      <c r="CU30" s="952"/>
      <c r="CV30" s="953"/>
      <c r="CW30" s="951">
        <v>81</v>
      </c>
      <c r="CX30" s="952"/>
      <c r="CY30" s="952"/>
      <c r="CZ30" s="952"/>
      <c r="DA30" s="953"/>
      <c r="DB30" s="951"/>
      <c r="DC30" s="952"/>
      <c r="DD30" s="952"/>
      <c r="DE30" s="952"/>
      <c r="DF30" s="953"/>
      <c r="DG30" s="951"/>
      <c r="DH30" s="952"/>
      <c r="DI30" s="952"/>
      <c r="DJ30" s="952"/>
      <c r="DK30" s="953"/>
      <c r="DL30" s="951"/>
      <c r="DM30" s="952"/>
      <c r="DN30" s="952"/>
      <c r="DO30" s="952"/>
      <c r="DP30" s="953"/>
      <c r="DQ30" s="951"/>
      <c r="DR30" s="952"/>
      <c r="DS30" s="952"/>
      <c r="DT30" s="952"/>
      <c r="DU30" s="953"/>
      <c r="DV30" s="954"/>
      <c r="DW30" s="955"/>
      <c r="DX30" s="955"/>
      <c r="DY30" s="955"/>
      <c r="DZ30" s="956"/>
      <c r="EA30" s="228"/>
    </row>
    <row r="31" spans="1:131" ht="26.25" customHeight="1" x14ac:dyDescent="0.2">
      <c r="A31" s="240">
        <v>4</v>
      </c>
      <c r="B31" s="1001" t="s">
        <v>399</v>
      </c>
      <c r="C31" s="1002"/>
      <c r="D31" s="1002"/>
      <c r="E31" s="1002"/>
      <c r="F31" s="1002"/>
      <c r="G31" s="1002"/>
      <c r="H31" s="1002"/>
      <c r="I31" s="1002"/>
      <c r="J31" s="1002"/>
      <c r="K31" s="1002"/>
      <c r="L31" s="1002"/>
      <c r="M31" s="1002"/>
      <c r="N31" s="1002"/>
      <c r="O31" s="1002"/>
      <c r="P31" s="1003"/>
      <c r="Q31" s="1007">
        <v>76181</v>
      </c>
      <c r="R31" s="1005"/>
      <c r="S31" s="1005"/>
      <c r="T31" s="1005"/>
      <c r="U31" s="1005"/>
      <c r="V31" s="1005">
        <v>76729</v>
      </c>
      <c r="W31" s="1005"/>
      <c r="X31" s="1005"/>
      <c r="Y31" s="1005"/>
      <c r="Z31" s="1005"/>
      <c r="AA31" s="1005">
        <v>-547959</v>
      </c>
      <c r="AB31" s="1005"/>
      <c r="AC31" s="1005"/>
      <c r="AD31" s="1005"/>
      <c r="AE31" s="1008"/>
      <c r="AF31" s="1004">
        <v>5206</v>
      </c>
      <c r="AG31" s="1005"/>
      <c r="AH31" s="1005"/>
      <c r="AI31" s="1005"/>
      <c r="AJ31" s="1006"/>
      <c r="AK31" s="942">
        <v>14741</v>
      </c>
      <c r="AL31" s="933"/>
      <c r="AM31" s="933"/>
      <c r="AN31" s="933"/>
      <c r="AO31" s="933"/>
      <c r="AP31" s="933">
        <v>54907</v>
      </c>
      <c r="AQ31" s="933"/>
      <c r="AR31" s="933"/>
      <c r="AS31" s="933"/>
      <c r="AT31" s="933"/>
      <c r="AU31" s="933">
        <v>43011</v>
      </c>
      <c r="AV31" s="933"/>
      <c r="AW31" s="933"/>
      <c r="AX31" s="933"/>
      <c r="AY31" s="933"/>
      <c r="AZ31" s="1009" t="s">
        <v>503</v>
      </c>
      <c r="BA31" s="1009"/>
      <c r="BB31" s="1009"/>
      <c r="BC31" s="1009"/>
      <c r="BD31" s="1009"/>
      <c r="BE31" s="934" t="s">
        <v>397</v>
      </c>
      <c r="BF31" s="934"/>
      <c r="BG31" s="934"/>
      <c r="BH31" s="934"/>
      <c r="BI31" s="935"/>
      <c r="BJ31" s="230"/>
      <c r="BK31" s="230"/>
      <c r="BL31" s="230"/>
      <c r="BM31" s="230"/>
      <c r="BN31" s="230"/>
      <c r="BO31" s="239"/>
      <c r="BP31" s="239"/>
      <c r="BQ31" s="236">
        <v>25</v>
      </c>
      <c r="BR31" s="237"/>
      <c r="BS31" s="954" t="s">
        <v>570</v>
      </c>
      <c r="BT31" s="955"/>
      <c r="BU31" s="955"/>
      <c r="BV31" s="955"/>
      <c r="BW31" s="955"/>
      <c r="BX31" s="955"/>
      <c r="BY31" s="955"/>
      <c r="BZ31" s="955"/>
      <c r="CA31" s="955"/>
      <c r="CB31" s="955"/>
      <c r="CC31" s="955"/>
      <c r="CD31" s="955"/>
      <c r="CE31" s="955"/>
      <c r="CF31" s="955"/>
      <c r="CG31" s="976"/>
      <c r="CH31" s="951" t="s">
        <v>607</v>
      </c>
      <c r="CI31" s="952"/>
      <c r="CJ31" s="952"/>
      <c r="CK31" s="952"/>
      <c r="CL31" s="953"/>
      <c r="CM31" s="951">
        <v>76</v>
      </c>
      <c r="CN31" s="952"/>
      <c r="CO31" s="952"/>
      <c r="CP31" s="952"/>
      <c r="CQ31" s="953"/>
      <c r="CR31" s="951">
        <v>10</v>
      </c>
      <c r="CS31" s="952"/>
      <c r="CT31" s="952"/>
      <c r="CU31" s="952"/>
      <c r="CV31" s="953"/>
      <c r="CW31" s="951"/>
      <c r="CX31" s="952"/>
      <c r="CY31" s="952"/>
      <c r="CZ31" s="952"/>
      <c r="DA31" s="953"/>
      <c r="DB31" s="951"/>
      <c r="DC31" s="952"/>
      <c r="DD31" s="952"/>
      <c r="DE31" s="952"/>
      <c r="DF31" s="953"/>
      <c r="DG31" s="951"/>
      <c r="DH31" s="952"/>
      <c r="DI31" s="952"/>
      <c r="DJ31" s="952"/>
      <c r="DK31" s="953"/>
      <c r="DL31" s="951"/>
      <c r="DM31" s="952"/>
      <c r="DN31" s="952"/>
      <c r="DO31" s="952"/>
      <c r="DP31" s="953"/>
      <c r="DQ31" s="951"/>
      <c r="DR31" s="952"/>
      <c r="DS31" s="952"/>
      <c r="DT31" s="952"/>
      <c r="DU31" s="953"/>
      <c r="DV31" s="954"/>
      <c r="DW31" s="955"/>
      <c r="DX31" s="955"/>
      <c r="DY31" s="955"/>
      <c r="DZ31" s="956"/>
      <c r="EA31" s="228"/>
    </row>
    <row r="32" spans="1:131" ht="26.25" customHeight="1" x14ac:dyDescent="0.2">
      <c r="A32" s="240">
        <v>5</v>
      </c>
      <c r="B32" s="1001" t="s">
        <v>400</v>
      </c>
      <c r="C32" s="1002"/>
      <c r="D32" s="1002"/>
      <c r="E32" s="1002"/>
      <c r="F32" s="1002"/>
      <c r="G32" s="1002"/>
      <c r="H32" s="1002"/>
      <c r="I32" s="1002"/>
      <c r="J32" s="1002"/>
      <c r="K32" s="1002"/>
      <c r="L32" s="1002"/>
      <c r="M32" s="1002"/>
      <c r="N32" s="1002"/>
      <c r="O32" s="1002"/>
      <c r="P32" s="1003"/>
      <c r="Q32" s="1007">
        <v>3645</v>
      </c>
      <c r="R32" s="1005"/>
      <c r="S32" s="1005"/>
      <c r="T32" s="1005"/>
      <c r="U32" s="1005"/>
      <c r="V32" s="1005">
        <v>3739</v>
      </c>
      <c r="W32" s="1005"/>
      <c r="X32" s="1005"/>
      <c r="Y32" s="1005"/>
      <c r="Z32" s="1005"/>
      <c r="AA32" s="1005">
        <v>-93620</v>
      </c>
      <c r="AB32" s="1005"/>
      <c r="AC32" s="1005"/>
      <c r="AD32" s="1005"/>
      <c r="AE32" s="1008"/>
      <c r="AF32" s="1004">
        <v>1256</v>
      </c>
      <c r="AG32" s="1005"/>
      <c r="AH32" s="1005"/>
      <c r="AI32" s="1005"/>
      <c r="AJ32" s="1006"/>
      <c r="AK32" s="942">
        <v>3820</v>
      </c>
      <c r="AL32" s="933"/>
      <c r="AM32" s="933"/>
      <c r="AN32" s="933"/>
      <c r="AO32" s="933"/>
      <c r="AP32" s="933">
        <v>16832</v>
      </c>
      <c r="AQ32" s="933"/>
      <c r="AR32" s="933"/>
      <c r="AS32" s="933"/>
      <c r="AT32" s="933"/>
      <c r="AU32" s="933">
        <v>16832</v>
      </c>
      <c r="AV32" s="933"/>
      <c r="AW32" s="933"/>
      <c r="AX32" s="933"/>
      <c r="AY32" s="933"/>
      <c r="AZ32" s="1009" t="s">
        <v>503</v>
      </c>
      <c r="BA32" s="1009"/>
      <c r="BB32" s="1009"/>
      <c r="BC32" s="1009"/>
      <c r="BD32" s="1009"/>
      <c r="BE32" s="934" t="s">
        <v>397</v>
      </c>
      <c r="BF32" s="934"/>
      <c r="BG32" s="934"/>
      <c r="BH32" s="934"/>
      <c r="BI32" s="935"/>
      <c r="BJ32" s="230"/>
      <c r="BK32" s="230"/>
      <c r="BL32" s="230"/>
      <c r="BM32" s="230"/>
      <c r="BN32" s="230"/>
      <c r="BO32" s="239"/>
      <c r="BP32" s="239"/>
      <c r="BQ32" s="236">
        <v>26</v>
      </c>
      <c r="BR32" s="237"/>
      <c r="BS32" s="954" t="s">
        <v>571</v>
      </c>
      <c r="BT32" s="955"/>
      <c r="BU32" s="955"/>
      <c r="BV32" s="955"/>
      <c r="BW32" s="955"/>
      <c r="BX32" s="955"/>
      <c r="BY32" s="955"/>
      <c r="BZ32" s="955"/>
      <c r="CA32" s="955"/>
      <c r="CB32" s="955"/>
      <c r="CC32" s="955"/>
      <c r="CD32" s="955"/>
      <c r="CE32" s="955"/>
      <c r="CF32" s="955"/>
      <c r="CG32" s="976"/>
      <c r="CH32" s="951" t="s">
        <v>615</v>
      </c>
      <c r="CI32" s="952"/>
      <c r="CJ32" s="952"/>
      <c r="CK32" s="952"/>
      <c r="CL32" s="953"/>
      <c r="CM32" s="951">
        <v>1495</v>
      </c>
      <c r="CN32" s="952"/>
      <c r="CO32" s="952"/>
      <c r="CP32" s="952"/>
      <c r="CQ32" s="953"/>
      <c r="CR32" s="951">
        <v>635</v>
      </c>
      <c r="CS32" s="952"/>
      <c r="CT32" s="952"/>
      <c r="CU32" s="952"/>
      <c r="CV32" s="953"/>
      <c r="CW32" s="951"/>
      <c r="CX32" s="952"/>
      <c r="CY32" s="952"/>
      <c r="CZ32" s="952"/>
      <c r="DA32" s="953"/>
      <c r="DB32" s="951"/>
      <c r="DC32" s="952"/>
      <c r="DD32" s="952"/>
      <c r="DE32" s="952"/>
      <c r="DF32" s="953"/>
      <c r="DG32" s="951"/>
      <c r="DH32" s="952"/>
      <c r="DI32" s="952"/>
      <c r="DJ32" s="952"/>
      <c r="DK32" s="953"/>
      <c r="DL32" s="951"/>
      <c r="DM32" s="952"/>
      <c r="DN32" s="952"/>
      <c r="DO32" s="952"/>
      <c r="DP32" s="953"/>
      <c r="DQ32" s="951"/>
      <c r="DR32" s="952"/>
      <c r="DS32" s="952"/>
      <c r="DT32" s="952"/>
      <c r="DU32" s="953"/>
      <c r="DV32" s="954"/>
      <c r="DW32" s="955"/>
      <c r="DX32" s="955"/>
      <c r="DY32" s="955"/>
      <c r="DZ32" s="956"/>
      <c r="EA32" s="228"/>
    </row>
    <row r="33" spans="1:131" ht="26.25" customHeight="1" x14ac:dyDescent="0.2">
      <c r="A33" s="240">
        <v>6</v>
      </c>
      <c r="B33" s="1001" t="s">
        <v>401</v>
      </c>
      <c r="C33" s="1002"/>
      <c r="D33" s="1002"/>
      <c r="E33" s="1002"/>
      <c r="F33" s="1002"/>
      <c r="G33" s="1002"/>
      <c r="H33" s="1002"/>
      <c r="I33" s="1002"/>
      <c r="J33" s="1002"/>
      <c r="K33" s="1002"/>
      <c r="L33" s="1002"/>
      <c r="M33" s="1002"/>
      <c r="N33" s="1002"/>
      <c r="O33" s="1002"/>
      <c r="P33" s="1003"/>
      <c r="Q33" s="1007">
        <v>12165</v>
      </c>
      <c r="R33" s="1005"/>
      <c r="S33" s="1005"/>
      <c r="T33" s="1005"/>
      <c r="U33" s="1005"/>
      <c r="V33" s="1005">
        <v>11300</v>
      </c>
      <c r="W33" s="1005"/>
      <c r="X33" s="1005"/>
      <c r="Y33" s="1005"/>
      <c r="Z33" s="1005"/>
      <c r="AA33" s="1005">
        <v>865</v>
      </c>
      <c r="AB33" s="1005"/>
      <c r="AC33" s="1005"/>
      <c r="AD33" s="1005"/>
      <c r="AE33" s="1008"/>
      <c r="AF33" s="1004">
        <v>2009</v>
      </c>
      <c r="AG33" s="1005"/>
      <c r="AH33" s="1005"/>
      <c r="AI33" s="1005"/>
      <c r="AJ33" s="1006"/>
      <c r="AK33" s="942">
        <v>2379</v>
      </c>
      <c r="AL33" s="933"/>
      <c r="AM33" s="933"/>
      <c r="AN33" s="933"/>
      <c r="AO33" s="933"/>
      <c r="AP33" s="933">
        <v>33677</v>
      </c>
      <c r="AQ33" s="933"/>
      <c r="AR33" s="933"/>
      <c r="AS33" s="933"/>
      <c r="AT33" s="933"/>
      <c r="AU33" s="933">
        <v>22294</v>
      </c>
      <c r="AV33" s="933"/>
      <c r="AW33" s="933"/>
      <c r="AX33" s="933"/>
      <c r="AY33" s="933"/>
      <c r="AZ33" s="1009" t="s">
        <v>503</v>
      </c>
      <c r="BA33" s="1009"/>
      <c r="BB33" s="1009"/>
      <c r="BC33" s="1009"/>
      <c r="BD33" s="1009"/>
      <c r="BE33" s="934" t="s">
        <v>397</v>
      </c>
      <c r="BF33" s="934"/>
      <c r="BG33" s="934"/>
      <c r="BH33" s="934"/>
      <c r="BI33" s="935"/>
      <c r="BJ33" s="230"/>
      <c r="BK33" s="230"/>
      <c r="BL33" s="230"/>
      <c r="BM33" s="230"/>
      <c r="BN33" s="230"/>
      <c r="BO33" s="239"/>
      <c r="BP33" s="239"/>
      <c r="BQ33" s="236">
        <v>27</v>
      </c>
      <c r="BR33" s="237"/>
      <c r="BS33" s="954" t="s">
        <v>572</v>
      </c>
      <c r="BT33" s="955"/>
      <c r="BU33" s="955"/>
      <c r="BV33" s="955"/>
      <c r="BW33" s="955"/>
      <c r="BX33" s="955"/>
      <c r="BY33" s="955"/>
      <c r="BZ33" s="955"/>
      <c r="CA33" s="955"/>
      <c r="CB33" s="955"/>
      <c r="CC33" s="955"/>
      <c r="CD33" s="955"/>
      <c r="CE33" s="955"/>
      <c r="CF33" s="955"/>
      <c r="CG33" s="976"/>
      <c r="CH33" s="951" t="s">
        <v>616</v>
      </c>
      <c r="CI33" s="952"/>
      <c r="CJ33" s="952"/>
      <c r="CK33" s="952"/>
      <c r="CL33" s="953"/>
      <c r="CM33" s="951">
        <v>132</v>
      </c>
      <c r="CN33" s="952"/>
      <c r="CO33" s="952"/>
      <c r="CP33" s="952"/>
      <c r="CQ33" s="953"/>
      <c r="CR33" s="951">
        <v>667</v>
      </c>
      <c r="CS33" s="952"/>
      <c r="CT33" s="952"/>
      <c r="CU33" s="952"/>
      <c r="CV33" s="953"/>
      <c r="CW33" s="951">
        <v>24</v>
      </c>
      <c r="CX33" s="952"/>
      <c r="CY33" s="952"/>
      <c r="CZ33" s="952"/>
      <c r="DA33" s="953"/>
      <c r="DB33" s="951"/>
      <c r="DC33" s="952"/>
      <c r="DD33" s="952"/>
      <c r="DE33" s="952"/>
      <c r="DF33" s="953"/>
      <c r="DG33" s="951"/>
      <c r="DH33" s="952"/>
      <c r="DI33" s="952"/>
      <c r="DJ33" s="952"/>
      <c r="DK33" s="953"/>
      <c r="DL33" s="951"/>
      <c r="DM33" s="952"/>
      <c r="DN33" s="952"/>
      <c r="DO33" s="952"/>
      <c r="DP33" s="953"/>
      <c r="DQ33" s="951"/>
      <c r="DR33" s="952"/>
      <c r="DS33" s="952"/>
      <c r="DT33" s="952"/>
      <c r="DU33" s="953"/>
      <c r="DV33" s="954"/>
      <c r="DW33" s="955"/>
      <c r="DX33" s="955"/>
      <c r="DY33" s="955"/>
      <c r="DZ33" s="956"/>
      <c r="EA33" s="228"/>
    </row>
    <row r="34" spans="1:131" ht="26.25" customHeight="1" x14ac:dyDescent="0.2">
      <c r="A34" s="240">
        <v>7</v>
      </c>
      <c r="B34" s="1001" t="s">
        <v>402</v>
      </c>
      <c r="C34" s="1002"/>
      <c r="D34" s="1002"/>
      <c r="E34" s="1002"/>
      <c r="F34" s="1002"/>
      <c r="G34" s="1002"/>
      <c r="H34" s="1002"/>
      <c r="I34" s="1002"/>
      <c r="J34" s="1002"/>
      <c r="K34" s="1002"/>
      <c r="L34" s="1002"/>
      <c r="M34" s="1002"/>
      <c r="N34" s="1002"/>
      <c r="O34" s="1002"/>
      <c r="P34" s="1003"/>
      <c r="Q34" s="1007">
        <v>2025</v>
      </c>
      <c r="R34" s="1005"/>
      <c r="S34" s="1005"/>
      <c r="T34" s="1005"/>
      <c r="U34" s="1005"/>
      <c r="V34" s="1005">
        <v>1051</v>
      </c>
      <c r="W34" s="1005"/>
      <c r="X34" s="1005"/>
      <c r="Y34" s="1005"/>
      <c r="Z34" s="1005"/>
      <c r="AA34" s="1005">
        <v>974</v>
      </c>
      <c r="AB34" s="1005"/>
      <c r="AC34" s="1005"/>
      <c r="AD34" s="1005"/>
      <c r="AE34" s="1008"/>
      <c r="AF34" s="1004">
        <v>-1278</v>
      </c>
      <c r="AG34" s="1005"/>
      <c r="AH34" s="1005"/>
      <c r="AI34" s="1005"/>
      <c r="AJ34" s="1006"/>
      <c r="AK34" s="942">
        <v>786</v>
      </c>
      <c r="AL34" s="933"/>
      <c r="AM34" s="933"/>
      <c r="AN34" s="933"/>
      <c r="AO34" s="933"/>
      <c r="AP34" s="933">
        <v>1270</v>
      </c>
      <c r="AQ34" s="933"/>
      <c r="AR34" s="933"/>
      <c r="AS34" s="933"/>
      <c r="AT34" s="933"/>
      <c r="AU34" s="933" t="s">
        <v>503</v>
      </c>
      <c r="AV34" s="933"/>
      <c r="AW34" s="933"/>
      <c r="AX34" s="933"/>
      <c r="AY34" s="933"/>
      <c r="AZ34" s="1009">
        <v>4.8</v>
      </c>
      <c r="BA34" s="1009"/>
      <c r="BB34" s="1009"/>
      <c r="BC34" s="1009"/>
      <c r="BD34" s="1009"/>
      <c r="BE34" s="934" t="s">
        <v>397</v>
      </c>
      <c r="BF34" s="934"/>
      <c r="BG34" s="934"/>
      <c r="BH34" s="934"/>
      <c r="BI34" s="935"/>
      <c r="BJ34" s="230"/>
      <c r="BK34" s="230"/>
      <c r="BL34" s="230"/>
      <c r="BM34" s="230"/>
      <c r="BN34" s="230"/>
      <c r="BO34" s="239"/>
      <c r="BP34" s="239"/>
      <c r="BQ34" s="236">
        <v>28</v>
      </c>
      <c r="BR34" s="237"/>
      <c r="BS34" s="954" t="s">
        <v>573</v>
      </c>
      <c r="BT34" s="955"/>
      <c r="BU34" s="955"/>
      <c r="BV34" s="955"/>
      <c r="BW34" s="955"/>
      <c r="BX34" s="955"/>
      <c r="BY34" s="955"/>
      <c r="BZ34" s="955"/>
      <c r="CA34" s="955"/>
      <c r="CB34" s="955"/>
      <c r="CC34" s="955"/>
      <c r="CD34" s="955"/>
      <c r="CE34" s="955"/>
      <c r="CF34" s="955"/>
      <c r="CG34" s="976"/>
      <c r="CH34" s="951">
        <v>60</v>
      </c>
      <c r="CI34" s="952"/>
      <c r="CJ34" s="952"/>
      <c r="CK34" s="952"/>
      <c r="CL34" s="953"/>
      <c r="CM34" s="951">
        <v>109</v>
      </c>
      <c r="CN34" s="952"/>
      <c r="CO34" s="952"/>
      <c r="CP34" s="952"/>
      <c r="CQ34" s="953"/>
      <c r="CR34" s="951">
        <v>811</v>
      </c>
      <c r="CS34" s="952"/>
      <c r="CT34" s="952"/>
      <c r="CU34" s="952"/>
      <c r="CV34" s="953"/>
      <c r="CW34" s="951"/>
      <c r="CX34" s="952"/>
      <c r="CY34" s="952"/>
      <c r="CZ34" s="952"/>
      <c r="DA34" s="953"/>
      <c r="DB34" s="951">
        <v>713</v>
      </c>
      <c r="DC34" s="952"/>
      <c r="DD34" s="952"/>
      <c r="DE34" s="952"/>
      <c r="DF34" s="953"/>
      <c r="DG34" s="951"/>
      <c r="DH34" s="952"/>
      <c r="DI34" s="952"/>
      <c r="DJ34" s="952"/>
      <c r="DK34" s="953"/>
      <c r="DL34" s="951"/>
      <c r="DM34" s="952"/>
      <c r="DN34" s="952"/>
      <c r="DO34" s="952"/>
      <c r="DP34" s="953"/>
      <c r="DQ34" s="951"/>
      <c r="DR34" s="952"/>
      <c r="DS34" s="952"/>
      <c r="DT34" s="952"/>
      <c r="DU34" s="953"/>
      <c r="DV34" s="954"/>
      <c r="DW34" s="955"/>
      <c r="DX34" s="955"/>
      <c r="DY34" s="955"/>
      <c r="DZ34" s="956"/>
      <c r="EA34" s="228"/>
    </row>
    <row r="35" spans="1:131" ht="26.25" customHeight="1" x14ac:dyDescent="0.2">
      <c r="A35" s="240">
        <v>8</v>
      </c>
      <c r="B35" s="1001" t="s">
        <v>403</v>
      </c>
      <c r="C35" s="1002"/>
      <c r="D35" s="1002"/>
      <c r="E35" s="1002"/>
      <c r="F35" s="1002"/>
      <c r="G35" s="1002"/>
      <c r="H35" s="1002"/>
      <c r="I35" s="1002"/>
      <c r="J35" s="1002"/>
      <c r="K35" s="1002"/>
      <c r="L35" s="1002"/>
      <c r="M35" s="1002"/>
      <c r="N35" s="1002"/>
      <c r="O35" s="1002"/>
      <c r="P35" s="1003"/>
      <c r="Q35" s="1007">
        <v>89</v>
      </c>
      <c r="R35" s="1005"/>
      <c r="S35" s="1005"/>
      <c r="T35" s="1005"/>
      <c r="U35" s="1005"/>
      <c r="V35" s="1005">
        <v>41</v>
      </c>
      <c r="W35" s="1005"/>
      <c r="X35" s="1005"/>
      <c r="Y35" s="1005"/>
      <c r="Z35" s="1005"/>
      <c r="AA35" s="1005">
        <v>47</v>
      </c>
      <c r="AB35" s="1005"/>
      <c r="AC35" s="1005"/>
      <c r="AD35" s="1005"/>
      <c r="AE35" s="1008"/>
      <c r="AF35" s="1004">
        <v>1836</v>
      </c>
      <c r="AG35" s="1005"/>
      <c r="AH35" s="1005"/>
      <c r="AI35" s="1005"/>
      <c r="AJ35" s="1006"/>
      <c r="AK35" s="942" t="s">
        <v>503</v>
      </c>
      <c r="AL35" s="933"/>
      <c r="AM35" s="933"/>
      <c r="AN35" s="933"/>
      <c r="AO35" s="933"/>
      <c r="AP35" s="933" t="s">
        <v>503</v>
      </c>
      <c r="AQ35" s="933"/>
      <c r="AR35" s="933"/>
      <c r="AS35" s="933"/>
      <c r="AT35" s="933"/>
      <c r="AU35" s="933" t="s">
        <v>503</v>
      </c>
      <c r="AV35" s="933"/>
      <c r="AW35" s="933"/>
      <c r="AX35" s="933"/>
      <c r="AY35" s="933"/>
      <c r="AZ35" s="1009" t="s">
        <v>503</v>
      </c>
      <c r="BA35" s="1009"/>
      <c r="BB35" s="1009"/>
      <c r="BC35" s="1009"/>
      <c r="BD35" s="1009"/>
      <c r="BE35" s="934" t="s">
        <v>397</v>
      </c>
      <c r="BF35" s="934"/>
      <c r="BG35" s="934"/>
      <c r="BH35" s="934"/>
      <c r="BI35" s="935"/>
      <c r="BJ35" s="230"/>
      <c r="BK35" s="230"/>
      <c r="BL35" s="230"/>
      <c r="BM35" s="230"/>
      <c r="BN35" s="230"/>
      <c r="BO35" s="239"/>
      <c r="BP35" s="239"/>
      <c r="BQ35" s="236">
        <v>29</v>
      </c>
      <c r="BR35" s="237" t="s">
        <v>577</v>
      </c>
      <c r="BS35" s="954" t="s">
        <v>574</v>
      </c>
      <c r="BT35" s="955"/>
      <c r="BU35" s="955"/>
      <c r="BV35" s="955"/>
      <c r="BW35" s="955"/>
      <c r="BX35" s="955"/>
      <c r="BY35" s="955"/>
      <c r="BZ35" s="955"/>
      <c r="CA35" s="955"/>
      <c r="CB35" s="955"/>
      <c r="CC35" s="955"/>
      <c r="CD35" s="955"/>
      <c r="CE35" s="955"/>
      <c r="CF35" s="955"/>
      <c r="CG35" s="976"/>
      <c r="CH35" s="951">
        <v>36</v>
      </c>
      <c r="CI35" s="952"/>
      <c r="CJ35" s="952"/>
      <c r="CK35" s="952"/>
      <c r="CL35" s="953"/>
      <c r="CM35" s="951">
        <v>1596</v>
      </c>
      <c r="CN35" s="952"/>
      <c r="CO35" s="952"/>
      <c r="CP35" s="952"/>
      <c r="CQ35" s="953"/>
      <c r="CR35" s="951">
        <v>50</v>
      </c>
      <c r="CS35" s="952"/>
      <c r="CT35" s="952"/>
      <c r="CU35" s="952"/>
      <c r="CV35" s="953"/>
      <c r="CW35" s="951"/>
      <c r="CX35" s="952"/>
      <c r="CY35" s="952"/>
      <c r="CZ35" s="952"/>
      <c r="DA35" s="953"/>
      <c r="DB35" s="951"/>
      <c r="DC35" s="952"/>
      <c r="DD35" s="952"/>
      <c r="DE35" s="952"/>
      <c r="DF35" s="953"/>
      <c r="DG35" s="951"/>
      <c r="DH35" s="952"/>
      <c r="DI35" s="952"/>
      <c r="DJ35" s="952"/>
      <c r="DK35" s="953"/>
      <c r="DL35" s="951">
        <v>800</v>
      </c>
      <c r="DM35" s="952"/>
      <c r="DN35" s="952"/>
      <c r="DO35" s="952"/>
      <c r="DP35" s="953"/>
      <c r="DQ35" s="951">
        <v>80</v>
      </c>
      <c r="DR35" s="952"/>
      <c r="DS35" s="952"/>
      <c r="DT35" s="952"/>
      <c r="DU35" s="953"/>
      <c r="DV35" s="954"/>
      <c r="DW35" s="955"/>
      <c r="DX35" s="955"/>
      <c r="DY35" s="955"/>
      <c r="DZ35" s="956"/>
      <c r="EA35" s="228"/>
    </row>
    <row r="36" spans="1:131" ht="26.25" customHeight="1" x14ac:dyDescent="0.2">
      <c r="A36" s="240">
        <v>9</v>
      </c>
      <c r="B36" s="1001" t="s">
        <v>404</v>
      </c>
      <c r="C36" s="1002"/>
      <c r="D36" s="1002"/>
      <c r="E36" s="1002"/>
      <c r="F36" s="1002"/>
      <c r="G36" s="1002"/>
      <c r="H36" s="1002"/>
      <c r="I36" s="1002"/>
      <c r="J36" s="1002"/>
      <c r="K36" s="1002"/>
      <c r="L36" s="1002"/>
      <c r="M36" s="1002"/>
      <c r="N36" s="1002"/>
      <c r="O36" s="1002"/>
      <c r="P36" s="1003"/>
      <c r="Q36" s="1007">
        <v>2593</v>
      </c>
      <c r="R36" s="1005"/>
      <c r="S36" s="1005"/>
      <c r="T36" s="1005"/>
      <c r="U36" s="1005"/>
      <c r="V36" s="1005">
        <v>2149</v>
      </c>
      <c r="W36" s="1005"/>
      <c r="X36" s="1005"/>
      <c r="Y36" s="1005"/>
      <c r="Z36" s="1005"/>
      <c r="AA36" s="1005">
        <v>444</v>
      </c>
      <c r="AB36" s="1005"/>
      <c r="AC36" s="1005"/>
      <c r="AD36" s="1005"/>
      <c r="AE36" s="1008"/>
      <c r="AF36" s="1004">
        <v>117</v>
      </c>
      <c r="AG36" s="1005"/>
      <c r="AH36" s="1005"/>
      <c r="AI36" s="1005"/>
      <c r="AJ36" s="1006"/>
      <c r="AK36" s="942">
        <v>117</v>
      </c>
      <c r="AL36" s="933"/>
      <c r="AM36" s="933"/>
      <c r="AN36" s="933"/>
      <c r="AO36" s="933"/>
      <c r="AP36" s="933">
        <v>10912</v>
      </c>
      <c r="AQ36" s="933"/>
      <c r="AR36" s="933"/>
      <c r="AS36" s="933"/>
      <c r="AT36" s="933"/>
      <c r="AU36" s="933">
        <v>1362</v>
      </c>
      <c r="AV36" s="933"/>
      <c r="AW36" s="933"/>
      <c r="AX36" s="933"/>
      <c r="AY36" s="933"/>
      <c r="AZ36" s="1009" t="s">
        <v>503</v>
      </c>
      <c r="BA36" s="1009"/>
      <c r="BB36" s="1009"/>
      <c r="BC36" s="1009"/>
      <c r="BD36" s="1009"/>
      <c r="BE36" s="934" t="s">
        <v>405</v>
      </c>
      <c r="BF36" s="934"/>
      <c r="BG36" s="934"/>
      <c r="BH36" s="934"/>
      <c r="BI36" s="935"/>
      <c r="BJ36" s="230"/>
      <c r="BK36" s="230"/>
      <c r="BL36" s="230"/>
      <c r="BM36" s="230"/>
      <c r="BN36" s="230"/>
      <c r="BO36" s="239"/>
      <c r="BP36" s="239"/>
      <c r="BQ36" s="236">
        <v>30</v>
      </c>
      <c r="BR36" s="237"/>
      <c r="BS36" s="954" t="s">
        <v>600</v>
      </c>
      <c r="BT36" s="955"/>
      <c r="BU36" s="955"/>
      <c r="BV36" s="955"/>
      <c r="BW36" s="955"/>
      <c r="BX36" s="955"/>
      <c r="BY36" s="955"/>
      <c r="BZ36" s="955"/>
      <c r="CA36" s="955"/>
      <c r="CB36" s="955"/>
      <c r="CC36" s="955"/>
      <c r="CD36" s="955"/>
      <c r="CE36" s="955"/>
      <c r="CF36" s="955"/>
      <c r="CG36" s="976"/>
      <c r="CH36" s="951">
        <v>1</v>
      </c>
      <c r="CI36" s="952"/>
      <c r="CJ36" s="952"/>
      <c r="CK36" s="952"/>
      <c r="CL36" s="953"/>
      <c r="CM36" s="951">
        <v>263</v>
      </c>
      <c r="CN36" s="952"/>
      <c r="CO36" s="952"/>
      <c r="CP36" s="952"/>
      <c r="CQ36" s="953"/>
      <c r="CR36" s="951">
        <v>20</v>
      </c>
      <c r="CS36" s="952"/>
      <c r="CT36" s="952"/>
      <c r="CU36" s="952"/>
      <c r="CV36" s="953"/>
      <c r="CW36" s="951">
        <v>6</v>
      </c>
      <c r="CX36" s="952"/>
      <c r="CY36" s="952"/>
      <c r="CZ36" s="952"/>
      <c r="DA36" s="953"/>
      <c r="DB36" s="951"/>
      <c r="DC36" s="952"/>
      <c r="DD36" s="952"/>
      <c r="DE36" s="952"/>
      <c r="DF36" s="953"/>
      <c r="DG36" s="951"/>
      <c r="DH36" s="952"/>
      <c r="DI36" s="952"/>
      <c r="DJ36" s="952"/>
      <c r="DK36" s="953"/>
      <c r="DL36" s="951"/>
      <c r="DM36" s="952"/>
      <c r="DN36" s="952"/>
      <c r="DO36" s="952"/>
      <c r="DP36" s="953"/>
      <c r="DQ36" s="951"/>
      <c r="DR36" s="952"/>
      <c r="DS36" s="952"/>
      <c r="DT36" s="952"/>
      <c r="DU36" s="953"/>
      <c r="DV36" s="954"/>
      <c r="DW36" s="955"/>
      <c r="DX36" s="955"/>
      <c r="DY36" s="955"/>
      <c r="DZ36" s="956"/>
      <c r="EA36" s="228"/>
    </row>
    <row r="37" spans="1:131" ht="26.25" customHeight="1" x14ac:dyDescent="0.2">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t="s">
        <v>575</v>
      </c>
      <c r="BT37" s="955"/>
      <c r="BU37" s="955"/>
      <c r="BV37" s="955"/>
      <c r="BW37" s="955"/>
      <c r="BX37" s="955"/>
      <c r="BY37" s="955"/>
      <c r="BZ37" s="955"/>
      <c r="CA37" s="955"/>
      <c r="CB37" s="955"/>
      <c r="CC37" s="955"/>
      <c r="CD37" s="955"/>
      <c r="CE37" s="955"/>
      <c r="CF37" s="955"/>
      <c r="CG37" s="976"/>
      <c r="CH37" s="951">
        <v>15</v>
      </c>
      <c r="CI37" s="952"/>
      <c r="CJ37" s="952"/>
      <c r="CK37" s="952"/>
      <c r="CL37" s="953"/>
      <c r="CM37" s="951">
        <v>5346</v>
      </c>
      <c r="CN37" s="952"/>
      <c r="CO37" s="952"/>
      <c r="CP37" s="952"/>
      <c r="CQ37" s="953"/>
      <c r="CR37" s="951">
        <v>3463</v>
      </c>
      <c r="CS37" s="952"/>
      <c r="CT37" s="952"/>
      <c r="CU37" s="952"/>
      <c r="CV37" s="953"/>
      <c r="CW37" s="951">
        <v>751</v>
      </c>
      <c r="CX37" s="952"/>
      <c r="CY37" s="952"/>
      <c r="CZ37" s="952"/>
      <c r="DA37" s="953"/>
      <c r="DB37" s="951"/>
      <c r="DC37" s="952"/>
      <c r="DD37" s="952"/>
      <c r="DE37" s="952"/>
      <c r="DF37" s="953"/>
      <c r="DG37" s="951"/>
      <c r="DH37" s="952"/>
      <c r="DI37" s="952"/>
      <c r="DJ37" s="952"/>
      <c r="DK37" s="953"/>
      <c r="DL37" s="951"/>
      <c r="DM37" s="952"/>
      <c r="DN37" s="952"/>
      <c r="DO37" s="952"/>
      <c r="DP37" s="953"/>
      <c r="DQ37" s="951"/>
      <c r="DR37" s="952"/>
      <c r="DS37" s="952"/>
      <c r="DT37" s="952"/>
      <c r="DU37" s="953"/>
      <c r="DV37" s="954"/>
      <c r="DW37" s="955"/>
      <c r="DX37" s="955"/>
      <c r="DY37" s="955"/>
      <c r="DZ37" s="956"/>
      <c r="EA37" s="228"/>
    </row>
    <row r="38" spans="1:131" ht="26.25" customHeight="1" x14ac:dyDescent="0.2">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c r="BS38" s="954" t="s">
        <v>601</v>
      </c>
      <c r="BT38" s="955"/>
      <c r="BU38" s="955"/>
      <c r="BV38" s="955"/>
      <c r="BW38" s="955"/>
      <c r="BX38" s="955"/>
      <c r="BY38" s="955"/>
      <c r="BZ38" s="955"/>
      <c r="CA38" s="955"/>
      <c r="CB38" s="955"/>
      <c r="CC38" s="955"/>
      <c r="CD38" s="955"/>
      <c r="CE38" s="955"/>
      <c r="CF38" s="955"/>
      <c r="CG38" s="976"/>
      <c r="CH38" s="951">
        <v>234</v>
      </c>
      <c r="CI38" s="952"/>
      <c r="CJ38" s="952"/>
      <c r="CK38" s="952"/>
      <c r="CL38" s="953"/>
      <c r="CM38" s="951">
        <v>1634</v>
      </c>
      <c r="CN38" s="952"/>
      <c r="CO38" s="952"/>
      <c r="CP38" s="952"/>
      <c r="CQ38" s="953"/>
      <c r="CR38" s="951">
        <v>12280</v>
      </c>
      <c r="CS38" s="952"/>
      <c r="CT38" s="952"/>
      <c r="CU38" s="952"/>
      <c r="CV38" s="953"/>
      <c r="CW38" s="951">
        <v>967</v>
      </c>
      <c r="CX38" s="952"/>
      <c r="CY38" s="952"/>
      <c r="CZ38" s="952"/>
      <c r="DA38" s="953"/>
      <c r="DB38" s="951"/>
      <c r="DC38" s="952"/>
      <c r="DD38" s="952"/>
      <c r="DE38" s="952"/>
      <c r="DF38" s="953"/>
      <c r="DG38" s="951"/>
      <c r="DH38" s="952"/>
      <c r="DI38" s="952"/>
      <c r="DJ38" s="952"/>
      <c r="DK38" s="953"/>
      <c r="DL38" s="951"/>
      <c r="DM38" s="952"/>
      <c r="DN38" s="952"/>
      <c r="DO38" s="952"/>
      <c r="DP38" s="953"/>
      <c r="DQ38" s="951"/>
      <c r="DR38" s="952"/>
      <c r="DS38" s="952"/>
      <c r="DT38" s="952"/>
      <c r="DU38" s="953"/>
      <c r="DV38" s="954"/>
      <c r="DW38" s="955"/>
      <c r="DX38" s="955"/>
      <c r="DY38" s="955"/>
      <c r="DZ38" s="956"/>
      <c r="EA38" s="228"/>
    </row>
    <row r="39" spans="1:131" ht="26.25" customHeight="1" x14ac:dyDescent="0.2">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c r="BS39" s="954" t="s">
        <v>602</v>
      </c>
      <c r="BT39" s="955"/>
      <c r="BU39" s="955"/>
      <c r="BV39" s="955"/>
      <c r="BW39" s="955"/>
      <c r="BX39" s="955"/>
      <c r="BY39" s="955"/>
      <c r="BZ39" s="955"/>
      <c r="CA39" s="955"/>
      <c r="CB39" s="955"/>
      <c r="CC39" s="955"/>
      <c r="CD39" s="955"/>
      <c r="CE39" s="955"/>
      <c r="CF39" s="955"/>
      <c r="CG39" s="976"/>
      <c r="CH39" s="951">
        <v>2</v>
      </c>
      <c r="CI39" s="952"/>
      <c r="CJ39" s="952"/>
      <c r="CK39" s="952"/>
      <c r="CL39" s="953"/>
      <c r="CM39" s="951">
        <v>2336</v>
      </c>
      <c r="CN39" s="952"/>
      <c r="CO39" s="952"/>
      <c r="CP39" s="952"/>
      <c r="CQ39" s="953"/>
      <c r="CR39" s="951">
        <v>2176</v>
      </c>
      <c r="CS39" s="952"/>
      <c r="CT39" s="952"/>
      <c r="CU39" s="952"/>
      <c r="CV39" s="953"/>
      <c r="CW39" s="951"/>
      <c r="CX39" s="952"/>
      <c r="CY39" s="952"/>
      <c r="CZ39" s="952"/>
      <c r="DA39" s="953"/>
      <c r="DB39" s="951"/>
      <c r="DC39" s="952"/>
      <c r="DD39" s="952"/>
      <c r="DE39" s="952"/>
      <c r="DF39" s="953"/>
      <c r="DG39" s="951"/>
      <c r="DH39" s="952"/>
      <c r="DI39" s="952"/>
      <c r="DJ39" s="952"/>
      <c r="DK39" s="953"/>
      <c r="DL39" s="951"/>
      <c r="DM39" s="952"/>
      <c r="DN39" s="952"/>
      <c r="DO39" s="952"/>
      <c r="DP39" s="953"/>
      <c r="DQ39" s="951"/>
      <c r="DR39" s="952"/>
      <c r="DS39" s="952"/>
      <c r="DT39" s="952"/>
      <c r="DU39" s="953"/>
      <c r="DV39" s="954"/>
      <c r="DW39" s="955"/>
      <c r="DX39" s="955"/>
      <c r="DY39" s="955"/>
      <c r="DZ39" s="956"/>
      <c r="EA39" s="228"/>
    </row>
    <row r="40" spans="1:131" ht="26.25" customHeight="1" x14ac:dyDescent="0.2">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c r="BS40" s="954" t="s">
        <v>603</v>
      </c>
      <c r="BT40" s="955"/>
      <c r="BU40" s="955"/>
      <c r="BV40" s="955"/>
      <c r="BW40" s="955"/>
      <c r="BX40" s="955"/>
      <c r="BY40" s="955"/>
      <c r="BZ40" s="955"/>
      <c r="CA40" s="955"/>
      <c r="CB40" s="955"/>
      <c r="CC40" s="955"/>
      <c r="CD40" s="955"/>
      <c r="CE40" s="955"/>
      <c r="CF40" s="955"/>
      <c r="CG40" s="976"/>
      <c r="CH40" s="951">
        <v>21</v>
      </c>
      <c r="CI40" s="952"/>
      <c r="CJ40" s="952"/>
      <c r="CK40" s="952"/>
      <c r="CL40" s="953"/>
      <c r="CM40" s="951">
        <v>441</v>
      </c>
      <c r="CN40" s="952"/>
      <c r="CO40" s="952"/>
      <c r="CP40" s="952"/>
      <c r="CQ40" s="953"/>
      <c r="CR40" s="951">
        <v>10</v>
      </c>
      <c r="CS40" s="952"/>
      <c r="CT40" s="952"/>
      <c r="CU40" s="952"/>
      <c r="CV40" s="953"/>
      <c r="CW40" s="951">
        <v>2</v>
      </c>
      <c r="CX40" s="952"/>
      <c r="CY40" s="952"/>
      <c r="CZ40" s="952"/>
      <c r="DA40" s="953"/>
      <c r="DB40" s="951"/>
      <c r="DC40" s="952"/>
      <c r="DD40" s="952"/>
      <c r="DE40" s="952"/>
      <c r="DF40" s="953"/>
      <c r="DG40" s="951"/>
      <c r="DH40" s="952"/>
      <c r="DI40" s="952"/>
      <c r="DJ40" s="952"/>
      <c r="DK40" s="953"/>
      <c r="DL40" s="951"/>
      <c r="DM40" s="952"/>
      <c r="DN40" s="952"/>
      <c r="DO40" s="952"/>
      <c r="DP40" s="953"/>
      <c r="DQ40" s="951"/>
      <c r="DR40" s="952"/>
      <c r="DS40" s="952"/>
      <c r="DT40" s="952"/>
      <c r="DU40" s="953"/>
      <c r="DV40" s="954"/>
      <c r="DW40" s="955"/>
      <c r="DX40" s="955"/>
      <c r="DY40" s="955"/>
      <c r="DZ40" s="956"/>
      <c r="EA40" s="228"/>
    </row>
    <row r="41" spans="1:131" ht="26.25" customHeight="1" x14ac:dyDescent="0.2">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c r="BS41" s="954" t="s">
        <v>604</v>
      </c>
      <c r="BT41" s="955"/>
      <c r="BU41" s="955"/>
      <c r="BV41" s="955"/>
      <c r="BW41" s="955"/>
      <c r="BX41" s="955"/>
      <c r="BY41" s="955"/>
      <c r="BZ41" s="955"/>
      <c r="CA41" s="955"/>
      <c r="CB41" s="955"/>
      <c r="CC41" s="955"/>
      <c r="CD41" s="955"/>
      <c r="CE41" s="955"/>
      <c r="CF41" s="955"/>
      <c r="CG41" s="976"/>
      <c r="CH41" s="951">
        <v>58</v>
      </c>
      <c r="CI41" s="952"/>
      <c r="CJ41" s="952"/>
      <c r="CK41" s="952"/>
      <c r="CL41" s="953"/>
      <c r="CM41" s="951">
        <v>2327</v>
      </c>
      <c r="CN41" s="952"/>
      <c r="CO41" s="952"/>
      <c r="CP41" s="952"/>
      <c r="CQ41" s="953"/>
      <c r="CR41" s="951">
        <v>10</v>
      </c>
      <c r="CS41" s="952"/>
      <c r="CT41" s="952"/>
      <c r="CU41" s="952"/>
      <c r="CV41" s="953"/>
      <c r="CW41" s="951">
        <v>4</v>
      </c>
      <c r="CX41" s="952"/>
      <c r="CY41" s="952"/>
      <c r="CZ41" s="952"/>
      <c r="DA41" s="953"/>
      <c r="DB41" s="951"/>
      <c r="DC41" s="952"/>
      <c r="DD41" s="952"/>
      <c r="DE41" s="952"/>
      <c r="DF41" s="953"/>
      <c r="DG41" s="951"/>
      <c r="DH41" s="952"/>
      <c r="DI41" s="952"/>
      <c r="DJ41" s="952"/>
      <c r="DK41" s="953"/>
      <c r="DL41" s="951"/>
      <c r="DM41" s="952"/>
      <c r="DN41" s="952"/>
      <c r="DO41" s="952"/>
      <c r="DP41" s="953"/>
      <c r="DQ41" s="951"/>
      <c r="DR41" s="952"/>
      <c r="DS41" s="952"/>
      <c r="DT41" s="952"/>
      <c r="DU41" s="953"/>
      <c r="DV41" s="954"/>
      <c r="DW41" s="955"/>
      <c r="DX41" s="955"/>
      <c r="DY41" s="955"/>
      <c r="DZ41" s="956"/>
      <c r="EA41" s="228"/>
    </row>
    <row r="42" spans="1:131" ht="26.25" customHeight="1" x14ac:dyDescent="0.2">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c r="BS42" s="954" t="s">
        <v>576</v>
      </c>
      <c r="BT42" s="955"/>
      <c r="BU42" s="955"/>
      <c r="BV42" s="955"/>
      <c r="BW42" s="955"/>
      <c r="BX42" s="955"/>
      <c r="BY42" s="955"/>
      <c r="BZ42" s="955"/>
      <c r="CA42" s="955"/>
      <c r="CB42" s="955"/>
      <c r="CC42" s="955"/>
      <c r="CD42" s="955"/>
      <c r="CE42" s="955"/>
      <c r="CF42" s="955"/>
      <c r="CG42" s="976"/>
      <c r="CH42" s="951">
        <v>5</v>
      </c>
      <c r="CI42" s="952"/>
      <c r="CJ42" s="952"/>
      <c r="CK42" s="952"/>
      <c r="CL42" s="953"/>
      <c r="CM42" s="951" t="s">
        <v>617</v>
      </c>
      <c r="CN42" s="952"/>
      <c r="CO42" s="952"/>
      <c r="CP42" s="952"/>
      <c r="CQ42" s="953"/>
      <c r="CR42" s="951">
        <v>10</v>
      </c>
      <c r="CS42" s="952"/>
      <c r="CT42" s="952"/>
      <c r="CU42" s="952"/>
      <c r="CV42" s="953"/>
      <c r="CW42" s="951">
        <v>24</v>
      </c>
      <c r="CX42" s="952"/>
      <c r="CY42" s="952"/>
      <c r="CZ42" s="952"/>
      <c r="DA42" s="953"/>
      <c r="DB42" s="951"/>
      <c r="DC42" s="952"/>
      <c r="DD42" s="952"/>
      <c r="DE42" s="952"/>
      <c r="DF42" s="953"/>
      <c r="DG42" s="951"/>
      <c r="DH42" s="952"/>
      <c r="DI42" s="952"/>
      <c r="DJ42" s="952"/>
      <c r="DK42" s="953"/>
      <c r="DL42" s="951"/>
      <c r="DM42" s="952"/>
      <c r="DN42" s="952"/>
      <c r="DO42" s="952"/>
      <c r="DP42" s="953"/>
      <c r="DQ42" s="951"/>
      <c r="DR42" s="952"/>
      <c r="DS42" s="952"/>
      <c r="DT42" s="952"/>
      <c r="DU42" s="953"/>
      <c r="DV42" s="954"/>
      <c r="DW42" s="955"/>
      <c r="DX42" s="955"/>
      <c r="DY42" s="955"/>
      <c r="DZ42" s="956"/>
      <c r="EA42" s="228"/>
    </row>
    <row r="43" spans="1:131" ht="26.25" customHeight="1" x14ac:dyDescent="0.2">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c r="BS43" s="954" t="s">
        <v>605</v>
      </c>
      <c r="BT43" s="955"/>
      <c r="BU43" s="955"/>
      <c r="BV43" s="955"/>
      <c r="BW43" s="955"/>
      <c r="BX43" s="955"/>
      <c r="BY43" s="955"/>
      <c r="BZ43" s="955"/>
      <c r="CA43" s="955"/>
      <c r="CB43" s="955"/>
      <c r="CC43" s="955"/>
      <c r="CD43" s="955"/>
      <c r="CE43" s="955"/>
      <c r="CF43" s="955"/>
      <c r="CG43" s="976"/>
      <c r="CH43" s="951">
        <v>371</v>
      </c>
      <c r="CI43" s="952"/>
      <c r="CJ43" s="952"/>
      <c r="CK43" s="952"/>
      <c r="CL43" s="953"/>
      <c r="CM43" s="951">
        <v>2710</v>
      </c>
      <c r="CN43" s="952"/>
      <c r="CO43" s="952"/>
      <c r="CP43" s="952"/>
      <c r="CQ43" s="953"/>
      <c r="CR43" s="951">
        <v>3040</v>
      </c>
      <c r="CS43" s="952"/>
      <c r="CT43" s="952"/>
      <c r="CU43" s="952"/>
      <c r="CV43" s="953"/>
      <c r="CW43" s="951">
        <v>3619</v>
      </c>
      <c r="CX43" s="952"/>
      <c r="CY43" s="952"/>
      <c r="CZ43" s="952"/>
      <c r="DA43" s="953"/>
      <c r="DB43" s="951"/>
      <c r="DC43" s="952"/>
      <c r="DD43" s="952"/>
      <c r="DE43" s="952"/>
      <c r="DF43" s="953"/>
      <c r="DG43" s="951"/>
      <c r="DH43" s="952"/>
      <c r="DI43" s="952"/>
      <c r="DJ43" s="952"/>
      <c r="DK43" s="953"/>
      <c r="DL43" s="951"/>
      <c r="DM43" s="952"/>
      <c r="DN43" s="952"/>
      <c r="DO43" s="952"/>
      <c r="DP43" s="953"/>
      <c r="DQ43" s="951"/>
      <c r="DR43" s="952"/>
      <c r="DS43" s="952"/>
      <c r="DT43" s="952"/>
      <c r="DU43" s="953"/>
      <c r="DV43" s="954"/>
      <c r="DW43" s="955"/>
      <c r="DX43" s="955"/>
      <c r="DY43" s="955"/>
      <c r="DZ43" s="956"/>
      <c r="EA43" s="228"/>
    </row>
    <row r="44" spans="1:131" ht="26.25" customHeight="1" x14ac:dyDescent="0.2">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c r="BS44" s="954" t="s">
        <v>606</v>
      </c>
      <c r="BT44" s="955"/>
      <c r="BU44" s="955"/>
      <c r="BV44" s="955"/>
      <c r="BW44" s="955"/>
      <c r="BX44" s="955"/>
      <c r="BY44" s="955"/>
      <c r="BZ44" s="955"/>
      <c r="CA44" s="955"/>
      <c r="CB44" s="955"/>
      <c r="CC44" s="955"/>
      <c r="CD44" s="955"/>
      <c r="CE44" s="955"/>
      <c r="CF44" s="955"/>
      <c r="CG44" s="976"/>
      <c r="CH44" s="951">
        <v>2</v>
      </c>
      <c r="CI44" s="952"/>
      <c r="CJ44" s="952"/>
      <c r="CK44" s="952"/>
      <c r="CL44" s="953"/>
      <c r="CM44" s="951">
        <v>2166</v>
      </c>
      <c r="CN44" s="952"/>
      <c r="CO44" s="952"/>
      <c r="CP44" s="952"/>
      <c r="CQ44" s="953"/>
      <c r="CR44" s="951">
        <v>2285</v>
      </c>
      <c r="CS44" s="952"/>
      <c r="CT44" s="952"/>
      <c r="CU44" s="952"/>
      <c r="CV44" s="953"/>
      <c r="CW44" s="951">
        <v>637</v>
      </c>
      <c r="CX44" s="952"/>
      <c r="CY44" s="952"/>
      <c r="CZ44" s="952"/>
      <c r="DA44" s="953"/>
      <c r="DB44" s="951"/>
      <c r="DC44" s="952"/>
      <c r="DD44" s="952"/>
      <c r="DE44" s="952"/>
      <c r="DF44" s="953"/>
      <c r="DG44" s="951"/>
      <c r="DH44" s="952"/>
      <c r="DI44" s="952"/>
      <c r="DJ44" s="952"/>
      <c r="DK44" s="953"/>
      <c r="DL44" s="951"/>
      <c r="DM44" s="952"/>
      <c r="DN44" s="952"/>
      <c r="DO44" s="952"/>
      <c r="DP44" s="953"/>
      <c r="DQ44" s="951"/>
      <c r="DR44" s="952"/>
      <c r="DS44" s="952"/>
      <c r="DT44" s="952"/>
      <c r="DU44" s="953"/>
      <c r="DV44" s="954"/>
      <c r="DW44" s="955"/>
      <c r="DX44" s="955"/>
      <c r="DY44" s="955"/>
      <c r="DZ44" s="956"/>
      <c r="EA44" s="228"/>
    </row>
    <row r="45" spans="1:131" ht="26.25" customHeight="1" x14ac:dyDescent="0.2">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c r="BT45" s="955"/>
      <c r="BU45" s="955"/>
      <c r="BV45" s="955"/>
      <c r="BW45" s="955"/>
      <c r="BX45" s="955"/>
      <c r="BY45" s="955"/>
      <c r="BZ45" s="955"/>
      <c r="CA45" s="955"/>
      <c r="CB45" s="955"/>
      <c r="CC45" s="955"/>
      <c r="CD45" s="955"/>
      <c r="CE45" s="955"/>
      <c r="CF45" s="955"/>
      <c r="CG45" s="976"/>
      <c r="CH45" s="951"/>
      <c r="CI45" s="952"/>
      <c r="CJ45" s="952"/>
      <c r="CK45" s="952"/>
      <c r="CL45" s="953"/>
      <c r="CM45" s="951"/>
      <c r="CN45" s="952"/>
      <c r="CO45" s="952"/>
      <c r="CP45" s="952"/>
      <c r="CQ45" s="953"/>
      <c r="CR45" s="951"/>
      <c r="CS45" s="952"/>
      <c r="CT45" s="952"/>
      <c r="CU45" s="952"/>
      <c r="CV45" s="953"/>
      <c r="CW45" s="951"/>
      <c r="CX45" s="952"/>
      <c r="CY45" s="952"/>
      <c r="CZ45" s="952"/>
      <c r="DA45" s="953"/>
      <c r="DB45" s="951"/>
      <c r="DC45" s="952"/>
      <c r="DD45" s="952"/>
      <c r="DE45" s="952"/>
      <c r="DF45" s="953"/>
      <c r="DG45" s="951"/>
      <c r="DH45" s="952"/>
      <c r="DI45" s="952"/>
      <c r="DJ45" s="952"/>
      <c r="DK45" s="953"/>
      <c r="DL45" s="951"/>
      <c r="DM45" s="952"/>
      <c r="DN45" s="952"/>
      <c r="DO45" s="952"/>
      <c r="DP45" s="953"/>
      <c r="DQ45" s="951"/>
      <c r="DR45" s="952"/>
      <c r="DS45" s="952"/>
      <c r="DT45" s="952"/>
      <c r="DU45" s="953"/>
      <c r="DV45" s="954"/>
      <c r="DW45" s="955"/>
      <c r="DX45" s="955"/>
      <c r="DY45" s="955"/>
      <c r="DZ45" s="956"/>
      <c r="EA45" s="228"/>
    </row>
    <row r="46" spans="1:131" ht="26.25" customHeight="1" x14ac:dyDescent="0.2">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c r="BT46" s="955"/>
      <c r="BU46" s="955"/>
      <c r="BV46" s="955"/>
      <c r="BW46" s="955"/>
      <c r="BX46" s="955"/>
      <c r="BY46" s="955"/>
      <c r="BZ46" s="955"/>
      <c r="CA46" s="955"/>
      <c r="CB46" s="955"/>
      <c r="CC46" s="955"/>
      <c r="CD46" s="955"/>
      <c r="CE46" s="955"/>
      <c r="CF46" s="955"/>
      <c r="CG46" s="976"/>
      <c r="CH46" s="951"/>
      <c r="CI46" s="952"/>
      <c r="CJ46" s="952"/>
      <c r="CK46" s="952"/>
      <c r="CL46" s="953"/>
      <c r="CM46" s="951"/>
      <c r="CN46" s="952"/>
      <c r="CO46" s="952"/>
      <c r="CP46" s="952"/>
      <c r="CQ46" s="953"/>
      <c r="CR46" s="951"/>
      <c r="CS46" s="952"/>
      <c r="CT46" s="952"/>
      <c r="CU46" s="952"/>
      <c r="CV46" s="953"/>
      <c r="CW46" s="951"/>
      <c r="CX46" s="952"/>
      <c r="CY46" s="952"/>
      <c r="CZ46" s="952"/>
      <c r="DA46" s="953"/>
      <c r="DB46" s="951"/>
      <c r="DC46" s="952"/>
      <c r="DD46" s="952"/>
      <c r="DE46" s="952"/>
      <c r="DF46" s="953"/>
      <c r="DG46" s="951"/>
      <c r="DH46" s="952"/>
      <c r="DI46" s="952"/>
      <c r="DJ46" s="952"/>
      <c r="DK46" s="953"/>
      <c r="DL46" s="951"/>
      <c r="DM46" s="952"/>
      <c r="DN46" s="952"/>
      <c r="DO46" s="952"/>
      <c r="DP46" s="953"/>
      <c r="DQ46" s="951"/>
      <c r="DR46" s="952"/>
      <c r="DS46" s="952"/>
      <c r="DT46" s="952"/>
      <c r="DU46" s="953"/>
      <c r="DV46" s="954"/>
      <c r="DW46" s="955"/>
      <c r="DX46" s="955"/>
      <c r="DY46" s="955"/>
      <c r="DZ46" s="956"/>
      <c r="EA46" s="228"/>
    </row>
    <row r="47" spans="1:131" ht="26.25" customHeight="1" x14ac:dyDescent="0.2">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c r="BT47" s="955"/>
      <c r="BU47" s="955"/>
      <c r="BV47" s="955"/>
      <c r="BW47" s="955"/>
      <c r="BX47" s="955"/>
      <c r="BY47" s="955"/>
      <c r="BZ47" s="955"/>
      <c r="CA47" s="955"/>
      <c r="CB47" s="955"/>
      <c r="CC47" s="955"/>
      <c r="CD47" s="955"/>
      <c r="CE47" s="955"/>
      <c r="CF47" s="955"/>
      <c r="CG47" s="976"/>
      <c r="CH47" s="951"/>
      <c r="CI47" s="952"/>
      <c r="CJ47" s="952"/>
      <c r="CK47" s="952"/>
      <c r="CL47" s="953"/>
      <c r="CM47" s="951"/>
      <c r="CN47" s="952"/>
      <c r="CO47" s="952"/>
      <c r="CP47" s="952"/>
      <c r="CQ47" s="953"/>
      <c r="CR47" s="951"/>
      <c r="CS47" s="952"/>
      <c r="CT47" s="952"/>
      <c r="CU47" s="952"/>
      <c r="CV47" s="953"/>
      <c r="CW47" s="951"/>
      <c r="CX47" s="952"/>
      <c r="CY47" s="952"/>
      <c r="CZ47" s="952"/>
      <c r="DA47" s="953"/>
      <c r="DB47" s="951"/>
      <c r="DC47" s="952"/>
      <c r="DD47" s="952"/>
      <c r="DE47" s="952"/>
      <c r="DF47" s="953"/>
      <c r="DG47" s="951"/>
      <c r="DH47" s="952"/>
      <c r="DI47" s="952"/>
      <c r="DJ47" s="952"/>
      <c r="DK47" s="953"/>
      <c r="DL47" s="951"/>
      <c r="DM47" s="952"/>
      <c r="DN47" s="952"/>
      <c r="DO47" s="952"/>
      <c r="DP47" s="953"/>
      <c r="DQ47" s="951"/>
      <c r="DR47" s="952"/>
      <c r="DS47" s="952"/>
      <c r="DT47" s="952"/>
      <c r="DU47" s="953"/>
      <c r="DV47" s="954"/>
      <c r="DW47" s="955"/>
      <c r="DX47" s="955"/>
      <c r="DY47" s="955"/>
      <c r="DZ47" s="956"/>
      <c r="EA47" s="228"/>
    </row>
    <row r="48" spans="1:131" ht="26.25" customHeight="1" x14ac:dyDescent="0.2">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c r="BT48" s="955"/>
      <c r="BU48" s="955"/>
      <c r="BV48" s="955"/>
      <c r="BW48" s="955"/>
      <c r="BX48" s="955"/>
      <c r="BY48" s="955"/>
      <c r="BZ48" s="955"/>
      <c r="CA48" s="955"/>
      <c r="CB48" s="955"/>
      <c r="CC48" s="955"/>
      <c r="CD48" s="955"/>
      <c r="CE48" s="955"/>
      <c r="CF48" s="955"/>
      <c r="CG48" s="976"/>
      <c r="CH48" s="951"/>
      <c r="CI48" s="952"/>
      <c r="CJ48" s="952"/>
      <c r="CK48" s="952"/>
      <c r="CL48" s="953"/>
      <c r="CM48" s="951"/>
      <c r="CN48" s="952"/>
      <c r="CO48" s="952"/>
      <c r="CP48" s="952"/>
      <c r="CQ48" s="953"/>
      <c r="CR48" s="951"/>
      <c r="CS48" s="952"/>
      <c r="CT48" s="952"/>
      <c r="CU48" s="952"/>
      <c r="CV48" s="953"/>
      <c r="CW48" s="951"/>
      <c r="CX48" s="952"/>
      <c r="CY48" s="952"/>
      <c r="CZ48" s="952"/>
      <c r="DA48" s="953"/>
      <c r="DB48" s="951"/>
      <c r="DC48" s="952"/>
      <c r="DD48" s="952"/>
      <c r="DE48" s="952"/>
      <c r="DF48" s="953"/>
      <c r="DG48" s="951"/>
      <c r="DH48" s="952"/>
      <c r="DI48" s="952"/>
      <c r="DJ48" s="952"/>
      <c r="DK48" s="953"/>
      <c r="DL48" s="951"/>
      <c r="DM48" s="952"/>
      <c r="DN48" s="952"/>
      <c r="DO48" s="952"/>
      <c r="DP48" s="953"/>
      <c r="DQ48" s="951"/>
      <c r="DR48" s="952"/>
      <c r="DS48" s="952"/>
      <c r="DT48" s="952"/>
      <c r="DU48" s="953"/>
      <c r="DV48" s="954"/>
      <c r="DW48" s="955"/>
      <c r="DX48" s="955"/>
      <c r="DY48" s="955"/>
      <c r="DZ48" s="956"/>
      <c r="EA48" s="228"/>
    </row>
    <row r="49" spans="1:131" ht="26.25" customHeight="1" x14ac:dyDescent="0.2">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2">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2">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2">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2">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2">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2">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2">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2">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2">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2">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2">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5">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2">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406</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5">
      <c r="A63" s="238" t="s">
        <v>382</v>
      </c>
      <c r="B63" s="899" t="s">
        <v>407</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40421</v>
      </c>
      <c r="AG63" s="921"/>
      <c r="AH63" s="921"/>
      <c r="AI63" s="921"/>
      <c r="AJ63" s="984"/>
      <c r="AK63" s="985"/>
      <c r="AL63" s="925"/>
      <c r="AM63" s="925"/>
      <c r="AN63" s="925"/>
      <c r="AO63" s="925"/>
      <c r="AP63" s="921"/>
      <c r="AQ63" s="921"/>
      <c r="AR63" s="921"/>
      <c r="AS63" s="921"/>
      <c r="AT63" s="921"/>
      <c r="AU63" s="921"/>
      <c r="AV63" s="921"/>
      <c r="AW63" s="921"/>
      <c r="AX63" s="921"/>
      <c r="AY63" s="921"/>
      <c r="AZ63" s="979"/>
      <c r="BA63" s="979"/>
      <c r="BB63" s="979"/>
      <c r="BC63" s="979"/>
      <c r="BD63" s="979"/>
      <c r="BE63" s="922"/>
      <c r="BF63" s="922"/>
      <c r="BG63" s="922"/>
      <c r="BH63" s="922"/>
      <c r="BI63" s="923"/>
      <c r="BJ63" s="980" t="s">
        <v>122</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5">
      <c r="A65" s="230" t="s">
        <v>408</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2">
      <c r="A66" s="957" t="s">
        <v>409</v>
      </c>
      <c r="B66" s="958"/>
      <c r="C66" s="958"/>
      <c r="D66" s="958"/>
      <c r="E66" s="958"/>
      <c r="F66" s="958"/>
      <c r="G66" s="958"/>
      <c r="H66" s="958"/>
      <c r="I66" s="958"/>
      <c r="J66" s="958"/>
      <c r="K66" s="958"/>
      <c r="L66" s="958"/>
      <c r="M66" s="958"/>
      <c r="N66" s="958"/>
      <c r="O66" s="958"/>
      <c r="P66" s="959"/>
      <c r="Q66" s="963" t="s">
        <v>410</v>
      </c>
      <c r="R66" s="964"/>
      <c r="S66" s="964"/>
      <c r="T66" s="964"/>
      <c r="U66" s="965"/>
      <c r="V66" s="963" t="s">
        <v>388</v>
      </c>
      <c r="W66" s="964"/>
      <c r="X66" s="964"/>
      <c r="Y66" s="964"/>
      <c r="Z66" s="965"/>
      <c r="AA66" s="963" t="s">
        <v>411</v>
      </c>
      <c r="AB66" s="964"/>
      <c r="AC66" s="964"/>
      <c r="AD66" s="964"/>
      <c r="AE66" s="965"/>
      <c r="AF66" s="969" t="s">
        <v>412</v>
      </c>
      <c r="AG66" s="970"/>
      <c r="AH66" s="970"/>
      <c r="AI66" s="970"/>
      <c r="AJ66" s="971"/>
      <c r="AK66" s="963" t="s">
        <v>413</v>
      </c>
      <c r="AL66" s="958"/>
      <c r="AM66" s="958"/>
      <c r="AN66" s="958"/>
      <c r="AO66" s="959"/>
      <c r="AP66" s="963" t="s">
        <v>392</v>
      </c>
      <c r="AQ66" s="964"/>
      <c r="AR66" s="964"/>
      <c r="AS66" s="964"/>
      <c r="AT66" s="965"/>
      <c r="AU66" s="963" t="s">
        <v>414</v>
      </c>
      <c r="AV66" s="964"/>
      <c r="AW66" s="964"/>
      <c r="AX66" s="964"/>
      <c r="AY66" s="965"/>
      <c r="AZ66" s="963" t="s">
        <v>359</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5">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2">
      <c r="A68" s="234">
        <v>1</v>
      </c>
      <c r="B68" s="947"/>
      <c r="C68" s="948"/>
      <c r="D68" s="948"/>
      <c r="E68" s="948"/>
      <c r="F68" s="948"/>
      <c r="G68" s="948"/>
      <c r="H68" s="948"/>
      <c r="I68" s="948"/>
      <c r="J68" s="948"/>
      <c r="K68" s="948"/>
      <c r="L68" s="948"/>
      <c r="M68" s="948"/>
      <c r="N68" s="948"/>
      <c r="O68" s="948"/>
      <c r="P68" s="949"/>
      <c r="Q68" s="950"/>
      <c r="R68" s="944"/>
      <c r="S68" s="944"/>
      <c r="T68" s="944"/>
      <c r="U68" s="944"/>
      <c r="V68" s="944"/>
      <c r="W68" s="944"/>
      <c r="X68" s="944"/>
      <c r="Y68" s="944"/>
      <c r="Z68" s="944"/>
      <c r="AA68" s="944"/>
      <c r="AB68" s="944"/>
      <c r="AC68" s="944"/>
      <c r="AD68" s="944"/>
      <c r="AE68" s="944"/>
      <c r="AF68" s="944"/>
      <c r="AG68" s="944"/>
      <c r="AH68" s="944"/>
      <c r="AI68" s="944"/>
      <c r="AJ68" s="944"/>
      <c r="AK68" s="944"/>
      <c r="AL68" s="944"/>
      <c r="AM68" s="944"/>
      <c r="AN68" s="944"/>
      <c r="AO68" s="944"/>
      <c r="AP68" s="944"/>
      <c r="AQ68" s="944"/>
      <c r="AR68" s="944"/>
      <c r="AS68" s="944"/>
      <c r="AT68" s="944"/>
      <c r="AU68" s="944"/>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2">
      <c r="A69" s="236">
        <v>2</v>
      </c>
      <c r="B69" s="936"/>
      <c r="C69" s="937"/>
      <c r="D69" s="937"/>
      <c r="E69" s="937"/>
      <c r="F69" s="937"/>
      <c r="G69" s="937"/>
      <c r="H69" s="937"/>
      <c r="I69" s="937"/>
      <c r="J69" s="937"/>
      <c r="K69" s="937"/>
      <c r="L69" s="937"/>
      <c r="M69" s="937"/>
      <c r="N69" s="937"/>
      <c r="O69" s="937"/>
      <c r="P69" s="938"/>
      <c r="Q69" s="939"/>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3"/>
      <c r="AO69" s="933"/>
      <c r="AP69" s="933"/>
      <c r="AQ69" s="933"/>
      <c r="AR69" s="933"/>
      <c r="AS69" s="933"/>
      <c r="AT69" s="933"/>
      <c r="AU69" s="933"/>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2">
      <c r="A70" s="236">
        <v>3</v>
      </c>
      <c r="B70" s="936"/>
      <c r="C70" s="937"/>
      <c r="D70" s="937"/>
      <c r="E70" s="937"/>
      <c r="F70" s="937"/>
      <c r="G70" s="937"/>
      <c r="H70" s="937"/>
      <c r="I70" s="937"/>
      <c r="J70" s="937"/>
      <c r="K70" s="937"/>
      <c r="L70" s="937"/>
      <c r="M70" s="937"/>
      <c r="N70" s="937"/>
      <c r="O70" s="937"/>
      <c r="P70" s="938"/>
      <c r="Q70" s="939"/>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2">
      <c r="A71" s="236">
        <v>4</v>
      </c>
      <c r="B71" s="936"/>
      <c r="C71" s="937"/>
      <c r="D71" s="937"/>
      <c r="E71" s="937"/>
      <c r="F71" s="937"/>
      <c r="G71" s="937"/>
      <c r="H71" s="937"/>
      <c r="I71" s="937"/>
      <c r="J71" s="937"/>
      <c r="K71" s="937"/>
      <c r="L71" s="937"/>
      <c r="M71" s="937"/>
      <c r="N71" s="937"/>
      <c r="O71" s="937"/>
      <c r="P71" s="938"/>
      <c r="Q71" s="939"/>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2">
      <c r="A72" s="236">
        <v>5</v>
      </c>
      <c r="B72" s="936"/>
      <c r="C72" s="937"/>
      <c r="D72" s="937"/>
      <c r="E72" s="937"/>
      <c r="F72" s="937"/>
      <c r="G72" s="937"/>
      <c r="H72" s="937"/>
      <c r="I72" s="937"/>
      <c r="J72" s="937"/>
      <c r="K72" s="937"/>
      <c r="L72" s="937"/>
      <c r="M72" s="937"/>
      <c r="N72" s="937"/>
      <c r="O72" s="937"/>
      <c r="P72" s="938"/>
      <c r="Q72" s="939"/>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2">
      <c r="A73" s="236">
        <v>6</v>
      </c>
      <c r="B73" s="936"/>
      <c r="C73" s="937"/>
      <c r="D73" s="937"/>
      <c r="E73" s="937"/>
      <c r="F73" s="937"/>
      <c r="G73" s="937"/>
      <c r="H73" s="937"/>
      <c r="I73" s="937"/>
      <c r="J73" s="937"/>
      <c r="K73" s="937"/>
      <c r="L73" s="937"/>
      <c r="M73" s="937"/>
      <c r="N73" s="937"/>
      <c r="O73" s="937"/>
      <c r="P73" s="938"/>
      <c r="Q73" s="939"/>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2">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2">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2">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2">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2">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2">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2">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2">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2">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2">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2">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2">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2">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2">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5">
      <c r="A88" s="238" t="s">
        <v>382</v>
      </c>
      <c r="B88" s="899" t="s">
        <v>415</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c r="AG88" s="921"/>
      <c r="AH88" s="921"/>
      <c r="AI88" s="921"/>
      <c r="AJ88" s="921"/>
      <c r="AK88" s="925"/>
      <c r="AL88" s="925"/>
      <c r="AM88" s="925"/>
      <c r="AN88" s="925"/>
      <c r="AO88" s="925"/>
      <c r="AP88" s="921"/>
      <c r="AQ88" s="921"/>
      <c r="AR88" s="921"/>
      <c r="AS88" s="921"/>
      <c r="AT88" s="921"/>
      <c r="AU88" s="921"/>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382</v>
      </c>
      <c r="BR102" s="899" t="s">
        <v>416</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v>34601</v>
      </c>
      <c r="CS102" s="915"/>
      <c r="CT102" s="915"/>
      <c r="CU102" s="915"/>
      <c r="CV102" s="916"/>
      <c r="CW102" s="914">
        <v>8298</v>
      </c>
      <c r="CX102" s="915"/>
      <c r="CY102" s="915"/>
      <c r="CZ102" s="915"/>
      <c r="DA102" s="916"/>
      <c r="DB102" s="914">
        <v>1311</v>
      </c>
      <c r="DC102" s="915"/>
      <c r="DD102" s="915"/>
      <c r="DE102" s="915"/>
      <c r="DF102" s="916"/>
      <c r="DG102" s="914">
        <v>0</v>
      </c>
      <c r="DH102" s="915"/>
      <c r="DI102" s="915"/>
      <c r="DJ102" s="915"/>
      <c r="DK102" s="916"/>
      <c r="DL102" s="914">
        <v>11200</v>
      </c>
      <c r="DM102" s="915"/>
      <c r="DN102" s="915"/>
      <c r="DO102" s="915"/>
      <c r="DP102" s="916"/>
      <c r="DQ102" s="914">
        <v>7525</v>
      </c>
      <c r="DR102" s="915"/>
      <c r="DS102" s="915"/>
      <c r="DT102" s="915"/>
      <c r="DU102" s="916"/>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417</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418</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419</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420</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421</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422</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423</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424</v>
      </c>
      <c r="AB109" s="858"/>
      <c r="AC109" s="858"/>
      <c r="AD109" s="858"/>
      <c r="AE109" s="859"/>
      <c r="AF109" s="860" t="s">
        <v>312</v>
      </c>
      <c r="AG109" s="858"/>
      <c r="AH109" s="858"/>
      <c r="AI109" s="858"/>
      <c r="AJ109" s="859"/>
      <c r="AK109" s="860" t="s">
        <v>311</v>
      </c>
      <c r="AL109" s="858"/>
      <c r="AM109" s="858"/>
      <c r="AN109" s="858"/>
      <c r="AO109" s="859"/>
      <c r="AP109" s="860" t="s">
        <v>425</v>
      </c>
      <c r="AQ109" s="858"/>
      <c r="AR109" s="858"/>
      <c r="AS109" s="858"/>
      <c r="AT109" s="891"/>
      <c r="AU109" s="857" t="s">
        <v>423</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424</v>
      </c>
      <c r="BR109" s="858"/>
      <c r="BS109" s="858"/>
      <c r="BT109" s="858"/>
      <c r="BU109" s="859"/>
      <c r="BV109" s="860" t="s">
        <v>312</v>
      </c>
      <c r="BW109" s="858"/>
      <c r="BX109" s="858"/>
      <c r="BY109" s="858"/>
      <c r="BZ109" s="859"/>
      <c r="CA109" s="860" t="s">
        <v>311</v>
      </c>
      <c r="CB109" s="858"/>
      <c r="CC109" s="858"/>
      <c r="CD109" s="858"/>
      <c r="CE109" s="859"/>
      <c r="CF109" s="898" t="s">
        <v>425</v>
      </c>
      <c r="CG109" s="898"/>
      <c r="CH109" s="898"/>
      <c r="CI109" s="898"/>
      <c r="CJ109" s="898"/>
      <c r="CK109" s="860" t="s">
        <v>426</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424</v>
      </c>
      <c r="DH109" s="858"/>
      <c r="DI109" s="858"/>
      <c r="DJ109" s="858"/>
      <c r="DK109" s="859"/>
      <c r="DL109" s="860" t="s">
        <v>312</v>
      </c>
      <c r="DM109" s="858"/>
      <c r="DN109" s="858"/>
      <c r="DO109" s="858"/>
      <c r="DP109" s="859"/>
      <c r="DQ109" s="860" t="s">
        <v>311</v>
      </c>
      <c r="DR109" s="858"/>
      <c r="DS109" s="858"/>
      <c r="DT109" s="858"/>
      <c r="DU109" s="859"/>
      <c r="DV109" s="860" t="s">
        <v>425</v>
      </c>
      <c r="DW109" s="858"/>
      <c r="DX109" s="858"/>
      <c r="DY109" s="858"/>
      <c r="DZ109" s="891"/>
    </row>
    <row r="110" spans="1:131" s="228" customFormat="1" ht="26.25" customHeight="1" x14ac:dyDescent="0.2">
      <c r="A110" s="767" t="s">
        <v>427</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105496021</v>
      </c>
      <c r="AB110" s="851"/>
      <c r="AC110" s="851"/>
      <c r="AD110" s="851"/>
      <c r="AE110" s="852"/>
      <c r="AF110" s="853">
        <v>102205090</v>
      </c>
      <c r="AG110" s="851"/>
      <c r="AH110" s="851"/>
      <c r="AI110" s="851"/>
      <c r="AJ110" s="852"/>
      <c r="AK110" s="853">
        <v>96352482</v>
      </c>
      <c r="AL110" s="851"/>
      <c r="AM110" s="851"/>
      <c r="AN110" s="851"/>
      <c r="AO110" s="852"/>
      <c r="AP110" s="854">
        <v>21.3</v>
      </c>
      <c r="AQ110" s="855"/>
      <c r="AR110" s="855"/>
      <c r="AS110" s="855"/>
      <c r="AT110" s="856"/>
      <c r="AU110" s="892" t="s">
        <v>74</v>
      </c>
      <c r="AV110" s="893"/>
      <c r="AW110" s="893"/>
      <c r="AX110" s="893"/>
      <c r="AY110" s="893"/>
      <c r="AZ110" s="819" t="s">
        <v>428</v>
      </c>
      <c r="BA110" s="768"/>
      <c r="BB110" s="768"/>
      <c r="BC110" s="768"/>
      <c r="BD110" s="768"/>
      <c r="BE110" s="768"/>
      <c r="BF110" s="768"/>
      <c r="BG110" s="768"/>
      <c r="BH110" s="768"/>
      <c r="BI110" s="768"/>
      <c r="BJ110" s="768"/>
      <c r="BK110" s="768"/>
      <c r="BL110" s="768"/>
      <c r="BM110" s="768"/>
      <c r="BN110" s="768"/>
      <c r="BO110" s="768"/>
      <c r="BP110" s="769"/>
      <c r="BQ110" s="820">
        <v>2654076652</v>
      </c>
      <c r="BR110" s="802"/>
      <c r="BS110" s="802"/>
      <c r="BT110" s="802"/>
      <c r="BU110" s="802"/>
      <c r="BV110" s="802">
        <v>2656528261</v>
      </c>
      <c r="BW110" s="802"/>
      <c r="BX110" s="802"/>
      <c r="BY110" s="802"/>
      <c r="BZ110" s="802"/>
      <c r="CA110" s="802">
        <v>2626195978</v>
      </c>
      <c r="CB110" s="802"/>
      <c r="CC110" s="802"/>
      <c r="CD110" s="802"/>
      <c r="CE110" s="802"/>
      <c r="CF110" s="829">
        <v>579.9</v>
      </c>
      <c r="CG110" s="830"/>
      <c r="CH110" s="830"/>
      <c r="CI110" s="830"/>
      <c r="CJ110" s="830"/>
      <c r="CK110" s="888" t="s">
        <v>429</v>
      </c>
      <c r="CL110" s="779"/>
      <c r="CM110" s="819" t="s">
        <v>430</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v>7287649</v>
      </c>
      <c r="DH110" s="802"/>
      <c r="DI110" s="802"/>
      <c r="DJ110" s="802"/>
      <c r="DK110" s="802"/>
      <c r="DL110" s="802">
        <v>6457006</v>
      </c>
      <c r="DM110" s="802"/>
      <c r="DN110" s="802"/>
      <c r="DO110" s="802"/>
      <c r="DP110" s="802"/>
      <c r="DQ110" s="802">
        <v>5615397</v>
      </c>
      <c r="DR110" s="802"/>
      <c r="DS110" s="802"/>
      <c r="DT110" s="802"/>
      <c r="DU110" s="802"/>
      <c r="DV110" s="803">
        <v>1.2</v>
      </c>
      <c r="DW110" s="803"/>
      <c r="DX110" s="803"/>
      <c r="DY110" s="803"/>
      <c r="DZ110" s="804"/>
    </row>
    <row r="111" spans="1:131" s="228" customFormat="1" ht="26.25" customHeight="1" x14ac:dyDescent="0.2">
      <c r="A111" s="734" t="s">
        <v>431</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v>11185322</v>
      </c>
      <c r="AB111" s="882"/>
      <c r="AC111" s="882"/>
      <c r="AD111" s="882"/>
      <c r="AE111" s="883"/>
      <c r="AF111" s="884">
        <v>9855782</v>
      </c>
      <c r="AG111" s="882"/>
      <c r="AH111" s="882"/>
      <c r="AI111" s="882"/>
      <c r="AJ111" s="883"/>
      <c r="AK111" s="884">
        <v>10673140</v>
      </c>
      <c r="AL111" s="882"/>
      <c r="AM111" s="882"/>
      <c r="AN111" s="882"/>
      <c r="AO111" s="883"/>
      <c r="AP111" s="885">
        <v>2.4</v>
      </c>
      <c r="AQ111" s="886"/>
      <c r="AR111" s="886"/>
      <c r="AS111" s="886"/>
      <c r="AT111" s="887"/>
      <c r="AU111" s="894"/>
      <c r="AV111" s="895"/>
      <c r="AW111" s="895"/>
      <c r="AX111" s="895"/>
      <c r="AY111" s="895"/>
      <c r="AZ111" s="775" t="s">
        <v>432</v>
      </c>
      <c r="BA111" s="712"/>
      <c r="BB111" s="712"/>
      <c r="BC111" s="712"/>
      <c r="BD111" s="712"/>
      <c r="BE111" s="712"/>
      <c r="BF111" s="712"/>
      <c r="BG111" s="712"/>
      <c r="BH111" s="712"/>
      <c r="BI111" s="712"/>
      <c r="BJ111" s="712"/>
      <c r="BK111" s="712"/>
      <c r="BL111" s="712"/>
      <c r="BM111" s="712"/>
      <c r="BN111" s="712"/>
      <c r="BO111" s="712"/>
      <c r="BP111" s="713"/>
      <c r="BQ111" s="776">
        <v>16282662</v>
      </c>
      <c r="BR111" s="777"/>
      <c r="BS111" s="777"/>
      <c r="BT111" s="777"/>
      <c r="BU111" s="777"/>
      <c r="BV111" s="777">
        <v>14577718</v>
      </c>
      <c r="BW111" s="777"/>
      <c r="BX111" s="777"/>
      <c r="BY111" s="777"/>
      <c r="BZ111" s="777"/>
      <c r="CA111" s="777">
        <v>12513921</v>
      </c>
      <c r="CB111" s="777"/>
      <c r="CC111" s="777"/>
      <c r="CD111" s="777"/>
      <c r="CE111" s="777"/>
      <c r="CF111" s="838">
        <v>2.8</v>
      </c>
      <c r="CG111" s="839"/>
      <c r="CH111" s="839"/>
      <c r="CI111" s="839"/>
      <c r="CJ111" s="839"/>
      <c r="CK111" s="889"/>
      <c r="CL111" s="781"/>
      <c r="CM111" s="775" t="s">
        <v>433</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122</v>
      </c>
      <c r="DH111" s="777"/>
      <c r="DI111" s="777"/>
      <c r="DJ111" s="777"/>
      <c r="DK111" s="777"/>
      <c r="DL111" s="777" t="s">
        <v>122</v>
      </c>
      <c r="DM111" s="777"/>
      <c r="DN111" s="777"/>
      <c r="DO111" s="777"/>
      <c r="DP111" s="777"/>
      <c r="DQ111" s="777" t="s">
        <v>122</v>
      </c>
      <c r="DR111" s="777"/>
      <c r="DS111" s="777"/>
      <c r="DT111" s="777"/>
      <c r="DU111" s="777"/>
      <c r="DV111" s="754" t="s">
        <v>122</v>
      </c>
      <c r="DW111" s="754"/>
      <c r="DX111" s="754"/>
      <c r="DY111" s="754"/>
      <c r="DZ111" s="755"/>
    </row>
    <row r="112" spans="1:131" s="228" customFormat="1" ht="26.25" customHeight="1" x14ac:dyDescent="0.2">
      <c r="A112" s="874" t="s">
        <v>434</v>
      </c>
      <c r="B112" s="875"/>
      <c r="C112" s="712" t="s">
        <v>435</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65380023</v>
      </c>
      <c r="AB112" s="740"/>
      <c r="AC112" s="740"/>
      <c r="AD112" s="740"/>
      <c r="AE112" s="741"/>
      <c r="AF112" s="742">
        <v>65786750</v>
      </c>
      <c r="AG112" s="740"/>
      <c r="AH112" s="740"/>
      <c r="AI112" s="740"/>
      <c r="AJ112" s="741"/>
      <c r="AK112" s="742">
        <v>67239783</v>
      </c>
      <c r="AL112" s="740"/>
      <c r="AM112" s="740"/>
      <c r="AN112" s="740"/>
      <c r="AO112" s="741"/>
      <c r="AP112" s="784">
        <v>14.8</v>
      </c>
      <c r="AQ112" s="785"/>
      <c r="AR112" s="785"/>
      <c r="AS112" s="785"/>
      <c r="AT112" s="786"/>
      <c r="AU112" s="894"/>
      <c r="AV112" s="895"/>
      <c r="AW112" s="895"/>
      <c r="AX112" s="895"/>
      <c r="AY112" s="895"/>
      <c r="AZ112" s="775" t="s">
        <v>436</v>
      </c>
      <c r="BA112" s="712"/>
      <c r="BB112" s="712"/>
      <c r="BC112" s="712"/>
      <c r="BD112" s="712"/>
      <c r="BE112" s="712"/>
      <c r="BF112" s="712"/>
      <c r="BG112" s="712"/>
      <c r="BH112" s="712"/>
      <c r="BI112" s="712"/>
      <c r="BJ112" s="712"/>
      <c r="BK112" s="712"/>
      <c r="BL112" s="712"/>
      <c r="BM112" s="712"/>
      <c r="BN112" s="712"/>
      <c r="BO112" s="712"/>
      <c r="BP112" s="713"/>
      <c r="BQ112" s="776">
        <v>73472171</v>
      </c>
      <c r="BR112" s="777"/>
      <c r="BS112" s="777"/>
      <c r="BT112" s="777"/>
      <c r="BU112" s="777"/>
      <c r="BV112" s="777">
        <v>73159187</v>
      </c>
      <c r="BW112" s="777"/>
      <c r="BX112" s="777"/>
      <c r="BY112" s="777"/>
      <c r="BZ112" s="777"/>
      <c r="CA112" s="777">
        <v>76537575</v>
      </c>
      <c r="CB112" s="777"/>
      <c r="CC112" s="777"/>
      <c r="CD112" s="777"/>
      <c r="CE112" s="777"/>
      <c r="CF112" s="838">
        <v>16.899999999999999</v>
      </c>
      <c r="CG112" s="839"/>
      <c r="CH112" s="839"/>
      <c r="CI112" s="839"/>
      <c r="CJ112" s="839"/>
      <c r="CK112" s="889"/>
      <c r="CL112" s="781"/>
      <c r="CM112" s="775" t="s">
        <v>437</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v>8051339</v>
      </c>
      <c r="DH112" s="777"/>
      <c r="DI112" s="777"/>
      <c r="DJ112" s="777"/>
      <c r="DK112" s="777"/>
      <c r="DL112" s="777">
        <v>7296062</v>
      </c>
      <c r="DM112" s="777"/>
      <c r="DN112" s="777"/>
      <c r="DO112" s="777"/>
      <c r="DP112" s="777"/>
      <c r="DQ112" s="777">
        <v>6194003</v>
      </c>
      <c r="DR112" s="777"/>
      <c r="DS112" s="777"/>
      <c r="DT112" s="777"/>
      <c r="DU112" s="777"/>
      <c r="DV112" s="754">
        <v>1.4</v>
      </c>
      <c r="DW112" s="754"/>
      <c r="DX112" s="754"/>
      <c r="DY112" s="754"/>
      <c r="DZ112" s="755"/>
    </row>
    <row r="113" spans="1:130" s="228" customFormat="1" ht="26.25" customHeight="1" x14ac:dyDescent="0.2">
      <c r="A113" s="876"/>
      <c r="B113" s="877"/>
      <c r="C113" s="712" t="s">
        <v>438</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6316966</v>
      </c>
      <c r="AB113" s="740"/>
      <c r="AC113" s="740"/>
      <c r="AD113" s="740"/>
      <c r="AE113" s="741"/>
      <c r="AF113" s="742">
        <v>6574780</v>
      </c>
      <c r="AG113" s="740"/>
      <c r="AH113" s="740"/>
      <c r="AI113" s="740"/>
      <c r="AJ113" s="741"/>
      <c r="AK113" s="742">
        <v>6626837</v>
      </c>
      <c r="AL113" s="740"/>
      <c r="AM113" s="740"/>
      <c r="AN113" s="740"/>
      <c r="AO113" s="741"/>
      <c r="AP113" s="784">
        <v>1.5</v>
      </c>
      <c r="AQ113" s="785"/>
      <c r="AR113" s="785"/>
      <c r="AS113" s="785"/>
      <c r="AT113" s="786"/>
      <c r="AU113" s="894"/>
      <c r="AV113" s="895"/>
      <c r="AW113" s="895"/>
      <c r="AX113" s="895"/>
      <c r="AY113" s="895"/>
      <c r="AZ113" s="775" t="s">
        <v>439</v>
      </c>
      <c r="BA113" s="712"/>
      <c r="BB113" s="712"/>
      <c r="BC113" s="712"/>
      <c r="BD113" s="712"/>
      <c r="BE113" s="712"/>
      <c r="BF113" s="712"/>
      <c r="BG113" s="712"/>
      <c r="BH113" s="712"/>
      <c r="BI113" s="712"/>
      <c r="BJ113" s="712"/>
      <c r="BK113" s="712"/>
      <c r="BL113" s="712"/>
      <c r="BM113" s="712"/>
      <c r="BN113" s="712"/>
      <c r="BO113" s="712"/>
      <c r="BP113" s="713"/>
      <c r="BQ113" s="776" t="s">
        <v>384</v>
      </c>
      <c r="BR113" s="777"/>
      <c r="BS113" s="777"/>
      <c r="BT113" s="777"/>
      <c r="BU113" s="777"/>
      <c r="BV113" s="777" t="s">
        <v>384</v>
      </c>
      <c r="BW113" s="777"/>
      <c r="BX113" s="777"/>
      <c r="BY113" s="777"/>
      <c r="BZ113" s="777"/>
      <c r="CA113" s="777" t="s">
        <v>122</v>
      </c>
      <c r="CB113" s="777"/>
      <c r="CC113" s="777"/>
      <c r="CD113" s="777"/>
      <c r="CE113" s="777"/>
      <c r="CF113" s="838" t="s">
        <v>122</v>
      </c>
      <c r="CG113" s="839"/>
      <c r="CH113" s="839"/>
      <c r="CI113" s="839"/>
      <c r="CJ113" s="839"/>
      <c r="CK113" s="889"/>
      <c r="CL113" s="781"/>
      <c r="CM113" s="775" t="s">
        <v>440</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t="s">
        <v>122</v>
      </c>
      <c r="DH113" s="777"/>
      <c r="DI113" s="777"/>
      <c r="DJ113" s="777"/>
      <c r="DK113" s="777"/>
      <c r="DL113" s="777" t="s">
        <v>122</v>
      </c>
      <c r="DM113" s="777"/>
      <c r="DN113" s="777"/>
      <c r="DO113" s="777"/>
      <c r="DP113" s="777"/>
      <c r="DQ113" s="777" t="s">
        <v>122</v>
      </c>
      <c r="DR113" s="777"/>
      <c r="DS113" s="777"/>
      <c r="DT113" s="777"/>
      <c r="DU113" s="777"/>
      <c r="DV113" s="754" t="s">
        <v>122</v>
      </c>
      <c r="DW113" s="754"/>
      <c r="DX113" s="754"/>
      <c r="DY113" s="754"/>
      <c r="DZ113" s="755"/>
    </row>
    <row r="114" spans="1:130" s="228" customFormat="1" ht="26.25" customHeight="1" x14ac:dyDescent="0.2">
      <c r="A114" s="876"/>
      <c r="B114" s="877"/>
      <c r="C114" s="712" t="s">
        <v>441</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t="s">
        <v>122</v>
      </c>
      <c r="AB114" s="740"/>
      <c r="AC114" s="740"/>
      <c r="AD114" s="740"/>
      <c r="AE114" s="741"/>
      <c r="AF114" s="742" t="s">
        <v>122</v>
      </c>
      <c r="AG114" s="740"/>
      <c r="AH114" s="740"/>
      <c r="AI114" s="740"/>
      <c r="AJ114" s="741"/>
      <c r="AK114" s="742" t="s">
        <v>122</v>
      </c>
      <c r="AL114" s="740"/>
      <c r="AM114" s="740"/>
      <c r="AN114" s="740"/>
      <c r="AO114" s="741"/>
      <c r="AP114" s="784" t="s">
        <v>122</v>
      </c>
      <c r="AQ114" s="785"/>
      <c r="AR114" s="785"/>
      <c r="AS114" s="785"/>
      <c r="AT114" s="786"/>
      <c r="AU114" s="894"/>
      <c r="AV114" s="895"/>
      <c r="AW114" s="895"/>
      <c r="AX114" s="895"/>
      <c r="AY114" s="895"/>
      <c r="AZ114" s="775" t="s">
        <v>442</v>
      </c>
      <c r="BA114" s="712"/>
      <c r="BB114" s="712"/>
      <c r="BC114" s="712"/>
      <c r="BD114" s="712"/>
      <c r="BE114" s="712"/>
      <c r="BF114" s="712"/>
      <c r="BG114" s="712"/>
      <c r="BH114" s="712"/>
      <c r="BI114" s="712"/>
      <c r="BJ114" s="712"/>
      <c r="BK114" s="712"/>
      <c r="BL114" s="712"/>
      <c r="BM114" s="712"/>
      <c r="BN114" s="712"/>
      <c r="BO114" s="712"/>
      <c r="BP114" s="713"/>
      <c r="BQ114" s="776">
        <v>200471869</v>
      </c>
      <c r="BR114" s="777"/>
      <c r="BS114" s="777"/>
      <c r="BT114" s="777"/>
      <c r="BU114" s="777"/>
      <c r="BV114" s="777">
        <v>193977865</v>
      </c>
      <c r="BW114" s="777"/>
      <c r="BX114" s="777"/>
      <c r="BY114" s="777"/>
      <c r="BZ114" s="777"/>
      <c r="CA114" s="777">
        <v>187609230</v>
      </c>
      <c r="CB114" s="777"/>
      <c r="CC114" s="777"/>
      <c r="CD114" s="777"/>
      <c r="CE114" s="777"/>
      <c r="CF114" s="838">
        <v>41.4</v>
      </c>
      <c r="CG114" s="839"/>
      <c r="CH114" s="839"/>
      <c r="CI114" s="839"/>
      <c r="CJ114" s="839"/>
      <c r="CK114" s="889"/>
      <c r="CL114" s="781"/>
      <c r="CM114" s="775" t="s">
        <v>443</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v>943674</v>
      </c>
      <c r="DH114" s="777"/>
      <c r="DI114" s="777"/>
      <c r="DJ114" s="777"/>
      <c r="DK114" s="777"/>
      <c r="DL114" s="777">
        <v>824650</v>
      </c>
      <c r="DM114" s="777"/>
      <c r="DN114" s="777"/>
      <c r="DO114" s="777"/>
      <c r="DP114" s="777"/>
      <c r="DQ114" s="777">
        <v>704521</v>
      </c>
      <c r="DR114" s="777"/>
      <c r="DS114" s="777"/>
      <c r="DT114" s="777"/>
      <c r="DU114" s="777"/>
      <c r="DV114" s="754">
        <v>0.2</v>
      </c>
      <c r="DW114" s="754"/>
      <c r="DX114" s="754"/>
      <c r="DY114" s="754"/>
      <c r="DZ114" s="755"/>
    </row>
    <row r="115" spans="1:130" s="228" customFormat="1" ht="26.25" customHeight="1" x14ac:dyDescent="0.2">
      <c r="A115" s="876"/>
      <c r="B115" s="877"/>
      <c r="C115" s="712" t="s">
        <v>444</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1618517</v>
      </c>
      <c r="AB115" s="740"/>
      <c r="AC115" s="740"/>
      <c r="AD115" s="740"/>
      <c r="AE115" s="741"/>
      <c r="AF115" s="742">
        <v>1532599</v>
      </c>
      <c r="AG115" s="740"/>
      <c r="AH115" s="740"/>
      <c r="AI115" s="740"/>
      <c r="AJ115" s="741"/>
      <c r="AK115" s="742">
        <v>1119354</v>
      </c>
      <c r="AL115" s="740"/>
      <c r="AM115" s="740"/>
      <c r="AN115" s="740"/>
      <c r="AO115" s="741"/>
      <c r="AP115" s="784">
        <v>0.2</v>
      </c>
      <c r="AQ115" s="785"/>
      <c r="AR115" s="785"/>
      <c r="AS115" s="785"/>
      <c r="AT115" s="786"/>
      <c r="AU115" s="894"/>
      <c r="AV115" s="895"/>
      <c r="AW115" s="895"/>
      <c r="AX115" s="895"/>
      <c r="AY115" s="895"/>
      <c r="AZ115" s="775" t="s">
        <v>445</v>
      </c>
      <c r="BA115" s="712"/>
      <c r="BB115" s="712"/>
      <c r="BC115" s="712"/>
      <c r="BD115" s="712"/>
      <c r="BE115" s="712"/>
      <c r="BF115" s="712"/>
      <c r="BG115" s="712"/>
      <c r="BH115" s="712"/>
      <c r="BI115" s="712"/>
      <c r="BJ115" s="712"/>
      <c r="BK115" s="712"/>
      <c r="BL115" s="712"/>
      <c r="BM115" s="712"/>
      <c r="BN115" s="712"/>
      <c r="BO115" s="712"/>
      <c r="BP115" s="713"/>
      <c r="BQ115" s="776">
        <v>8929980</v>
      </c>
      <c r="BR115" s="777"/>
      <c r="BS115" s="777"/>
      <c r="BT115" s="777"/>
      <c r="BU115" s="777"/>
      <c r="BV115" s="777">
        <v>8426437</v>
      </c>
      <c r="BW115" s="777"/>
      <c r="BX115" s="777"/>
      <c r="BY115" s="777"/>
      <c r="BZ115" s="777"/>
      <c r="CA115" s="777">
        <v>8130870</v>
      </c>
      <c r="CB115" s="777"/>
      <c r="CC115" s="777"/>
      <c r="CD115" s="777"/>
      <c r="CE115" s="777"/>
      <c r="CF115" s="838">
        <v>1.8</v>
      </c>
      <c r="CG115" s="839"/>
      <c r="CH115" s="839"/>
      <c r="CI115" s="839"/>
      <c r="CJ115" s="839"/>
      <c r="CK115" s="889"/>
      <c r="CL115" s="781"/>
      <c r="CM115" s="775" t="s">
        <v>446</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t="s">
        <v>384</v>
      </c>
      <c r="DH115" s="777"/>
      <c r="DI115" s="777"/>
      <c r="DJ115" s="777"/>
      <c r="DK115" s="777"/>
      <c r="DL115" s="777" t="s">
        <v>122</v>
      </c>
      <c r="DM115" s="777"/>
      <c r="DN115" s="777"/>
      <c r="DO115" s="777"/>
      <c r="DP115" s="777"/>
      <c r="DQ115" s="777" t="s">
        <v>122</v>
      </c>
      <c r="DR115" s="777"/>
      <c r="DS115" s="777"/>
      <c r="DT115" s="777"/>
      <c r="DU115" s="777"/>
      <c r="DV115" s="754" t="s">
        <v>384</v>
      </c>
      <c r="DW115" s="754"/>
      <c r="DX115" s="754"/>
      <c r="DY115" s="754"/>
      <c r="DZ115" s="755"/>
    </row>
    <row r="116" spans="1:130" s="228" customFormat="1" ht="26.25" customHeight="1" x14ac:dyDescent="0.2">
      <c r="A116" s="878"/>
      <c r="B116" s="879"/>
      <c r="C116" s="799" t="s">
        <v>447</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v>4489</v>
      </c>
      <c r="AB116" s="740"/>
      <c r="AC116" s="740"/>
      <c r="AD116" s="740"/>
      <c r="AE116" s="741"/>
      <c r="AF116" s="742">
        <v>4681</v>
      </c>
      <c r="AG116" s="740"/>
      <c r="AH116" s="740"/>
      <c r="AI116" s="740"/>
      <c r="AJ116" s="741"/>
      <c r="AK116" s="742">
        <v>3119</v>
      </c>
      <c r="AL116" s="740"/>
      <c r="AM116" s="740"/>
      <c r="AN116" s="740"/>
      <c r="AO116" s="741"/>
      <c r="AP116" s="784">
        <v>0</v>
      </c>
      <c r="AQ116" s="785"/>
      <c r="AR116" s="785"/>
      <c r="AS116" s="785"/>
      <c r="AT116" s="786"/>
      <c r="AU116" s="894"/>
      <c r="AV116" s="895"/>
      <c r="AW116" s="895"/>
      <c r="AX116" s="895"/>
      <c r="AY116" s="895"/>
      <c r="AZ116" s="871" t="s">
        <v>448</v>
      </c>
      <c r="BA116" s="872"/>
      <c r="BB116" s="872"/>
      <c r="BC116" s="872"/>
      <c r="BD116" s="872"/>
      <c r="BE116" s="872"/>
      <c r="BF116" s="872"/>
      <c r="BG116" s="872"/>
      <c r="BH116" s="872"/>
      <c r="BI116" s="872"/>
      <c r="BJ116" s="872"/>
      <c r="BK116" s="872"/>
      <c r="BL116" s="872"/>
      <c r="BM116" s="872"/>
      <c r="BN116" s="872"/>
      <c r="BO116" s="872"/>
      <c r="BP116" s="873"/>
      <c r="BQ116" s="776" t="s">
        <v>122</v>
      </c>
      <c r="BR116" s="777"/>
      <c r="BS116" s="777"/>
      <c r="BT116" s="777"/>
      <c r="BU116" s="777"/>
      <c r="BV116" s="777" t="s">
        <v>384</v>
      </c>
      <c r="BW116" s="777"/>
      <c r="BX116" s="777"/>
      <c r="BY116" s="777"/>
      <c r="BZ116" s="777"/>
      <c r="CA116" s="777" t="s">
        <v>122</v>
      </c>
      <c r="CB116" s="777"/>
      <c r="CC116" s="777"/>
      <c r="CD116" s="777"/>
      <c r="CE116" s="777"/>
      <c r="CF116" s="838" t="s">
        <v>122</v>
      </c>
      <c r="CG116" s="839"/>
      <c r="CH116" s="839"/>
      <c r="CI116" s="839"/>
      <c r="CJ116" s="839"/>
      <c r="CK116" s="889"/>
      <c r="CL116" s="781"/>
      <c r="CM116" s="775" t="s">
        <v>449</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384</v>
      </c>
      <c r="DH116" s="777"/>
      <c r="DI116" s="777"/>
      <c r="DJ116" s="777"/>
      <c r="DK116" s="777"/>
      <c r="DL116" s="777" t="s">
        <v>122</v>
      </c>
      <c r="DM116" s="777"/>
      <c r="DN116" s="777"/>
      <c r="DO116" s="777"/>
      <c r="DP116" s="777"/>
      <c r="DQ116" s="777" t="s">
        <v>122</v>
      </c>
      <c r="DR116" s="777"/>
      <c r="DS116" s="777"/>
      <c r="DT116" s="777"/>
      <c r="DU116" s="777"/>
      <c r="DV116" s="754" t="s">
        <v>122</v>
      </c>
      <c r="DW116" s="754"/>
      <c r="DX116" s="754"/>
      <c r="DY116" s="754"/>
      <c r="DZ116" s="755"/>
    </row>
    <row r="117" spans="1:130" s="228" customFormat="1" ht="26.25" customHeight="1" x14ac:dyDescent="0.2">
      <c r="A117" s="857" t="s">
        <v>159</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450</v>
      </c>
      <c r="Z117" s="859"/>
      <c r="AA117" s="864">
        <v>190001338</v>
      </c>
      <c r="AB117" s="865"/>
      <c r="AC117" s="865"/>
      <c r="AD117" s="865"/>
      <c r="AE117" s="866"/>
      <c r="AF117" s="867">
        <v>185959682</v>
      </c>
      <c r="AG117" s="865"/>
      <c r="AH117" s="865"/>
      <c r="AI117" s="865"/>
      <c r="AJ117" s="866"/>
      <c r="AK117" s="867">
        <v>182014715</v>
      </c>
      <c r="AL117" s="865"/>
      <c r="AM117" s="865"/>
      <c r="AN117" s="865"/>
      <c r="AO117" s="866"/>
      <c r="AP117" s="868"/>
      <c r="AQ117" s="869"/>
      <c r="AR117" s="869"/>
      <c r="AS117" s="869"/>
      <c r="AT117" s="870"/>
      <c r="AU117" s="894"/>
      <c r="AV117" s="895"/>
      <c r="AW117" s="895"/>
      <c r="AX117" s="895"/>
      <c r="AY117" s="895"/>
      <c r="AZ117" s="775" t="s">
        <v>451</v>
      </c>
      <c r="BA117" s="712"/>
      <c r="BB117" s="712"/>
      <c r="BC117" s="712"/>
      <c r="BD117" s="712"/>
      <c r="BE117" s="712"/>
      <c r="BF117" s="712"/>
      <c r="BG117" s="712"/>
      <c r="BH117" s="712"/>
      <c r="BI117" s="712"/>
      <c r="BJ117" s="712"/>
      <c r="BK117" s="712"/>
      <c r="BL117" s="712"/>
      <c r="BM117" s="712"/>
      <c r="BN117" s="712"/>
      <c r="BO117" s="712"/>
      <c r="BP117" s="713"/>
      <c r="BQ117" s="776" t="s">
        <v>384</v>
      </c>
      <c r="BR117" s="777"/>
      <c r="BS117" s="777"/>
      <c r="BT117" s="777"/>
      <c r="BU117" s="777"/>
      <c r="BV117" s="777" t="s">
        <v>122</v>
      </c>
      <c r="BW117" s="777"/>
      <c r="BX117" s="777"/>
      <c r="BY117" s="777"/>
      <c r="BZ117" s="777"/>
      <c r="CA117" s="777" t="s">
        <v>122</v>
      </c>
      <c r="CB117" s="777"/>
      <c r="CC117" s="777"/>
      <c r="CD117" s="777"/>
      <c r="CE117" s="777"/>
      <c r="CF117" s="838" t="s">
        <v>122</v>
      </c>
      <c r="CG117" s="839"/>
      <c r="CH117" s="839"/>
      <c r="CI117" s="839"/>
      <c r="CJ117" s="839"/>
      <c r="CK117" s="889"/>
      <c r="CL117" s="781"/>
      <c r="CM117" s="775" t="s">
        <v>452</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122</v>
      </c>
      <c r="DH117" s="777"/>
      <c r="DI117" s="777"/>
      <c r="DJ117" s="777"/>
      <c r="DK117" s="777"/>
      <c r="DL117" s="777" t="s">
        <v>122</v>
      </c>
      <c r="DM117" s="777"/>
      <c r="DN117" s="777"/>
      <c r="DO117" s="777"/>
      <c r="DP117" s="777"/>
      <c r="DQ117" s="777" t="s">
        <v>384</v>
      </c>
      <c r="DR117" s="777"/>
      <c r="DS117" s="777"/>
      <c r="DT117" s="777"/>
      <c r="DU117" s="777"/>
      <c r="DV117" s="754" t="s">
        <v>384</v>
      </c>
      <c r="DW117" s="754"/>
      <c r="DX117" s="754"/>
      <c r="DY117" s="754"/>
      <c r="DZ117" s="755"/>
    </row>
    <row r="118" spans="1:130" s="228" customFormat="1" ht="26.25" customHeight="1" x14ac:dyDescent="0.2">
      <c r="A118" s="857" t="s">
        <v>426</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424</v>
      </c>
      <c r="AB118" s="858"/>
      <c r="AC118" s="858"/>
      <c r="AD118" s="858"/>
      <c r="AE118" s="859"/>
      <c r="AF118" s="860" t="s">
        <v>312</v>
      </c>
      <c r="AG118" s="858"/>
      <c r="AH118" s="858"/>
      <c r="AI118" s="858"/>
      <c r="AJ118" s="859"/>
      <c r="AK118" s="860" t="s">
        <v>311</v>
      </c>
      <c r="AL118" s="858"/>
      <c r="AM118" s="858"/>
      <c r="AN118" s="858"/>
      <c r="AO118" s="859"/>
      <c r="AP118" s="861" t="s">
        <v>425</v>
      </c>
      <c r="AQ118" s="862"/>
      <c r="AR118" s="862"/>
      <c r="AS118" s="862"/>
      <c r="AT118" s="863"/>
      <c r="AU118" s="894"/>
      <c r="AV118" s="895"/>
      <c r="AW118" s="895"/>
      <c r="AX118" s="895"/>
      <c r="AY118" s="895"/>
      <c r="AZ118" s="798" t="s">
        <v>453</v>
      </c>
      <c r="BA118" s="799"/>
      <c r="BB118" s="799"/>
      <c r="BC118" s="799"/>
      <c r="BD118" s="799"/>
      <c r="BE118" s="799"/>
      <c r="BF118" s="799"/>
      <c r="BG118" s="799"/>
      <c r="BH118" s="799"/>
      <c r="BI118" s="799"/>
      <c r="BJ118" s="799"/>
      <c r="BK118" s="799"/>
      <c r="BL118" s="799"/>
      <c r="BM118" s="799"/>
      <c r="BN118" s="799"/>
      <c r="BO118" s="799"/>
      <c r="BP118" s="800"/>
      <c r="BQ118" s="825" t="s">
        <v>384</v>
      </c>
      <c r="BR118" s="805"/>
      <c r="BS118" s="805"/>
      <c r="BT118" s="805"/>
      <c r="BU118" s="805"/>
      <c r="BV118" s="805" t="s">
        <v>122</v>
      </c>
      <c r="BW118" s="805"/>
      <c r="BX118" s="805"/>
      <c r="BY118" s="805"/>
      <c r="BZ118" s="805"/>
      <c r="CA118" s="805" t="s">
        <v>384</v>
      </c>
      <c r="CB118" s="805"/>
      <c r="CC118" s="805"/>
      <c r="CD118" s="805"/>
      <c r="CE118" s="805"/>
      <c r="CF118" s="838" t="s">
        <v>122</v>
      </c>
      <c r="CG118" s="839"/>
      <c r="CH118" s="839"/>
      <c r="CI118" s="839"/>
      <c r="CJ118" s="839"/>
      <c r="CK118" s="889"/>
      <c r="CL118" s="781"/>
      <c r="CM118" s="775" t="s">
        <v>454</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384</v>
      </c>
      <c r="DH118" s="777"/>
      <c r="DI118" s="777"/>
      <c r="DJ118" s="777"/>
      <c r="DK118" s="777"/>
      <c r="DL118" s="777" t="s">
        <v>122</v>
      </c>
      <c r="DM118" s="777"/>
      <c r="DN118" s="777"/>
      <c r="DO118" s="777"/>
      <c r="DP118" s="777"/>
      <c r="DQ118" s="777" t="s">
        <v>122</v>
      </c>
      <c r="DR118" s="777"/>
      <c r="DS118" s="777"/>
      <c r="DT118" s="777"/>
      <c r="DU118" s="777"/>
      <c r="DV118" s="754" t="s">
        <v>122</v>
      </c>
      <c r="DW118" s="754"/>
      <c r="DX118" s="754"/>
      <c r="DY118" s="754"/>
      <c r="DZ118" s="755"/>
    </row>
    <row r="119" spans="1:130" s="228" customFormat="1" ht="26.25" customHeight="1" x14ac:dyDescent="0.2">
      <c r="A119" s="778" t="s">
        <v>429</v>
      </c>
      <c r="B119" s="779"/>
      <c r="C119" s="819" t="s">
        <v>430</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v>867942</v>
      </c>
      <c r="AB119" s="851"/>
      <c r="AC119" s="851"/>
      <c r="AD119" s="851"/>
      <c r="AE119" s="852"/>
      <c r="AF119" s="853">
        <v>878390</v>
      </c>
      <c r="AG119" s="851"/>
      <c r="AH119" s="851"/>
      <c r="AI119" s="851"/>
      <c r="AJ119" s="852"/>
      <c r="AK119" s="853">
        <v>571878</v>
      </c>
      <c r="AL119" s="851"/>
      <c r="AM119" s="851"/>
      <c r="AN119" s="851"/>
      <c r="AO119" s="852"/>
      <c r="AP119" s="854">
        <v>0.1</v>
      </c>
      <c r="AQ119" s="855"/>
      <c r="AR119" s="855"/>
      <c r="AS119" s="855"/>
      <c r="AT119" s="856"/>
      <c r="AU119" s="896"/>
      <c r="AV119" s="897"/>
      <c r="AW119" s="897"/>
      <c r="AX119" s="897"/>
      <c r="AY119" s="897"/>
      <c r="AZ119" s="249" t="s">
        <v>159</v>
      </c>
      <c r="BA119" s="249"/>
      <c r="BB119" s="249"/>
      <c r="BC119" s="249"/>
      <c r="BD119" s="249"/>
      <c r="BE119" s="249"/>
      <c r="BF119" s="249"/>
      <c r="BG119" s="249"/>
      <c r="BH119" s="249"/>
      <c r="BI119" s="249"/>
      <c r="BJ119" s="249"/>
      <c r="BK119" s="249"/>
      <c r="BL119" s="249"/>
      <c r="BM119" s="249"/>
      <c r="BN119" s="249"/>
      <c r="BO119" s="840" t="s">
        <v>455</v>
      </c>
      <c r="BP119" s="841"/>
      <c r="BQ119" s="825">
        <v>2953233334</v>
      </c>
      <c r="BR119" s="805"/>
      <c r="BS119" s="805"/>
      <c r="BT119" s="805"/>
      <c r="BU119" s="805"/>
      <c r="BV119" s="805">
        <v>2946669468</v>
      </c>
      <c r="BW119" s="805"/>
      <c r="BX119" s="805"/>
      <c r="BY119" s="805"/>
      <c r="BZ119" s="805"/>
      <c r="CA119" s="805">
        <v>2910987574</v>
      </c>
      <c r="CB119" s="805"/>
      <c r="CC119" s="805"/>
      <c r="CD119" s="805"/>
      <c r="CE119" s="805"/>
      <c r="CF119" s="708"/>
      <c r="CG119" s="709"/>
      <c r="CH119" s="709"/>
      <c r="CI119" s="709"/>
      <c r="CJ119" s="794"/>
      <c r="CK119" s="890"/>
      <c r="CL119" s="783"/>
      <c r="CM119" s="798" t="s">
        <v>456</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122</v>
      </c>
      <c r="DH119" s="777"/>
      <c r="DI119" s="777"/>
      <c r="DJ119" s="777"/>
      <c r="DK119" s="777"/>
      <c r="DL119" s="777" t="s">
        <v>384</v>
      </c>
      <c r="DM119" s="777"/>
      <c r="DN119" s="777"/>
      <c r="DO119" s="777"/>
      <c r="DP119" s="777"/>
      <c r="DQ119" s="777" t="s">
        <v>122</v>
      </c>
      <c r="DR119" s="777"/>
      <c r="DS119" s="777"/>
      <c r="DT119" s="777"/>
      <c r="DU119" s="777"/>
      <c r="DV119" s="754" t="s">
        <v>122</v>
      </c>
      <c r="DW119" s="754"/>
      <c r="DX119" s="754"/>
      <c r="DY119" s="754"/>
      <c r="DZ119" s="755"/>
    </row>
    <row r="120" spans="1:130" s="228" customFormat="1" ht="26.25" customHeight="1" x14ac:dyDescent="0.2">
      <c r="A120" s="780"/>
      <c r="B120" s="781"/>
      <c r="C120" s="775" t="s">
        <v>433</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v>38889</v>
      </c>
      <c r="AB120" s="740"/>
      <c r="AC120" s="740"/>
      <c r="AD120" s="740"/>
      <c r="AE120" s="741"/>
      <c r="AF120" s="742">
        <v>39416</v>
      </c>
      <c r="AG120" s="740"/>
      <c r="AH120" s="740"/>
      <c r="AI120" s="740"/>
      <c r="AJ120" s="741"/>
      <c r="AK120" s="742">
        <v>21794</v>
      </c>
      <c r="AL120" s="740"/>
      <c r="AM120" s="740"/>
      <c r="AN120" s="740"/>
      <c r="AO120" s="741"/>
      <c r="AP120" s="784">
        <v>0</v>
      </c>
      <c r="AQ120" s="785"/>
      <c r="AR120" s="785"/>
      <c r="AS120" s="785"/>
      <c r="AT120" s="786"/>
      <c r="AU120" s="842" t="s">
        <v>457</v>
      </c>
      <c r="AV120" s="843"/>
      <c r="AW120" s="843"/>
      <c r="AX120" s="843"/>
      <c r="AY120" s="844"/>
      <c r="AZ120" s="819" t="s">
        <v>458</v>
      </c>
      <c r="BA120" s="768"/>
      <c r="BB120" s="768"/>
      <c r="BC120" s="768"/>
      <c r="BD120" s="768"/>
      <c r="BE120" s="768"/>
      <c r="BF120" s="768"/>
      <c r="BG120" s="768"/>
      <c r="BH120" s="768"/>
      <c r="BI120" s="768"/>
      <c r="BJ120" s="768"/>
      <c r="BK120" s="768"/>
      <c r="BL120" s="768"/>
      <c r="BM120" s="768"/>
      <c r="BN120" s="768"/>
      <c r="BO120" s="768"/>
      <c r="BP120" s="769"/>
      <c r="BQ120" s="820">
        <v>250455470</v>
      </c>
      <c r="BR120" s="802"/>
      <c r="BS120" s="802"/>
      <c r="BT120" s="802"/>
      <c r="BU120" s="802"/>
      <c r="BV120" s="802">
        <v>303246925</v>
      </c>
      <c r="BW120" s="802"/>
      <c r="BX120" s="802"/>
      <c r="BY120" s="802"/>
      <c r="BZ120" s="802"/>
      <c r="CA120" s="802">
        <v>321872207</v>
      </c>
      <c r="CB120" s="802"/>
      <c r="CC120" s="802"/>
      <c r="CD120" s="802"/>
      <c r="CE120" s="802"/>
      <c r="CF120" s="829">
        <v>71.099999999999994</v>
      </c>
      <c r="CG120" s="830"/>
      <c r="CH120" s="830"/>
      <c r="CI120" s="830"/>
      <c r="CJ120" s="830"/>
      <c r="CK120" s="831" t="s">
        <v>459</v>
      </c>
      <c r="CL120" s="811"/>
      <c r="CM120" s="811"/>
      <c r="CN120" s="811"/>
      <c r="CO120" s="812"/>
      <c r="CP120" s="835" t="s">
        <v>399</v>
      </c>
      <c r="CQ120" s="836"/>
      <c r="CR120" s="836"/>
      <c r="CS120" s="836"/>
      <c r="CT120" s="836"/>
      <c r="CU120" s="836"/>
      <c r="CV120" s="836"/>
      <c r="CW120" s="836"/>
      <c r="CX120" s="836"/>
      <c r="CY120" s="836"/>
      <c r="CZ120" s="836"/>
      <c r="DA120" s="836"/>
      <c r="DB120" s="836"/>
      <c r="DC120" s="836"/>
      <c r="DD120" s="836"/>
      <c r="DE120" s="836"/>
      <c r="DF120" s="837"/>
      <c r="DG120" s="820">
        <v>34537799</v>
      </c>
      <c r="DH120" s="802"/>
      <c r="DI120" s="802"/>
      <c r="DJ120" s="802"/>
      <c r="DK120" s="802"/>
      <c r="DL120" s="802">
        <v>35738399</v>
      </c>
      <c r="DM120" s="802"/>
      <c r="DN120" s="802"/>
      <c r="DO120" s="802"/>
      <c r="DP120" s="802"/>
      <c r="DQ120" s="802">
        <v>36018931</v>
      </c>
      <c r="DR120" s="802"/>
      <c r="DS120" s="802"/>
      <c r="DT120" s="802"/>
      <c r="DU120" s="802"/>
      <c r="DV120" s="803">
        <v>8</v>
      </c>
      <c r="DW120" s="803"/>
      <c r="DX120" s="803"/>
      <c r="DY120" s="803"/>
      <c r="DZ120" s="804"/>
    </row>
    <row r="121" spans="1:130" s="228" customFormat="1" ht="26.25" customHeight="1" x14ac:dyDescent="0.2">
      <c r="A121" s="780"/>
      <c r="B121" s="781"/>
      <c r="C121" s="826" t="s">
        <v>460</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v>542655</v>
      </c>
      <c r="AB121" s="740"/>
      <c r="AC121" s="740"/>
      <c r="AD121" s="740"/>
      <c r="AE121" s="741"/>
      <c r="AF121" s="742">
        <v>451103</v>
      </c>
      <c r="AG121" s="740"/>
      <c r="AH121" s="740"/>
      <c r="AI121" s="740"/>
      <c r="AJ121" s="741"/>
      <c r="AK121" s="742">
        <v>373713</v>
      </c>
      <c r="AL121" s="740"/>
      <c r="AM121" s="740"/>
      <c r="AN121" s="740"/>
      <c r="AO121" s="741"/>
      <c r="AP121" s="784">
        <v>0.1</v>
      </c>
      <c r="AQ121" s="785"/>
      <c r="AR121" s="785"/>
      <c r="AS121" s="785"/>
      <c r="AT121" s="786"/>
      <c r="AU121" s="845"/>
      <c r="AV121" s="846"/>
      <c r="AW121" s="846"/>
      <c r="AX121" s="846"/>
      <c r="AY121" s="847"/>
      <c r="AZ121" s="775" t="s">
        <v>461</v>
      </c>
      <c r="BA121" s="712"/>
      <c r="BB121" s="712"/>
      <c r="BC121" s="712"/>
      <c r="BD121" s="712"/>
      <c r="BE121" s="712"/>
      <c r="BF121" s="712"/>
      <c r="BG121" s="712"/>
      <c r="BH121" s="712"/>
      <c r="BI121" s="712"/>
      <c r="BJ121" s="712"/>
      <c r="BK121" s="712"/>
      <c r="BL121" s="712"/>
      <c r="BM121" s="712"/>
      <c r="BN121" s="712"/>
      <c r="BO121" s="712"/>
      <c r="BP121" s="713"/>
      <c r="BQ121" s="776">
        <v>34906057</v>
      </c>
      <c r="BR121" s="777"/>
      <c r="BS121" s="777"/>
      <c r="BT121" s="777"/>
      <c r="BU121" s="777"/>
      <c r="BV121" s="777">
        <v>34188589</v>
      </c>
      <c r="BW121" s="777"/>
      <c r="BX121" s="777"/>
      <c r="BY121" s="777"/>
      <c r="BZ121" s="777"/>
      <c r="CA121" s="777">
        <v>33413085</v>
      </c>
      <c r="CB121" s="777"/>
      <c r="CC121" s="777"/>
      <c r="CD121" s="777"/>
      <c r="CE121" s="777"/>
      <c r="CF121" s="838">
        <v>7.4</v>
      </c>
      <c r="CG121" s="839"/>
      <c r="CH121" s="839"/>
      <c r="CI121" s="839"/>
      <c r="CJ121" s="839"/>
      <c r="CK121" s="832"/>
      <c r="CL121" s="814"/>
      <c r="CM121" s="814"/>
      <c r="CN121" s="814"/>
      <c r="CO121" s="815"/>
      <c r="CP121" s="795" t="s">
        <v>462</v>
      </c>
      <c r="CQ121" s="796"/>
      <c r="CR121" s="796"/>
      <c r="CS121" s="796"/>
      <c r="CT121" s="796"/>
      <c r="CU121" s="796"/>
      <c r="CV121" s="796"/>
      <c r="CW121" s="796"/>
      <c r="CX121" s="796"/>
      <c r="CY121" s="796"/>
      <c r="CZ121" s="796"/>
      <c r="DA121" s="796"/>
      <c r="DB121" s="796"/>
      <c r="DC121" s="796"/>
      <c r="DD121" s="796"/>
      <c r="DE121" s="796"/>
      <c r="DF121" s="797"/>
      <c r="DG121" s="776">
        <v>23238579</v>
      </c>
      <c r="DH121" s="777"/>
      <c r="DI121" s="777"/>
      <c r="DJ121" s="777"/>
      <c r="DK121" s="777"/>
      <c r="DL121" s="777">
        <v>22589159</v>
      </c>
      <c r="DM121" s="777"/>
      <c r="DN121" s="777"/>
      <c r="DO121" s="777"/>
      <c r="DP121" s="777"/>
      <c r="DQ121" s="777">
        <v>22294460</v>
      </c>
      <c r="DR121" s="777"/>
      <c r="DS121" s="777"/>
      <c r="DT121" s="777"/>
      <c r="DU121" s="777"/>
      <c r="DV121" s="754">
        <v>4.9000000000000004</v>
      </c>
      <c r="DW121" s="754"/>
      <c r="DX121" s="754"/>
      <c r="DY121" s="754"/>
      <c r="DZ121" s="755"/>
    </row>
    <row r="122" spans="1:130" s="228" customFormat="1" ht="26.25" customHeight="1" x14ac:dyDescent="0.2">
      <c r="A122" s="780"/>
      <c r="B122" s="781"/>
      <c r="C122" s="775" t="s">
        <v>443</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v>95766</v>
      </c>
      <c r="AB122" s="740"/>
      <c r="AC122" s="740"/>
      <c r="AD122" s="740"/>
      <c r="AE122" s="741"/>
      <c r="AF122" s="742">
        <v>93852</v>
      </c>
      <c r="AG122" s="740"/>
      <c r="AH122" s="740"/>
      <c r="AI122" s="740"/>
      <c r="AJ122" s="741"/>
      <c r="AK122" s="742">
        <v>91641</v>
      </c>
      <c r="AL122" s="740"/>
      <c r="AM122" s="740"/>
      <c r="AN122" s="740"/>
      <c r="AO122" s="741"/>
      <c r="AP122" s="784">
        <v>0</v>
      </c>
      <c r="AQ122" s="785"/>
      <c r="AR122" s="785"/>
      <c r="AS122" s="785"/>
      <c r="AT122" s="786"/>
      <c r="AU122" s="845"/>
      <c r="AV122" s="846"/>
      <c r="AW122" s="846"/>
      <c r="AX122" s="846"/>
      <c r="AY122" s="847"/>
      <c r="AZ122" s="798" t="s">
        <v>463</v>
      </c>
      <c r="BA122" s="799"/>
      <c r="BB122" s="799"/>
      <c r="BC122" s="799"/>
      <c r="BD122" s="799"/>
      <c r="BE122" s="799"/>
      <c r="BF122" s="799"/>
      <c r="BG122" s="799"/>
      <c r="BH122" s="799"/>
      <c r="BI122" s="799"/>
      <c r="BJ122" s="799"/>
      <c r="BK122" s="799"/>
      <c r="BL122" s="799"/>
      <c r="BM122" s="799"/>
      <c r="BN122" s="799"/>
      <c r="BO122" s="799"/>
      <c r="BP122" s="800"/>
      <c r="BQ122" s="825">
        <v>1226197253</v>
      </c>
      <c r="BR122" s="805"/>
      <c r="BS122" s="805"/>
      <c r="BT122" s="805"/>
      <c r="BU122" s="805"/>
      <c r="BV122" s="805">
        <v>1216530202</v>
      </c>
      <c r="BW122" s="805"/>
      <c r="BX122" s="805"/>
      <c r="BY122" s="805"/>
      <c r="BZ122" s="805"/>
      <c r="CA122" s="805">
        <v>1180950058</v>
      </c>
      <c r="CB122" s="805"/>
      <c r="CC122" s="805"/>
      <c r="CD122" s="805"/>
      <c r="CE122" s="805"/>
      <c r="CF122" s="806">
        <v>260.8</v>
      </c>
      <c r="CG122" s="807"/>
      <c r="CH122" s="807"/>
      <c r="CI122" s="807"/>
      <c r="CJ122" s="807"/>
      <c r="CK122" s="832"/>
      <c r="CL122" s="814"/>
      <c r="CM122" s="814"/>
      <c r="CN122" s="814"/>
      <c r="CO122" s="815"/>
      <c r="CP122" s="795" t="s">
        <v>464</v>
      </c>
      <c r="CQ122" s="796"/>
      <c r="CR122" s="796"/>
      <c r="CS122" s="796"/>
      <c r="CT122" s="796"/>
      <c r="CU122" s="796"/>
      <c r="CV122" s="796"/>
      <c r="CW122" s="796"/>
      <c r="CX122" s="796"/>
      <c r="CY122" s="796"/>
      <c r="CZ122" s="796"/>
      <c r="DA122" s="796"/>
      <c r="DB122" s="796"/>
      <c r="DC122" s="796"/>
      <c r="DD122" s="796"/>
      <c r="DE122" s="796"/>
      <c r="DF122" s="797"/>
      <c r="DG122" s="776">
        <v>12909594</v>
      </c>
      <c r="DH122" s="777"/>
      <c r="DI122" s="777"/>
      <c r="DJ122" s="777"/>
      <c r="DK122" s="777"/>
      <c r="DL122" s="777">
        <v>12757613</v>
      </c>
      <c r="DM122" s="777"/>
      <c r="DN122" s="777"/>
      <c r="DO122" s="777"/>
      <c r="DP122" s="777"/>
      <c r="DQ122" s="777">
        <v>16831951</v>
      </c>
      <c r="DR122" s="777"/>
      <c r="DS122" s="777"/>
      <c r="DT122" s="777"/>
      <c r="DU122" s="777"/>
      <c r="DV122" s="754">
        <v>3.7</v>
      </c>
      <c r="DW122" s="754"/>
      <c r="DX122" s="754"/>
      <c r="DY122" s="754"/>
      <c r="DZ122" s="755"/>
    </row>
    <row r="123" spans="1:130" s="228" customFormat="1" ht="26.25" customHeight="1" x14ac:dyDescent="0.2">
      <c r="A123" s="780"/>
      <c r="B123" s="781"/>
      <c r="C123" s="775" t="s">
        <v>449</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122</v>
      </c>
      <c r="AB123" s="740"/>
      <c r="AC123" s="740"/>
      <c r="AD123" s="740"/>
      <c r="AE123" s="741"/>
      <c r="AF123" s="742" t="s">
        <v>122</v>
      </c>
      <c r="AG123" s="740"/>
      <c r="AH123" s="740"/>
      <c r="AI123" s="740"/>
      <c r="AJ123" s="741"/>
      <c r="AK123" s="742" t="s">
        <v>122</v>
      </c>
      <c r="AL123" s="740"/>
      <c r="AM123" s="740"/>
      <c r="AN123" s="740"/>
      <c r="AO123" s="741"/>
      <c r="AP123" s="784" t="s">
        <v>122</v>
      </c>
      <c r="AQ123" s="785"/>
      <c r="AR123" s="785"/>
      <c r="AS123" s="785"/>
      <c r="AT123" s="786"/>
      <c r="AU123" s="848"/>
      <c r="AV123" s="849"/>
      <c r="AW123" s="849"/>
      <c r="AX123" s="849"/>
      <c r="AY123" s="849"/>
      <c r="AZ123" s="249" t="s">
        <v>159</v>
      </c>
      <c r="BA123" s="249"/>
      <c r="BB123" s="249"/>
      <c r="BC123" s="249"/>
      <c r="BD123" s="249"/>
      <c r="BE123" s="249"/>
      <c r="BF123" s="249"/>
      <c r="BG123" s="249"/>
      <c r="BH123" s="249"/>
      <c r="BI123" s="249"/>
      <c r="BJ123" s="249"/>
      <c r="BK123" s="249"/>
      <c r="BL123" s="249"/>
      <c r="BM123" s="249"/>
      <c r="BN123" s="249"/>
      <c r="BO123" s="840" t="s">
        <v>465</v>
      </c>
      <c r="BP123" s="841"/>
      <c r="BQ123" s="792">
        <v>1511558780</v>
      </c>
      <c r="BR123" s="793"/>
      <c r="BS123" s="793"/>
      <c r="BT123" s="793"/>
      <c r="BU123" s="793"/>
      <c r="BV123" s="793">
        <v>1553965716</v>
      </c>
      <c r="BW123" s="793"/>
      <c r="BX123" s="793"/>
      <c r="BY123" s="793"/>
      <c r="BZ123" s="793"/>
      <c r="CA123" s="793">
        <v>1536235350</v>
      </c>
      <c r="CB123" s="793"/>
      <c r="CC123" s="793"/>
      <c r="CD123" s="793"/>
      <c r="CE123" s="793"/>
      <c r="CF123" s="708"/>
      <c r="CG123" s="709"/>
      <c r="CH123" s="709"/>
      <c r="CI123" s="709"/>
      <c r="CJ123" s="794"/>
      <c r="CK123" s="832"/>
      <c r="CL123" s="814"/>
      <c r="CM123" s="814"/>
      <c r="CN123" s="814"/>
      <c r="CO123" s="815"/>
      <c r="CP123" s="795" t="s">
        <v>404</v>
      </c>
      <c r="CQ123" s="796"/>
      <c r="CR123" s="796"/>
      <c r="CS123" s="796"/>
      <c r="CT123" s="796"/>
      <c r="CU123" s="796"/>
      <c r="CV123" s="796"/>
      <c r="CW123" s="796"/>
      <c r="CX123" s="796"/>
      <c r="CY123" s="796"/>
      <c r="CZ123" s="796"/>
      <c r="DA123" s="796"/>
      <c r="DB123" s="796"/>
      <c r="DC123" s="796"/>
      <c r="DD123" s="796"/>
      <c r="DE123" s="796"/>
      <c r="DF123" s="797"/>
      <c r="DG123" s="776">
        <v>2357491</v>
      </c>
      <c r="DH123" s="777"/>
      <c r="DI123" s="777"/>
      <c r="DJ123" s="777"/>
      <c r="DK123" s="777"/>
      <c r="DL123" s="777">
        <v>1946979</v>
      </c>
      <c r="DM123" s="777"/>
      <c r="DN123" s="777"/>
      <c r="DO123" s="777"/>
      <c r="DP123" s="777"/>
      <c r="DQ123" s="777">
        <v>1362090</v>
      </c>
      <c r="DR123" s="777"/>
      <c r="DS123" s="777"/>
      <c r="DT123" s="777"/>
      <c r="DU123" s="777"/>
      <c r="DV123" s="754">
        <v>0.3</v>
      </c>
      <c r="DW123" s="754"/>
      <c r="DX123" s="754"/>
      <c r="DY123" s="754"/>
      <c r="DZ123" s="755"/>
    </row>
    <row r="124" spans="1:130" s="228" customFormat="1" ht="26.25" customHeight="1" thickBot="1" x14ac:dyDescent="0.25">
      <c r="A124" s="780"/>
      <c r="B124" s="781"/>
      <c r="C124" s="775" t="s">
        <v>452</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122</v>
      </c>
      <c r="AB124" s="740"/>
      <c r="AC124" s="740"/>
      <c r="AD124" s="740"/>
      <c r="AE124" s="741"/>
      <c r="AF124" s="742" t="s">
        <v>122</v>
      </c>
      <c r="AG124" s="740"/>
      <c r="AH124" s="740"/>
      <c r="AI124" s="740"/>
      <c r="AJ124" s="741"/>
      <c r="AK124" s="742" t="s">
        <v>122</v>
      </c>
      <c r="AL124" s="740"/>
      <c r="AM124" s="740"/>
      <c r="AN124" s="740"/>
      <c r="AO124" s="741"/>
      <c r="AP124" s="784" t="s">
        <v>122</v>
      </c>
      <c r="AQ124" s="785"/>
      <c r="AR124" s="785"/>
      <c r="AS124" s="785"/>
      <c r="AT124" s="786"/>
      <c r="AU124" s="787" t="s">
        <v>466</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324.10000000000002</v>
      </c>
      <c r="BR124" s="791"/>
      <c r="BS124" s="791"/>
      <c r="BT124" s="791"/>
      <c r="BU124" s="791"/>
      <c r="BV124" s="791">
        <v>297.39999999999998</v>
      </c>
      <c r="BW124" s="791"/>
      <c r="BX124" s="791"/>
      <c r="BY124" s="791"/>
      <c r="BZ124" s="791"/>
      <c r="CA124" s="791">
        <v>303.5</v>
      </c>
      <c r="CB124" s="791"/>
      <c r="CC124" s="791"/>
      <c r="CD124" s="791"/>
      <c r="CE124" s="791"/>
      <c r="CF124" s="686"/>
      <c r="CG124" s="687"/>
      <c r="CH124" s="687"/>
      <c r="CI124" s="687"/>
      <c r="CJ124" s="821"/>
      <c r="CK124" s="833"/>
      <c r="CL124" s="833"/>
      <c r="CM124" s="833"/>
      <c r="CN124" s="833"/>
      <c r="CO124" s="834"/>
      <c r="CP124" s="822" t="s">
        <v>467</v>
      </c>
      <c r="CQ124" s="823"/>
      <c r="CR124" s="823"/>
      <c r="CS124" s="823"/>
      <c r="CT124" s="823"/>
      <c r="CU124" s="823"/>
      <c r="CV124" s="823"/>
      <c r="CW124" s="823"/>
      <c r="CX124" s="823"/>
      <c r="CY124" s="823"/>
      <c r="CZ124" s="823"/>
      <c r="DA124" s="823"/>
      <c r="DB124" s="823"/>
      <c r="DC124" s="823"/>
      <c r="DD124" s="823"/>
      <c r="DE124" s="823"/>
      <c r="DF124" s="824"/>
      <c r="DG124" s="825">
        <v>428708</v>
      </c>
      <c r="DH124" s="805"/>
      <c r="DI124" s="805"/>
      <c r="DJ124" s="805"/>
      <c r="DK124" s="805"/>
      <c r="DL124" s="805">
        <v>127037</v>
      </c>
      <c r="DM124" s="805"/>
      <c r="DN124" s="805"/>
      <c r="DO124" s="805"/>
      <c r="DP124" s="805"/>
      <c r="DQ124" s="805">
        <v>30143</v>
      </c>
      <c r="DR124" s="805"/>
      <c r="DS124" s="805"/>
      <c r="DT124" s="805"/>
      <c r="DU124" s="805"/>
      <c r="DV124" s="808">
        <v>0</v>
      </c>
      <c r="DW124" s="808"/>
      <c r="DX124" s="808"/>
      <c r="DY124" s="808"/>
      <c r="DZ124" s="809"/>
    </row>
    <row r="125" spans="1:130" s="228" customFormat="1" ht="26.25" customHeight="1" x14ac:dyDescent="0.2">
      <c r="A125" s="780"/>
      <c r="B125" s="781"/>
      <c r="C125" s="775" t="s">
        <v>454</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122</v>
      </c>
      <c r="AB125" s="740"/>
      <c r="AC125" s="740"/>
      <c r="AD125" s="740"/>
      <c r="AE125" s="741"/>
      <c r="AF125" s="742" t="s">
        <v>122</v>
      </c>
      <c r="AG125" s="740"/>
      <c r="AH125" s="740"/>
      <c r="AI125" s="740"/>
      <c r="AJ125" s="741"/>
      <c r="AK125" s="742" t="s">
        <v>122</v>
      </c>
      <c r="AL125" s="740"/>
      <c r="AM125" s="740"/>
      <c r="AN125" s="740"/>
      <c r="AO125" s="741"/>
      <c r="AP125" s="784" t="s">
        <v>122</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468</v>
      </c>
      <c r="CL125" s="811"/>
      <c r="CM125" s="811"/>
      <c r="CN125" s="811"/>
      <c r="CO125" s="812"/>
      <c r="CP125" s="819" t="s">
        <v>469</v>
      </c>
      <c r="CQ125" s="768"/>
      <c r="CR125" s="768"/>
      <c r="CS125" s="768"/>
      <c r="CT125" s="768"/>
      <c r="CU125" s="768"/>
      <c r="CV125" s="768"/>
      <c r="CW125" s="768"/>
      <c r="CX125" s="768"/>
      <c r="CY125" s="768"/>
      <c r="CZ125" s="768"/>
      <c r="DA125" s="768"/>
      <c r="DB125" s="768"/>
      <c r="DC125" s="768"/>
      <c r="DD125" s="768"/>
      <c r="DE125" s="768"/>
      <c r="DF125" s="769"/>
      <c r="DG125" s="820" t="s">
        <v>122</v>
      </c>
      <c r="DH125" s="802"/>
      <c r="DI125" s="802"/>
      <c r="DJ125" s="802"/>
      <c r="DK125" s="802"/>
      <c r="DL125" s="802" t="s">
        <v>122</v>
      </c>
      <c r="DM125" s="802"/>
      <c r="DN125" s="802"/>
      <c r="DO125" s="802"/>
      <c r="DP125" s="802"/>
      <c r="DQ125" s="802" t="s">
        <v>122</v>
      </c>
      <c r="DR125" s="802"/>
      <c r="DS125" s="802"/>
      <c r="DT125" s="802"/>
      <c r="DU125" s="802"/>
      <c r="DV125" s="803" t="s">
        <v>122</v>
      </c>
      <c r="DW125" s="803"/>
      <c r="DX125" s="803"/>
      <c r="DY125" s="803"/>
      <c r="DZ125" s="804"/>
    </row>
    <row r="126" spans="1:130" s="228" customFormat="1" ht="26.25" customHeight="1" thickBot="1" x14ac:dyDescent="0.25">
      <c r="A126" s="780"/>
      <c r="B126" s="781"/>
      <c r="C126" s="775" t="s">
        <v>456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t="s">
        <v>122</v>
      </c>
      <c r="AB126" s="740"/>
      <c r="AC126" s="740"/>
      <c r="AD126" s="740"/>
      <c r="AE126" s="741"/>
      <c r="AF126" s="742" t="s">
        <v>122</v>
      </c>
      <c r="AG126" s="740"/>
      <c r="AH126" s="740"/>
      <c r="AI126" s="740"/>
      <c r="AJ126" s="741"/>
      <c r="AK126" s="742" t="s">
        <v>122</v>
      </c>
      <c r="AL126" s="740"/>
      <c r="AM126" s="740"/>
      <c r="AN126" s="740"/>
      <c r="AO126" s="741"/>
      <c r="AP126" s="784" t="s">
        <v>122</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470</v>
      </c>
      <c r="CQ126" s="712"/>
      <c r="CR126" s="712"/>
      <c r="CS126" s="712"/>
      <c r="CT126" s="712"/>
      <c r="CU126" s="712"/>
      <c r="CV126" s="712"/>
      <c r="CW126" s="712"/>
      <c r="CX126" s="712"/>
      <c r="CY126" s="712"/>
      <c r="CZ126" s="712"/>
      <c r="DA126" s="712"/>
      <c r="DB126" s="712"/>
      <c r="DC126" s="712"/>
      <c r="DD126" s="712"/>
      <c r="DE126" s="712"/>
      <c r="DF126" s="713"/>
      <c r="DG126" s="776" t="s">
        <v>122</v>
      </c>
      <c r="DH126" s="777"/>
      <c r="DI126" s="777"/>
      <c r="DJ126" s="777"/>
      <c r="DK126" s="777"/>
      <c r="DL126" s="777" t="s">
        <v>122</v>
      </c>
      <c r="DM126" s="777"/>
      <c r="DN126" s="777"/>
      <c r="DO126" s="777"/>
      <c r="DP126" s="777"/>
      <c r="DQ126" s="777" t="s">
        <v>122</v>
      </c>
      <c r="DR126" s="777"/>
      <c r="DS126" s="777"/>
      <c r="DT126" s="777"/>
      <c r="DU126" s="777"/>
      <c r="DV126" s="754" t="s">
        <v>122</v>
      </c>
      <c r="DW126" s="754"/>
      <c r="DX126" s="754"/>
      <c r="DY126" s="754"/>
      <c r="DZ126" s="755"/>
    </row>
    <row r="127" spans="1:130" s="228" customFormat="1" ht="26.25" customHeight="1" x14ac:dyDescent="0.2">
      <c r="A127" s="782"/>
      <c r="B127" s="783"/>
      <c r="C127" s="798" t="s">
        <v>471</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73265</v>
      </c>
      <c r="AB127" s="740"/>
      <c r="AC127" s="740"/>
      <c r="AD127" s="740"/>
      <c r="AE127" s="741"/>
      <c r="AF127" s="742">
        <v>69838</v>
      </c>
      <c r="AG127" s="740"/>
      <c r="AH127" s="740"/>
      <c r="AI127" s="740"/>
      <c r="AJ127" s="741"/>
      <c r="AK127" s="742">
        <v>60328</v>
      </c>
      <c r="AL127" s="740"/>
      <c r="AM127" s="740"/>
      <c r="AN127" s="740"/>
      <c r="AO127" s="741"/>
      <c r="AP127" s="784">
        <v>0</v>
      </c>
      <c r="AQ127" s="785"/>
      <c r="AR127" s="785"/>
      <c r="AS127" s="785"/>
      <c r="AT127" s="786"/>
      <c r="AU127" s="230"/>
      <c r="AV127" s="230"/>
      <c r="AW127" s="230"/>
      <c r="AX127" s="801" t="s">
        <v>472</v>
      </c>
      <c r="AY127" s="772"/>
      <c r="AZ127" s="772"/>
      <c r="BA127" s="772"/>
      <c r="BB127" s="772"/>
      <c r="BC127" s="772"/>
      <c r="BD127" s="772"/>
      <c r="BE127" s="773"/>
      <c r="BF127" s="771" t="s">
        <v>473</v>
      </c>
      <c r="BG127" s="772"/>
      <c r="BH127" s="772"/>
      <c r="BI127" s="772"/>
      <c r="BJ127" s="772"/>
      <c r="BK127" s="772"/>
      <c r="BL127" s="773"/>
      <c r="BM127" s="771" t="s">
        <v>474</v>
      </c>
      <c r="BN127" s="772"/>
      <c r="BO127" s="772"/>
      <c r="BP127" s="772"/>
      <c r="BQ127" s="772"/>
      <c r="BR127" s="772"/>
      <c r="BS127" s="773"/>
      <c r="BT127" s="771" t="s">
        <v>475</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476</v>
      </c>
      <c r="CQ127" s="712"/>
      <c r="CR127" s="712"/>
      <c r="CS127" s="712"/>
      <c r="CT127" s="712"/>
      <c r="CU127" s="712"/>
      <c r="CV127" s="712"/>
      <c r="CW127" s="712"/>
      <c r="CX127" s="712"/>
      <c r="CY127" s="712"/>
      <c r="CZ127" s="712"/>
      <c r="DA127" s="712"/>
      <c r="DB127" s="712"/>
      <c r="DC127" s="712"/>
      <c r="DD127" s="712"/>
      <c r="DE127" s="712"/>
      <c r="DF127" s="713"/>
      <c r="DG127" s="776" t="s">
        <v>122</v>
      </c>
      <c r="DH127" s="777"/>
      <c r="DI127" s="777"/>
      <c r="DJ127" s="777"/>
      <c r="DK127" s="777"/>
      <c r="DL127" s="777" t="s">
        <v>122</v>
      </c>
      <c r="DM127" s="777"/>
      <c r="DN127" s="777"/>
      <c r="DO127" s="777"/>
      <c r="DP127" s="777"/>
      <c r="DQ127" s="777" t="s">
        <v>122</v>
      </c>
      <c r="DR127" s="777"/>
      <c r="DS127" s="777"/>
      <c r="DT127" s="777"/>
      <c r="DU127" s="777"/>
      <c r="DV127" s="754" t="s">
        <v>122</v>
      </c>
      <c r="DW127" s="754"/>
      <c r="DX127" s="754"/>
      <c r="DY127" s="754"/>
      <c r="DZ127" s="755"/>
    </row>
    <row r="128" spans="1:130" s="228" customFormat="1" ht="26.25" customHeight="1" thickBot="1" x14ac:dyDescent="0.25">
      <c r="A128" s="756" t="s">
        <v>477</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478</v>
      </c>
      <c r="X128" s="758"/>
      <c r="Y128" s="758"/>
      <c r="Z128" s="759"/>
      <c r="AA128" s="760">
        <v>6393672</v>
      </c>
      <c r="AB128" s="761"/>
      <c r="AC128" s="761"/>
      <c r="AD128" s="761"/>
      <c r="AE128" s="762"/>
      <c r="AF128" s="763">
        <v>2877332</v>
      </c>
      <c r="AG128" s="761"/>
      <c r="AH128" s="761"/>
      <c r="AI128" s="761"/>
      <c r="AJ128" s="762"/>
      <c r="AK128" s="763">
        <v>743730</v>
      </c>
      <c r="AL128" s="761"/>
      <c r="AM128" s="761"/>
      <c r="AN128" s="761"/>
      <c r="AO128" s="762"/>
      <c r="AP128" s="764"/>
      <c r="AQ128" s="765"/>
      <c r="AR128" s="765"/>
      <c r="AS128" s="765"/>
      <c r="AT128" s="766"/>
      <c r="AU128" s="230"/>
      <c r="AV128" s="230"/>
      <c r="AW128" s="230"/>
      <c r="AX128" s="767" t="s">
        <v>479</v>
      </c>
      <c r="AY128" s="768"/>
      <c r="AZ128" s="768"/>
      <c r="BA128" s="768"/>
      <c r="BB128" s="768"/>
      <c r="BC128" s="768"/>
      <c r="BD128" s="768"/>
      <c r="BE128" s="769"/>
      <c r="BF128" s="746" t="s">
        <v>122</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480</v>
      </c>
      <c r="CQ128" s="690"/>
      <c r="CR128" s="690"/>
      <c r="CS128" s="690"/>
      <c r="CT128" s="690"/>
      <c r="CU128" s="690"/>
      <c r="CV128" s="690"/>
      <c r="CW128" s="690"/>
      <c r="CX128" s="690"/>
      <c r="CY128" s="690"/>
      <c r="CZ128" s="690"/>
      <c r="DA128" s="690"/>
      <c r="DB128" s="690"/>
      <c r="DC128" s="690"/>
      <c r="DD128" s="690"/>
      <c r="DE128" s="690"/>
      <c r="DF128" s="691"/>
      <c r="DG128" s="750">
        <v>8929980</v>
      </c>
      <c r="DH128" s="751"/>
      <c r="DI128" s="751"/>
      <c r="DJ128" s="751"/>
      <c r="DK128" s="751"/>
      <c r="DL128" s="751">
        <v>8426437</v>
      </c>
      <c r="DM128" s="751"/>
      <c r="DN128" s="751"/>
      <c r="DO128" s="751"/>
      <c r="DP128" s="751"/>
      <c r="DQ128" s="751">
        <v>8130870</v>
      </c>
      <c r="DR128" s="751"/>
      <c r="DS128" s="751"/>
      <c r="DT128" s="751"/>
      <c r="DU128" s="751"/>
      <c r="DV128" s="752">
        <v>1.8</v>
      </c>
      <c r="DW128" s="752"/>
      <c r="DX128" s="752"/>
      <c r="DY128" s="752"/>
      <c r="DZ128" s="753"/>
    </row>
    <row r="129" spans="1:131" s="228" customFormat="1" ht="26.25" customHeight="1" x14ac:dyDescent="0.2">
      <c r="A129" s="734" t="s">
        <v>104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481</v>
      </c>
      <c r="X129" s="737"/>
      <c r="Y129" s="737"/>
      <c r="Z129" s="738"/>
      <c r="AA129" s="739">
        <v>549165641</v>
      </c>
      <c r="AB129" s="740"/>
      <c r="AC129" s="740"/>
      <c r="AD129" s="740"/>
      <c r="AE129" s="741"/>
      <c r="AF129" s="742">
        <v>567332771</v>
      </c>
      <c r="AG129" s="740"/>
      <c r="AH129" s="740"/>
      <c r="AI129" s="740"/>
      <c r="AJ129" s="741"/>
      <c r="AK129" s="742">
        <v>548180873</v>
      </c>
      <c r="AL129" s="740"/>
      <c r="AM129" s="740"/>
      <c r="AN129" s="740"/>
      <c r="AO129" s="741"/>
      <c r="AP129" s="743"/>
      <c r="AQ129" s="744"/>
      <c r="AR129" s="744"/>
      <c r="AS129" s="744"/>
      <c r="AT129" s="745"/>
      <c r="AU129" s="231"/>
      <c r="AV129" s="231"/>
      <c r="AW129" s="231"/>
      <c r="AX129" s="711" t="s">
        <v>482</v>
      </c>
      <c r="AY129" s="712"/>
      <c r="AZ129" s="712"/>
      <c r="BA129" s="712"/>
      <c r="BB129" s="712"/>
      <c r="BC129" s="712"/>
      <c r="BD129" s="712"/>
      <c r="BE129" s="713"/>
      <c r="BF129" s="730" t="s">
        <v>483</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484</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485</v>
      </c>
      <c r="X130" s="737"/>
      <c r="Y130" s="737"/>
      <c r="Z130" s="738"/>
      <c r="AA130" s="739">
        <v>104471052</v>
      </c>
      <c r="AB130" s="740"/>
      <c r="AC130" s="740"/>
      <c r="AD130" s="740"/>
      <c r="AE130" s="741"/>
      <c r="AF130" s="742">
        <v>99191792</v>
      </c>
      <c r="AG130" s="740"/>
      <c r="AH130" s="740"/>
      <c r="AI130" s="740"/>
      <c r="AJ130" s="741"/>
      <c r="AK130" s="742">
        <v>95343387</v>
      </c>
      <c r="AL130" s="740"/>
      <c r="AM130" s="740"/>
      <c r="AN130" s="740"/>
      <c r="AO130" s="741"/>
      <c r="AP130" s="743"/>
      <c r="AQ130" s="744"/>
      <c r="AR130" s="744"/>
      <c r="AS130" s="744"/>
      <c r="AT130" s="745"/>
      <c r="AU130" s="231"/>
      <c r="AV130" s="231"/>
      <c r="AW130" s="231"/>
      <c r="AX130" s="711" t="s">
        <v>486</v>
      </c>
      <c r="AY130" s="712"/>
      <c r="AZ130" s="712"/>
      <c r="BA130" s="712"/>
      <c r="BB130" s="712"/>
      <c r="BC130" s="712"/>
      <c r="BD130" s="712"/>
      <c r="BE130" s="713"/>
      <c r="BF130" s="714">
        <v>18.2</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487</v>
      </c>
      <c r="X131" s="721"/>
      <c r="Y131" s="721"/>
      <c r="Z131" s="722"/>
      <c r="AA131" s="723">
        <v>444694589</v>
      </c>
      <c r="AB131" s="724"/>
      <c r="AC131" s="724"/>
      <c r="AD131" s="724"/>
      <c r="AE131" s="725"/>
      <c r="AF131" s="726">
        <v>468140979</v>
      </c>
      <c r="AG131" s="724"/>
      <c r="AH131" s="724"/>
      <c r="AI131" s="724"/>
      <c r="AJ131" s="725"/>
      <c r="AK131" s="726">
        <v>452837486</v>
      </c>
      <c r="AL131" s="724"/>
      <c r="AM131" s="724"/>
      <c r="AN131" s="724"/>
      <c r="AO131" s="725"/>
      <c r="AP131" s="727"/>
      <c r="AQ131" s="728"/>
      <c r="AR131" s="728"/>
      <c r="AS131" s="728"/>
      <c r="AT131" s="729"/>
      <c r="AU131" s="231"/>
      <c r="AV131" s="231"/>
      <c r="AW131" s="231"/>
      <c r="AX131" s="689" t="s">
        <v>488</v>
      </c>
      <c r="AY131" s="690"/>
      <c r="AZ131" s="690"/>
      <c r="BA131" s="690"/>
      <c r="BB131" s="690"/>
      <c r="BC131" s="690"/>
      <c r="BD131" s="690"/>
      <c r="BE131" s="691"/>
      <c r="BF131" s="692">
        <v>303.5</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489</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490</v>
      </c>
      <c r="W132" s="702"/>
      <c r="X132" s="702"/>
      <c r="Y132" s="702"/>
      <c r="Z132" s="703"/>
      <c r="AA132" s="704">
        <v>17.795722269999999</v>
      </c>
      <c r="AB132" s="705"/>
      <c r="AC132" s="705"/>
      <c r="AD132" s="705"/>
      <c r="AE132" s="706"/>
      <c r="AF132" s="707">
        <v>17.91993476</v>
      </c>
      <c r="AG132" s="705"/>
      <c r="AH132" s="705"/>
      <c r="AI132" s="705"/>
      <c r="AJ132" s="706"/>
      <c r="AK132" s="707">
        <v>18.975372</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491</v>
      </c>
      <c r="W133" s="681"/>
      <c r="X133" s="681"/>
      <c r="Y133" s="681"/>
      <c r="Z133" s="682"/>
      <c r="AA133" s="683">
        <v>17.2</v>
      </c>
      <c r="AB133" s="684"/>
      <c r="AC133" s="684"/>
      <c r="AD133" s="684"/>
      <c r="AE133" s="685"/>
      <c r="AF133" s="683">
        <v>17.5</v>
      </c>
      <c r="AG133" s="684"/>
      <c r="AH133" s="684"/>
      <c r="AI133" s="684"/>
      <c r="AJ133" s="685"/>
      <c r="AK133" s="683">
        <v>18.2</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AoSVWFIjVo2YHtogVyglks5rJB1NjXNfUncSfClrFaO20aUMH/sGjej/261WmAAcQFrAVwJgYSvZiXas7elyiA==" saltValue="121cUABW9Pa40boMMeEQhQ=="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3C783-EECA-4C90-8D8E-85123DC5D628}">
  <sheetPr>
    <pageSetUpPr fitToPage="1"/>
  </sheetPr>
  <dimension ref="A1:DP97"/>
  <sheetViews>
    <sheetView showGridLines="0" view="pageBreakPreview" zoomScale="85" zoomScaleNormal="85" zoomScaleSheetLayoutView="85"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DXQEcdbCixEzXxIsVXTUyw9VXYiUMG+bdfy6z5CT1b9mQ593fnSWUnBahMa9yDEbIfS9nn+go/OzIFzxSUocSg==" saltValue="4zW0fHr4VpzPXIXP2NaI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492</v>
      </c>
    </row>
  </sheetData>
  <sheetProtection algorithmName="SHA-512" hashValue="/sBGgCAhs0H9eLf82DPYliVH6Dl4w/EIpcE/IXdEew2jJ9DoMxtoK2t80kbIxVS/7uT+VcAi6qI+Oor2kTaN0w==" saltValue="8khPEoKxI3oIaaPPE7lh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85" zoomScaleSheetLayoutView="85"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493</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494</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495</v>
      </c>
      <c r="AP7" s="270"/>
      <c r="AQ7" s="271" t="s">
        <v>496</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497</v>
      </c>
      <c r="AQ8" s="277" t="s">
        <v>498</v>
      </c>
      <c r="AR8" s="278" t="s">
        <v>499</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500</v>
      </c>
      <c r="AL9" s="1105"/>
      <c r="AM9" s="1105"/>
      <c r="AN9" s="1106"/>
      <c r="AO9" s="279">
        <v>225033478</v>
      </c>
      <c r="AP9" s="279">
        <v>103994</v>
      </c>
      <c r="AQ9" s="280">
        <v>114409</v>
      </c>
      <c r="AR9" s="281">
        <v>-9.1</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501</v>
      </c>
      <c r="AL10" s="1105"/>
      <c r="AM10" s="1105"/>
      <c r="AN10" s="1106"/>
      <c r="AO10" s="279">
        <v>3825468</v>
      </c>
      <c r="AP10" s="279">
        <v>1768</v>
      </c>
      <c r="AQ10" s="280">
        <v>584</v>
      </c>
      <c r="AR10" s="281">
        <v>202.7</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502</v>
      </c>
      <c r="AL11" s="1105"/>
      <c r="AM11" s="1105"/>
      <c r="AN11" s="1106"/>
      <c r="AO11" s="279" t="s">
        <v>503</v>
      </c>
      <c r="AP11" s="279" t="s">
        <v>503</v>
      </c>
      <c r="AQ11" s="280" t="s">
        <v>503</v>
      </c>
      <c r="AR11" s="281" t="s">
        <v>503</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504</v>
      </c>
      <c r="AL12" s="1105"/>
      <c r="AM12" s="1105"/>
      <c r="AN12" s="1106"/>
      <c r="AO12" s="279">
        <v>3016</v>
      </c>
      <c r="AP12" s="279">
        <v>1</v>
      </c>
      <c r="AQ12" s="280">
        <v>31</v>
      </c>
      <c r="AR12" s="281">
        <v>-96.8</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505</v>
      </c>
      <c r="AL13" s="1105"/>
      <c r="AM13" s="1105"/>
      <c r="AN13" s="1106"/>
      <c r="AO13" s="279">
        <v>2239137</v>
      </c>
      <c r="AP13" s="279">
        <v>1035</v>
      </c>
      <c r="AQ13" s="280">
        <v>1925</v>
      </c>
      <c r="AR13" s="281">
        <v>-46.2</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506</v>
      </c>
      <c r="AL14" s="1105"/>
      <c r="AM14" s="1105"/>
      <c r="AN14" s="1106"/>
      <c r="AO14" s="279">
        <v>-21833233</v>
      </c>
      <c r="AP14" s="279">
        <v>-10090</v>
      </c>
      <c r="AQ14" s="280">
        <v>-10269</v>
      </c>
      <c r="AR14" s="281">
        <v>-1.7</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159</v>
      </c>
      <c r="AL15" s="1102"/>
      <c r="AM15" s="1102"/>
      <c r="AN15" s="1103"/>
      <c r="AO15" s="279">
        <v>209267866</v>
      </c>
      <c r="AP15" s="279">
        <v>96708</v>
      </c>
      <c r="AQ15" s="280">
        <v>106679</v>
      </c>
      <c r="AR15" s="281">
        <v>-9.3000000000000007</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507</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508</v>
      </c>
      <c r="AP20" s="290" t="s">
        <v>509</v>
      </c>
      <c r="AQ20" s="291" t="s">
        <v>510</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511</v>
      </c>
      <c r="AL21" s="1108"/>
      <c r="AM21" s="1108"/>
      <c r="AN21" s="1109"/>
      <c r="AO21" s="294">
        <v>1125.19</v>
      </c>
      <c r="AP21" s="295">
        <v>1287.98</v>
      </c>
      <c r="AQ21" s="296">
        <v>-162.79</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512</v>
      </c>
      <c r="AL22" s="1108"/>
      <c r="AM22" s="1108"/>
      <c r="AN22" s="1109"/>
      <c r="AO22" s="299">
        <v>99.1</v>
      </c>
      <c r="AP22" s="300">
        <v>99.1</v>
      </c>
      <c r="AQ22" s="301">
        <v>0</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10" t="s">
        <v>513</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ht="13" x14ac:dyDescent="0.2">
      <c r="A27" s="306"/>
      <c r="AO27" s="260"/>
      <c r="AP27" s="260"/>
      <c r="AQ27" s="260"/>
      <c r="AR27" s="260"/>
      <c r="AS27" s="260"/>
      <c r="AT27" s="260"/>
    </row>
    <row r="28" spans="1:46" ht="16.5" x14ac:dyDescent="0.2">
      <c r="A28" s="261" t="s">
        <v>514</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515</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495</v>
      </c>
      <c r="AP30" s="270"/>
      <c r="AQ30" s="271" t="s">
        <v>496</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497</v>
      </c>
      <c r="AQ31" s="277" t="s">
        <v>498</v>
      </c>
      <c r="AR31" s="278" t="s">
        <v>499</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516</v>
      </c>
      <c r="AL32" s="1099"/>
      <c r="AM32" s="1099"/>
      <c r="AN32" s="1100"/>
      <c r="AO32" s="279">
        <v>96352482</v>
      </c>
      <c r="AP32" s="279">
        <v>44527</v>
      </c>
      <c r="AQ32" s="280">
        <v>55208</v>
      </c>
      <c r="AR32" s="281">
        <v>-19.3</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517</v>
      </c>
      <c r="AL33" s="1099"/>
      <c r="AM33" s="1099"/>
      <c r="AN33" s="1100"/>
      <c r="AO33" s="279">
        <v>10673140</v>
      </c>
      <c r="AP33" s="279">
        <v>4932</v>
      </c>
      <c r="AQ33" s="280">
        <v>4377</v>
      </c>
      <c r="AR33" s="281">
        <v>12.7</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518</v>
      </c>
      <c r="AL34" s="1099"/>
      <c r="AM34" s="1099"/>
      <c r="AN34" s="1100"/>
      <c r="AO34" s="279">
        <v>67239783</v>
      </c>
      <c r="AP34" s="279">
        <v>31073</v>
      </c>
      <c r="AQ34" s="280">
        <v>15524</v>
      </c>
      <c r="AR34" s="281">
        <v>100.2</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519</v>
      </c>
      <c r="AL35" s="1099"/>
      <c r="AM35" s="1099"/>
      <c r="AN35" s="1100"/>
      <c r="AO35" s="279">
        <v>6626837</v>
      </c>
      <c r="AP35" s="279">
        <v>3062</v>
      </c>
      <c r="AQ35" s="280">
        <v>1403</v>
      </c>
      <c r="AR35" s="281">
        <v>118.2</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520</v>
      </c>
      <c r="AL36" s="1099"/>
      <c r="AM36" s="1099"/>
      <c r="AN36" s="1100"/>
      <c r="AO36" s="279" t="s">
        <v>503</v>
      </c>
      <c r="AP36" s="279" t="s">
        <v>503</v>
      </c>
      <c r="AQ36" s="280">
        <v>43</v>
      </c>
      <c r="AR36" s="281" t="s">
        <v>503</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521</v>
      </c>
      <c r="AL37" s="1099"/>
      <c r="AM37" s="1099"/>
      <c r="AN37" s="1100"/>
      <c r="AO37" s="279">
        <v>1119354</v>
      </c>
      <c r="AP37" s="279">
        <v>517</v>
      </c>
      <c r="AQ37" s="280">
        <v>692</v>
      </c>
      <c r="AR37" s="281">
        <v>-25.3</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522</v>
      </c>
      <c r="AL38" s="1096"/>
      <c r="AM38" s="1096"/>
      <c r="AN38" s="1097"/>
      <c r="AO38" s="309">
        <v>3119</v>
      </c>
      <c r="AP38" s="309">
        <v>1</v>
      </c>
      <c r="AQ38" s="310">
        <v>1</v>
      </c>
      <c r="AR38" s="301">
        <v>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523</v>
      </c>
      <c r="AL39" s="1096"/>
      <c r="AM39" s="1096"/>
      <c r="AN39" s="1097"/>
      <c r="AO39" s="279">
        <v>-743730</v>
      </c>
      <c r="AP39" s="279">
        <v>-344</v>
      </c>
      <c r="AQ39" s="280">
        <v>-1121</v>
      </c>
      <c r="AR39" s="281">
        <v>-69.3</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524</v>
      </c>
      <c r="AL40" s="1099"/>
      <c r="AM40" s="1099"/>
      <c r="AN40" s="1100"/>
      <c r="AO40" s="279">
        <v>-95343387</v>
      </c>
      <c r="AP40" s="279">
        <v>-44061</v>
      </c>
      <c r="AQ40" s="280">
        <v>-42238</v>
      </c>
      <c r="AR40" s="281">
        <v>4.3</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525</v>
      </c>
      <c r="AL41" s="1102"/>
      <c r="AM41" s="1102"/>
      <c r="AN41" s="1103"/>
      <c r="AO41" s="279">
        <v>85927598</v>
      </c>
      <c r="AP41" s="279">
        <v>39709</v>
      </c>
      <c r="AQ41" s="280">
        <v>33889</v>
      </c>
      <c r="AR41" s="281">
        <v>17.2</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526</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527</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495</v>
      </c>
      <c r="AN49" s="1092" t="s">
        <v>528</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529</v>
      </c>
      <c r="AO50" s="322" t="s">
        <v>530</v>
      </c>
      <c r="AP50" s="323" t="s">
        <v>531</v>
      </c>
      <c r="AQ50" s="324" t="s">
        <v>532</v>
      </c>
      <c r="AR50" s="325" t="s">
        <v>533</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534</v>
      </c>
      <c r="AL51" s="318"/>
      <c r="AM51" s="326">
        <v>199461151</v>
      </c>
      <c r="AN51" s="327">
        <v>88284</v>
      </c>
      <c r="AO51" s="328">
        <v>9</v>
      </c>
      <c r="AP51" s="329">
        <v>82531</v>
      </c>
      <c r="AQ51" s="330">
        <v>5.9</v>
      </c>
      <c r="AR51" s="331">
        <v>3.1</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535</v>
      </c>
      <c r="AM52" s="334">
        <v>47470729</v>
      </c>
      <c r="AN52" s="335">
        <v>21011</v>
      </c>
      <c r="AO52" s="336">
        <v>2.9</v>
      </c>
      <c r="AP52" s="337">
        <v>19102</v>
      </c>
      <c r="AQ52" s="338">
        <v>-1.5</v>
      </c>
      <c r="AR52" s="339">
        <v>4.4000000000000004</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536</v>
      </c>
      <c r="AL53" s="318"/>
      <c r="AM53" s="326">
        <v>231871691</v>
      </c>
      <c r="AN53" s="327">
        <v>103697</v>
      </c>
      <c r="AO53" s="328">
        <v>17.5</v>
      </c>
      <c r="AP53" s="329">
        <v>91743</v>
      </c>
      <c r="AQ53" s="330">
        <v>11.2</v>
      </c>
      <c r="AR53" s="331">
        <v>6.3</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535</v>
      </c>
      <c r="AM54" s="334">
        <v>53817658</v>
      </c>
      <c r="AN54" s="335">
        <v>24068</v>
      </c>
      <c r="AO54" s="336">
        <v>14.5</v>
      </c>
      <c r="AP54" s="337">
        <v>21872</v>
      </c>
      <c r="AQ54" s="338">
        <v>14.5</v>
      </c>
      <c r="AR54" s="339">
        <v>0</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537</v>
      </c>
      <c r="AL55" s="318"/>
      <c r="AM55" s="326">
        <v>214841354</v>
      </c>
      <c r="AN55" s="327">
        <v>97066</v>
      </c>
      <c r="AO55" s="328">
        <v>-6.4</v>
      </c>
      <c r="AP55" s="329">
        <v>95429</v>
      </c>
      <c r="AQ55" s="330">
        <v>4</v>
      </c>
      <c r="AR55" s="331">
        <v>-10.4</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535</v>
      </c>
      <c r="AM56" s="334">
        <v>43122873</v>
      </c>
      <c r="AN56" s="335">
        <v>19483</v>
      </c>
      <c r="AO56" s="336">
        <v>-19.100000000000001</v>
      </c>
      <c r="AP56" s="337">
        <v>19371</v>
      </c>
      <c r="AQ56" s="338">
        <v>-11.4</v>
      </c>
      <c r="AR56" s="339">
        <v>-7.7</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538</v>
      </c>
      <c r="AL57" s="318"/>
      <c r="AM57" s="326">
        <v>195928790</v>
      </c>
      <c r="AN57" s="327">
        <v>89528</v>
      </c>
      <c r="AO57" s="328">
        <v>-7.8</v>
      </c>
      <c r="AP57" s="329">
        <v>93540</v>
      </c>
      <c r="AQ57" s="330">
        <v>-2</v>
      </c>
      <c r="AR57" s="331">
        <v>-5.8</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535</v>
      </c>
      <c r="AM58" s="334">
        <v>46318014</v>
      </c>
      <c r="AN58" s="335">
        <v>21165</v>
      </c>
      <c r="AO58" s="336">
        <v>8.6</v>
      </c>
      <c r="AP58" s="337">
        <v>20617</v>
      </c>
      <c r="AQ58" s="338">
        <v>6.4</v>
      </c>
      <c r="AR58" s="339">
        <v>2.2000000000000002</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539</v>
      </c>
      <c r="AL59" s="318"/>
      <c r="AM59" s="326">
        <v>183905444</v>
      </c>
      <c r="AN59" s="327">
        <v>84988</v>
      </c>
      <c r="AO59" s="328">
        <v>-5.0999999999999996</v>
      </c>
      <c r="AP59" s="329">
        <v>88232</v>
      </c>
      <c r="AQ59" s="330">
        <v>-5.7</v>
      </c>
      <c r="AR59" s="331">
        <v>0.6</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535</v>
      </c>
      <c r="AM60" s="334">
        <v>39762215</v>
      </c>
      <c r="AN60" s="335">
        <v>18375</v>
      </c>
      <c r="AO60" s="336">
        <v>-13.2</v>
      </c>
      <c r="AP60" s="337">
        <v>18955</v>
      </c>
      <c r="AQ60" s="338">
        <v>-8.1</v>
      </c>
      <c r="AR60" s="339">
        <v>-5.0999999999999996</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540</v>
      </c>
      <c r="AL61" s="340"/>
      <c r="AM61" s="341">
        <v>205201686</v>
      </c>
      <c r="AN61" s="342">
        <v>92713</v>
      </c>
      <c r="AO61" s="343">
        <v>1.4</v>
      </c>
      <c r="AP61" s="344">
        <v>90295</v>
      </c>
      <c r="AQ61" s="345">
        <v>2.7</v>
      </c>
      <c r="AR61" s="331">
        <v>-1.3</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535</v>
      </c>
      <c r="AM62" s="334">
        <v>46098298</v>
      </c>
      <c r="AN62" s="335">
        <v>20820</v>
      </c>
      <c r="AO62" s="336">
        <v>-1.3</v>
      </c>
      <c r="AP62" s="337">
        <v>19983</v>
      </c>
      <c r="AQ62" s="338">
        <v>0</v>
      </c>
      <c r="AR62" s="339">
        <v>-1.3</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LVQrBiq0+w1H9GzF9+VZZgQaNBVxsvhr9Dz0BAhivEvSraQMnhwb4BwuDnRFByEJamzK3flh0LgWJ16VtlTHrA==" saltValue="dG4JsoaP+dXYPhMkCx8faw=="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541</v>
      </c>
    </row>
    <row r="121" spans="125:125" ht="13.5" hidden="1" customHeight="1" x14ac:dyDescent="0.2">
      <c r="DU121" s="257"/>
    </row>
  </sheetData>
  <sheetProtection algorithmName="SHA-512" hashValue="T7TZEQmF5qVQ4zRvs8J8updEQaYy5ca2O8B+Q/25ZsYxWafQfL6I4Eejbk5KUdJvpjhAIY3/IJXyFH/qpPrJfA==" saltValue="nzWWFTxYkJHqlDy2uVPOl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85" zoomScaleNormal="85"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492</v>
      </c>
    </row>
  </sheetData>
  <sheetProtection algorithmName="SHA-512" hashValue="vnzMeeB0YYe7fGMeKR/Eqzeo1ztYk/EPs9g0CIk8YdMMkQveZtXULWsnciwyhP+wnBpRbwpPCnBe8lAmekOEjA==" saltValue="/+3//enyg2O6eu2L2MPm1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542</v>
      </c>
      <c r="G46" s="349" t="s">
        <v>543</v>
      </c>
      <c r="H46" s="349" t="s">
        <v>544</v>
      </c>
      <c r="I46" s="349" t="s">
        <v>545</v>
      </c>
      <c r="J46" s="350" t="s">
        <v>546</v>
      </c>
    </row>
    <row r="47" spans="2:10" ht="57.75" customHeight="1" x14ac:dyDescent="0.2">
      <c r="B47" s="7"/>
      <c r="C47" s="1113" t="s">
        <v>4</v>
      </c>
      <c r="D47" s="1113"/>
      <c r="E47" s="1114"/>
      <c r="F47" s="351">
        <v>1.1399999999999999</v>
      </c>
      <c r="G47" s="352">
        <v>6.92</v>
      </c>
      <c r="H47" s="352">
        <v>5.88</v>
      </c>
      <c r="I47" s="352">
        <v>9.1</v>
      </c>
      <c r="J47" s="353">
        <v>8.91</v>
      </c>
    </row>
    <row r="48" spans="2:10" ht="57.75" customHeight="1" x14ac:dyDescent="0.2">
      <c r="B48" s="8"/>
      <c r="C48" s="1115" t="s">
        <v>5</v>
      </c>
      <c r="D48" s="1115"/>
      <c r="E48" s="1116"/>
      <c r="F48" s="354">
        <v>1.1399999999999999</v>
      </c>
      <c r="G48" s="355">
        <v>0.9</v>
      </c>
      <c r="H48" s="355">
        <v>2.59</v>
      </c>
      <c r="I48" s="355">
        <v>2.4700000000000002</v>
      </c>
      <c r="J48" s="356">
        <v>3.52</v>
      </c>
    </row>
    <row r="49" spans="2:10" ht="57.75" customHeight="1" thickBot="1" x14ac:dyDescent="0.25">
      <c r="B49" s="9"/>
      <c r="C49" s="1117" t="s">
        <v>6</v>
      </c>
      <c r="D49" s="1117"/>
      <c r="E49" s="1118"/>
      <c r="F49" s="357">
        <v>0.01</v>
      </c>
      <c r="G49" s="358">
        <v>5.53</v>
      </c>
      <c r="H49" s="358">
        <v>0.63</v>
      </c>
      <c r="I49" s="358">
        <v>3.37</v>
      </c>
      <c r="J49" s="359">
        <v>0.46</v>
      </c>
    </row>
    <row r="50" spans="2:10" ht="13.5" customHeight="1" x14ac:dyDescent="0.2"/>
  </sheetData>
  <sheetProtection algorithmName="SHA-512" hashValue="XYcNkRwRtfPP3HqJCu0axSyxKqe2WFlI8HETbxxFU2kzdoO8YqOp414h/fEUtCINSf8AtDU7F8OQZeeU2t3nPw==" saltValue="OSVNs7kdIE7ycsGO3g9w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2024-03-27T03:29:54Z</dcterms:created>
  <dcterms:modified xsi:type="dcterms:W3CDTF">2024-03-27T03:31:03Z</dcterms:modified>
  <cp:category/>
</cp:coreProperties>
</file>