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F10C2A52-3B75-4F6D-8D9E-5AE8DA3BDCE3}" xr6:coauthVersionLast="36" xr6:coauthVersionMax="36" xr10:uidLastSave="{00000000-0000-0000-0000-000000000000}"/>
  <bookViews>
    <workbookView xWindow="0" yWindow="0" windowWidth="23040" windowHeight="9040" tabRatio="89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BG32"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C32" i="10"/>
  <c r="C33" i="10" s="1"/>
  <c r="C34" i="10" l="1"/>
  <c r="C35" i="10" s="1"/>
  <c r="C36" i="10" s="1"/>
  <c r="C37" i="10" s="1"/>
  <c r="C38" i="10" s="1"/>
  <c r="C39" i="10" s="1"/>
  <c r="C40" i="10" s="1"/>
  <c r="C41" i="10" s="1"/>
  <c r="U32" i="10"/>
  <c r="U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l="1"/>
  <c r="AM34" i="10" s="1"/>
  <c r="AM35" i="10" s="1"/>
  <c r="BE32" i="10" s="1"/>
  <c r="BW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<sst xmlns="http://schemas.openxmlformats.org/spreadsheetml/2006/main" count="1146" uniqueCount="600">
  <si>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</si>
  <si>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</si>
  <si>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</si>
  <si>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</si>
  <si>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</si>
  <si>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</si>
  <si>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</si>
  <si>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</si>
  <si>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</si>
  <si>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</si>
  <si>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</si>
  <si>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</si>
  <si>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</si>
  <si>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</si>
  <si>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</si>
  <si>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</si>
  <si>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</si>
  <si>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</si>
  <si>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</si>
  <si>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</si>
  <si>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</si>
  <si>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</si>
  <si>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</si>
  <si>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</si>
  <si>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</si>
  <si>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</si>
  <si>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</si>
  <si>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</si>
  <si>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</si>
  <si>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</si>
  <si>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</si>
  <si>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</si>
  <si>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</si>
  <si>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</si>
  <si>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</si>
  <si>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</si>
  <si>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</si>
  <si>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</si>
  <si>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</si>
  <si>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</si>
  <si>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</si>
  <si>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</si>
  <si>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</si>
  <si>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</si>
  <si>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</si>
  <si>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</si>
  <si>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</si>
  <si>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</si>
  <si>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</si>
  <si>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</si>
  <si>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</si>
  <si>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</si>
  <si>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</si>
  <si>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</si>
  <si>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</si>
  <si>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</si>
  <si>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</si>
  <si>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</si>
  <si>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</si>
  <si>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</si>
  <si>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</si>
  <si>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</si>
  <si>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</si>
  <si>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</si>
  <si>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</si>
  <si>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</si>
  <si>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</si>
  <si>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</si>
  <si>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</si>
  <si>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</si>
  <si>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</si>
  <si>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</si>
  <si>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</si>
  <si>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</si>
  <si>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</si>
  <si>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</si>
  <si>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</si>
  <si>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</si>
  <si>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</si>
  <si>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</si>
  <si>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</si>
  <si>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</si>
  <si>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</si>
  <si>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和歌山県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</si>
  <si>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</si>
  <si>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</si>
  <si>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</si>
  <si>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</si>
  <si>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</si>
  <si>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</si>
  <si>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</si>
  <si>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</si>
  <si>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</si>
  <si>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</si>
  <si>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</si>
  <si>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</si>
  <si>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</si>
  <si>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</si>
  <si>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</si>
  <si>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</si>
  <si>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</si>
  <si>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</si>
  <si>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</si>
  <si>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</si>
  <si>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</si>
  <si>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</si>
  <si>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</si>
  <si>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</si>
  <si>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</si>
  <si>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</si>
  <si>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</si>
  <si>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</si>
  <si>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</si>
  <si>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</si>
  <si>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</si>
  <si>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</si>
  <si>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</si>
  <si>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-4.3</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</si>
  <si>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</si>
  <si>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</si>
  <si>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</si>
  <si>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</si>
  <si>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</si>
  <si>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</si>
  <si>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</si>
  <si>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</si>
  <si>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</si>
  <si>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</si>
  <si>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</si>
  <si>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</si>
  <si>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</si>
  <si>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</si>
  <si>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</si>
  <si>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</si>
  <si>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</si>
  <si>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</si>
  <si>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</si>
  <si>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</si>
  <si>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</si>
  <si>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</si>
  <si>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</si>
  <si>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</si>
  <si>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</si>
  <si>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</si>
  <si>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</si>
  <si>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</si>
  <si>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</si>
  <si>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</si>
  <si>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</si>
  <si>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</si>
  <si>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</si>
  <si>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</si>
  <si>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</si>
  <si>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</si>
  <si>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</si>
  <si>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</si>
  <si>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</si>
  <si>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</si>
  <si>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</si>
  <si>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</si>
  <si>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</si>
  <si>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</si>
  <si>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</si>
  <si>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</si>
  <si>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</si>
  <si>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</si>
  <si>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</si>
  <si>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</si>
  <si>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</si>
  <si>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</si>
  <si>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</si>
  <si>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</si>
  <si>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</si>
  <si>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</si>
  <si>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</si>
  <si>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</si>
  <si>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</si>
  <si>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</si>
  <si>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</si>
  <si>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</si>
  <si>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</si>
  <si>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</si>
  <si>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</si>
  <si>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</si>
  <si>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</si>
  <si>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</si>
  <si>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和歌山県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</si>
  <si>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</si>
  <si>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</si>
  <si>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</si>
  <si>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</si>
  <si>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</si>
  <si>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</si>
  <si>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</si>
  <si>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</si>
  <si>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</si>
  <si>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</si>
  <si>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</si>
  <si>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</si>
  <si>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</si>
  <si>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</si>
  <si>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</si>
  <si>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</si>
  <si>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</si>
  <si>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</si>
  <si>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</si>
  <si>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</si>
  <si>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</si>
  <si>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</si>
  <si>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</si>
  <si>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</si>
  <si>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</si>
  <si>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</si>
  <si>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</si>
  <si>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</si>
  <si>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</si>
  <si>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</si>
  <si>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</si>
  <si>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</si>
  <si>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</si>
  <si>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</si>
  <si>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</si>
  <si>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</si>
  <si>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</si>
  <si>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</si>
  <si>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</si>
  <si>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</si>
  <si>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</si>
  <si>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</si>
  <si>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</si>
  <si>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</si>
  <si>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</si>
  <si>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</si>
  <si>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</si>
  <si>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</si>
  <si>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</si>
  <si>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</si>
  <si>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</si>
  <si>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</si>
  <si>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</si>
  <si>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</si>
  <si>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</si>
  <si>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</si>
  <si>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</si>
  <si>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</si>
  <si>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</si>
  <si>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</si>
  <si>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</si>
  <si>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</si>
  <si>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</si>
  <si>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</si>
  <si>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</si>
  <si>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</si>
  <si>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</si>
  <si>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</si>
  <si>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</si>
  <si>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</si>
  <si>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</si>
  <si>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</si>
  <si>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</si>
  <si>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</si>
  <si>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</si>
  <si>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</si>
  <si>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</si>
  <si>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</si>
  <si>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</si>
  <si>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</si>
  <si>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</si>
  <si>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</si>
  <si>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</si>
  <si>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</si>
  <si>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</si>
  <si>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</si>
  <si>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</si>
  <si>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</si>
  <si>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</si>
  <si>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</si>
  <si>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</si>
  <si>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</si>
  <si>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</si>
  <si>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</si>
  <si>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</si>
  <si>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</si>
  <si>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</si>
  <si>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</si>
  <si>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</si>
  <si>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</si>
  <si>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</si>
  <si>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</si>
  <si>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</si>
  <si>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</si>
  <si>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</si>
  <si>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</si>
  <si>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</si>
  <si>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</si>
  <si>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</si>
  <si>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</si>
  <si>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</si>
  <si>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</si>
  <si>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</si>
  <si>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</si>
  <si>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</si>
  <si>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</si>
  <si>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</si>
  <si>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</si>
  <si>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</si>
  <si>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</si>
  <si>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</si>
  <si>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</si>
  <si>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</si>
  <si>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</si>
  <si>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</si>
  <si>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</si>
  <si>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</si>
  <si>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</si>
  <si>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</si>
  <si>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</si>
  <si>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</si>
  <si>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</si>
  <si>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</si>
  <si>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</si>
  <si>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</si>
  <si>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</si>
  <si>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</si>
  <si>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</si>
  <si>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</si>
  <si>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</si>
  <si>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</si>
  <si>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</si>
  <si>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</si>
  <si>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</si>
  <si>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</si>
  <si>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</si>
  <si>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</si>
  <si>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</si>
  <si>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</si>
  <si>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</si>
  <si>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</si>
  <si>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</si>
  <si>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</si>
  <si>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和歌山県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</si>
  <si>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</si>
  <si>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</si>
  <si>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</si>
  <si>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</si>
  <si>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</si>
  <si>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</si>
  <si>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</si>
  <si>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</si>
  <si>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</si>
  <si>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</si>
  <si>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</si>
  <si>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</si>
  <si>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</si>
  <si>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</si>
  <si>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</si>
  <si>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</si>
  <si>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</si>
  <si>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</si>
  <si>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</si>
  <si>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</si>
  <si>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農林水産振興資金特別会計</t>
    <phoneticPr fontId="3"/>
  </si>
  <si>
    <t>-</t>
    <phoneticPr fontId="3"/>
  </si>
  <si>
    <t>中小企業振興資金特別会計</t>
    <phoneticPr fontId="3"/>
  </si>
  <si>
    <t>-</t>
    <phoneticPr fontId="3"/>
  </si>
  <si>
    <t>母子父子寡婦福祉資金特別会計</t>
    <phoneticPr fontId="3"/>
  </si>
  <si>
    <t>-</t>
    <phoneticPr fontId="3"/>
  </si>
  <si>
    <t>修学奨励金特別会計</t>
    <phoneticPr fontId="3"/>
  </si>
  <si>
    <t>-</t>
    <phoneticPr fontId="3"/>
  </si>
  <si>
    <t>職員住宅特別会計</t>
    <phoneticPr fontId="3"/>
  </si>
  <si>
    <t>市町村振興資金特別会計</t>
    <phoneticPr fontId="3"/>
  </si>
  <si>
    <t>-</t>
    <phoneticPr fontId="3"/>
  </si>
  <si>
    <t>自動車税証紙特別会計</t>
    <phoneticPr fontId="3"/>
  </si>
  <si>
    <t>用地取得事業特別会計</t>
    <phoneticPr fontId="3"/>
  </si>
  <si>
    <t>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</si>
  <si>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</si>
  <si>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</si>
  <si>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</si>
  <si>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</si>
  <si>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</si>
  <si>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</si>
  <si>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</si>
  <si>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</si>
  <si>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</si>
  <si>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</si>
  <si>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</si>
  <si>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</si>
  <si>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</si>
  <si>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</si>
  <si>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県営競輪事業特別会計</t>
    <phoneticPr fontId="3"/>
  </si>
  <si>
    <t>国民健康保険特別会計</t>
    <phoneticPr fontId="3"/>
  </si>
  <si>
    <t>県立こころの医療センター事業会計</t>
    <phoneticPr fontId="3"/>
  </si>
  <si>
    <t>法適用企業</t>
    <phoneticPr fontId="3"/>
  </si>
  <si>
    <t>工業用水道事業会計</t>
    <phoneticPr fontId="3"/>
  </si>
  <si>
    <t>法適用企業</t>
    <phoneticPr fontId="3"/>
  </si>
  <si>
    <t>流域下水道事業会計</t>
    <phoneticPr fontId="3"/>
  </si>
  <si>
    <t>法適用企業</t>
    <phoneticPr fontId="3"/>
  </si>
  <si>
    <t>土地造成事業会計</t>
    <phoneticPr fontId="3"/>
  </si>
  <si>
    <t>県営港湾施設管理特別会計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</si>
  <si>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</si>
  <si>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</si>
  <si>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</si>
  <si>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</si>
  <si>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</si>
  <si>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</si>
  <si>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</si>
  <si>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</si>
  <si>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</si>
  <si>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</si>
  <si>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</si>
  <si>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</si>
  <si>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</si>
  <si>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</si>
  <si>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</si>
  <si>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</si>
  <si>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</si>
  <si>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</si>
  <si>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</si>
  <si>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</si>
  <si>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</si>
  <si>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</si>
  <si>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</si>
  <si>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</si>
  <si>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</si>
  <si>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</si>
  <si>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</si>
  <si>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</si>
  <si>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</si>
  <si>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</si>
  <si>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</si>
  <si>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</si>
  <si>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</si>
  <si>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</si>
  <si>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</si>
  <si>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</si>
  <si>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</si>
  <si>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</si>
  <si>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</si>
  <si>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</si>
  <si>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</si>
  <si>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</si>
  <si>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</si>
  <si>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</si>
  <si>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</si>
  <si>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</si>
  <si>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</si>
  <si>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</si>
  <si>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</si>
  <si>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</si>
  <si>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</si>
  <si>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</si>
  <si>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</si>
  <si>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</si>
  <si>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</si>
  <si>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</si>
  <si>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</si>
  <si>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</si>
  <si>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</si>
  <si>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</si>
  <si>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</si>
  <si>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</si>
  <si>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</si>
  <si>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</si>
  <si>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県立こころの医療センター事業会計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</si>
  <si>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</si>
  <si>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土地造成事業会計</t>
    <phoneticPr fontId="3"/>
  </si>
  <si>
    <t>(Ｆ)</t>
    <phoneticPr fontId="3"/>
  </si>
  <si>
    <t>県営競輪事業特別会計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</si>
  <si>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</si>
  <si>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</si>
  <si>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</si>
  <si>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</si>
  <si>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</si>
  <si>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</si>
  <si>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</si>
  <si>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</si>
  <si>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</si>
  <si>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</si>
  <si>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</si>
  <si>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</si>
  <si>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</si>
  <si>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</si>
  <si>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</si>
  <si>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</si>
  <si>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</si>
  <si>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</si>
  <si>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</si>
  <si>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</si>
  <si>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</si>
  <si>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</si>
  <si>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</si>
  <si>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</si>
  <si>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</si>
  <si>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</si>
  <si>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</si>
  <si>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</si>
  <si>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</si>
  <si>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</si>
  <si>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</si>
  <si>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</si>
  <si>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</si>
  <si>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</si>
  <si>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</si>
  <si>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</si>
  <si>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</si>
  <si>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</si>
  <si>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</si>
  <si>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</si>
  <si>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</si>
  <si>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</si>
  <si>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</si>
  <si>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</si>
  <si>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</si>
  <si>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</si>
  <si>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</si>
  <si>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</si>
  <si>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</si>
  <si>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</si>
  <si>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</si>
  <si>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</si>
  <si>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</si>
  <si>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</si>
  <si>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</si>
  <si>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</si>
  <si>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</si>
  <si>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</si>
  <si>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</si>
  <si>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</si>
  <si>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</si>
  <si>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</si>
  <si>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</si>
  <si>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</si>
  <si>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</si>
  <si>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</si>
  <si>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</si>
  <si>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</si>
  <si>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</si>
  <si>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</si>
  <si>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</si>
  <si>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</si>
  <si>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</si>
  <si>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</si>
  <si>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</si>
  <si>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</si>
  <si>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</si>
  <si>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</si>
  <si>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</si>
  <si>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</si>
  <si>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</si>
  <si>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</si>
  <si>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</si>
  <si>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</si>
  <si>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</si>
  <si>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一般会計</t>
  </si>
  <si>
    <t>国民健康保険特別会計</t>
  </si>
  <si>
    <t>工業用水道事業会計</t>
  </si>
  <si>
    <t>県営競輪事業特別会計</t>
  </si>
  <si>
    <t>県立こころの医療センター事業会計</t>
  </si>
  <si>
    <t>流域下水道事業会計</t>
  </si>
  <si>
    <t>県営港湾施設管理特別会計</t>
  </si>
  <si>
    <t>職員住宅特別会計</t>
  </si>
  <si>
    <t>その他会計（赤字）</t>
  </si>
  <si>
    <t>その他会計（黒字）</t>
  </si>
  <si>
    <t>（百万円）</t>
    <phoneticPr fontId="2"/>
  </si>
  <si>
    <t>H30</t>
    <phoneticPr fontId="2"/>
  </si>
  <si>
    <t>R01</t>
    <phoneticPr fontId="2"/>
  </si>
  <si>
    <t>R02</t>
    <phoneticPr fontId="2"/>
  </si>
  <si>
    <t>R03</t>
    <phoneticPr fontId="2"/>
  </si>
  <si>
    <t>R04</t>
    <phoneticPr fontId="2"/>
  </si>
  <si>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</si>
  <si>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</si>
  <si>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</si>
  <si>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</si>
  <si>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</si>
  <si>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</si>
  <si>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</si>
  <si>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</si>
  <si>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</si>
  <si>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</si>
  <si>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</si>
  <si>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</si>
  <si>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</si>
  <si>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</si>
  <si>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</si>
  <si>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</si>
  <si>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</si>
  <si>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</si>
  <si>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</si>
  <si>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</si>
  <si>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</si>
  <si>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〇</t>
  </si>
  <si>
    <t>-</t>
    <phoneticPr fontId="2"/>
  </si>
  <si>
    <t>-</t>
    <phoneticPr fontId="2"/>
  </si>
  <si>
    <t>関西広域連合</t>
    <rPh sb="0" eb="2">
      <t>カンサイ</t>
    </rPh>
    <rPh sb="2" eb="4">
      <t>コウイキ</t>
    </rPh>
    <rPh sb="4" eb="6">
      <t>レンゴウ</t>
    </rPh>
    <phoneticPr fontId="2"/>
  </si>
  <si>
    <t>福祉対策等基金</t>
    <phoneticPr fontId="3"/>
  </si>
  <si>
    <t>-</t>
    <phoneticPr fontId="2"/>
  </si>
  <si>
    <t>公債費臨時対策基金</t>
    <phoneticPr fontId="2"/>
  </si>
  <si>
    <t>和歌山県土地開発公社債務保証対策基金</t>
    <phoneticPr fontId="2"/>
  </si>
  <si>
    <t>産業開発基金</t>
    <phoneticPr fontId="2"/>
  </si>
  <si>
    <t>地域医療介護総合確保基金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</si>
</sst>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FB71-4CBE-8641-3C84A99E14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118133</c:v>
                </c:pt>
                <c:pt idx="1">
                  <c:v>128891</c:v>
                </c:pt>
                <c:pt idx="2">
                  <c:v>149772</c:v>
                </c:pt>
                <c:pt idx="3">
                  <c:v>159512</c:v>
                </c:pt>
                <c:pt idx="4">
                  <c:v>142918</c:v>
                </c:pt>
              </c:numCache>
            </c:numRef>
          </c:val>
          <c:smooth val="0"/>
          <c:extLst>
            <c:ext xmlns:c16="http://schemas.microsoft.com/office/drawing/2014/chart" uri="{C3380CC4-5D6E-409C-BE32-E72D297353CC}">
              <c16:uniqueId val="{00000001-FB71-4CBE-8641-3C84A99E14D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1.1599999999999999</c:v>
                </c:pt>
                <c:pt idx="1">
                  <c:v>2.29</c:v>
                </c:pt>
                <c:pt idx="2">
                  <c:v>4.6399999999999997</c:v>
                </c:pt>
                <c:pt idx="3">
                  <c:v>3.63</c:v>
                </c:pt>
                <c:pt idx="4">
                  <c:v>5.93</c:v>
                </c:pt>
              </c:numCache>
            </c:numRef>
          </c:val>
          <c:extLst>
            <c:ext xmlns:c16="http://schemas.microsoft.com/office/drawing/2014/chart" uri="{C3380CC4-5D6E-409C-BE32-E72D297353CC}">
              <c16:uniqueId val="{00000000-D619-4655-839A-0C5EC09AE4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c:v>
                </c:pt>
                <c:pt idx="1">
                  <c:v>1.06</c:v>
                </c:pt>
                <c:pt idx="2">
                  <c:v>1.04</c:v>
                </c:pt>
                <c:pt idx="3">
                  <c:v>0.99</c:v>
                </c:pt>
                <c:pt idx="4">
                  <c:v>1.52</c:v>
                </c:pt>
              </c:numCache>
            </c:numRef>
          </c:val>
          <c:extLst>
            <c:ext xmlns:c16="http://schemas.microsoft.com/office/drawing/2014/chart" uri="{C3380CC4-5D6E-409C-BE32-E72D297353CC}">
              <c16:uniqueId val="{00000001-D619-4655-839A-0C5EC09AE45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1.36</c:v>
                </c:pt>
                <c:pt idx="2">
                  <c:v>3.41</c:v>
                </c:pt>
                <c:pt idx="3">
                  <c:v>3.43</c:v>
                </c:pt>
                <c:pt idx="4">
                  <c:v>2.7</c:v>
                </c:pt>
              </c:numCache>
            </c:numRef>
          </c:val>
          <c:smooth val="0"/>
          <c:extLst>
            <c:ext xmlns:c16="http://schemas.microsoft.com/office/drawing/2014/chart" uri="{C3380CC4-5D6E-409C-BE32-E72D297353CC}">
              <c16:uniqueId val="{00000002-D619-4655-839A-0C5EC09AE45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390-4650-A5D2-3AEDCDAC6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90-4650-A5D2-3AEDCDAC669A}"/>
            </c:ext>
          </c:extLst>
        </c:ser>
        <c:ser>
          <c:idx val="2"/>
          <c:order val="2"/>
          <c:tx>
            <c:strRef>
              <c:f>データシート!$A$29</c:f>
              <c:strCache>
                <c:ptCount val="1"/>
                <c:pt idx="0">
                  <c:v>職員住宅特別会計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2390-4650-A5D2-3AEDCDAC669A}"/>
            </c:ext>
          </c:extLst>
        </c:ser>
        <c:ser>
          <c:idx val="3"/>
          <c:order val="3"/>
          <c:tx>
            <c:strRef>
              <c:f>データシート!$A$30</c:f>
              <c:strCache>
                <c:ptCount val="1"/>
                <c:pt idx="0">
                  <c:v>県営港湾施設管理特別会計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2390-4650-A5D2-3AEDCDAC669A}"/>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0.02</c:v>
                </c:pt>
                <c:pt idx="4">
                  <c:v>#N/A</c:v>
                </c:pt>
                <c:pt idx="5">
                  <c:v>0</c:v>
                </c:pt>
                <c:pt idx="6">
                  <c:v>#N/A</c:v>
                </c:pt>
                <c:pt idx="7">
                  <c:v>0</c:v>
                </c:pt>
                <c:pt idx="8">
                  <c:v>#N/A</c:v>
                </c:pt>
                <c:pt idx="9">
                  <c:v>0.03</c:v>
                </c:pt>
              </c:numCache>
            </c:numRef>
          </c:val>
          <c:extLst>
            <c:ext xmlns:c16="http://schemas.microsoft.com/office/drawing/2014/chart" uri="{C3380CC4-5D6E-409C-BE32-E72D297353CC}">
              <c16:uniqueId val="{00000004-2390-4650-A5D2-3AEDCDAC669A}"/>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0.05</c:v>
                </c:pt>
                <c:pt idx="8">
                  <c:v>#N/A</c:v>
                </c:pt>
                <c:pt idx="9">
                  <c:v>0.05</c:v>
                </c:pt>
              </c:numCache>
            </c:numRef>
          </c:val>
          <c:extLst>
            <c:ext xmlns:c16="http://schemas.microsoft.com/office/drawing/2014/chart" uri="{C3380CC4-5D6E-409C-BE32-E72D297353CC}">
              <c16:uniqueId val="{00000005-2390-4650-A5D2-3AEDCDAC669A}"/>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0.13</c:v>
                </c:pt>
                <c:pt idx="4">
                  <c:v>#N/A</c:v>
                </c:pt>
                <c:pt idx="5">
                  <c:v>0.19</c:v>
                </c:pt>
                <c:pt idx="6">
                  <c:v>#N/A</c:v>
                </c:pt>
                <c:pt idx="7">
                  <c:v>0.14000000000000001</c:v>
                </c:pt>
                <c:pt idx="8">
                  <c:v>#N/A</c:v>
                </c:pt>
                <c:pt idx="9">
                  <c:v>0.28999999999999998</c:v>
                </c:pt>
              </c:numCache>
            </c:numRef>
          </c:val>
          <c:extLst>
            <c:ext xmlns:c16="http://schemas.microsoft.com/office/drawing/2014/chart" uri="{C3380CC4-5D6E-409C-BE32-E72D297353CC}">
              <c16:uniqueId val="{00000006-2390-4650-A5D2-3AEDCDAC669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1.03</c:v>
                </c:pt>
                <c:pt idx="2">
                  <c:v>#N/A</c:v>
                </c:pt>
                <c:pt idx="3">
                  <c:v>1.03</c:v>
                </c:pt>
                <c:pt idx="4">
                  <c:v>#N/A</c:v>
                </c:pt>
                <c:pt idx="5">
                  <c:v>0.98</c:v>
                </c:pt>
                <c:pt idx="6">
                  <c:v>#N/A</c:v>
                </c:pt>
                <c:pt idx="7">
                  <c:v>1.03</c:v>
                </c:pt>
                <c:pt idx="8">
                  <c:v>#N/A</c:v>
                </c:pt>
                <c:pt idx="9">
                  <c:v>1.07</c:v>
                </c:pt>
              </c:numCache>
            </c:numRef>
          </c:val>
          <c:extLst>
            <c:ext xmlns:c16="http://schemas.microsoft.com/office/drawing/2014/chart" uri="{C3380CC4-5D6E-409C-BE32-E72D297353CC}">
              <c16:uniqueId val="{00000007-2390-4650-A5D2-3AEDCDAC669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c:v>
                </c:pt>
                <c:pt idx="2">
                  <c:v>#N/A</c:v>
                </c:pt>
                <c:pt idx="3">
                  <c:v>0.2</c:v>
                </c:pt>
                <c:pt idx="4">
                  <c:v>#N/A</c:v>
                </c:pt>
                <c:pt idx="5">
                  <c:v>1.24</c:v>
                </c:pt>
                <c:pt idx="6">
                  <c:v>#N/A</c:v>
                </c:pt>
                <c:pt idx="7">
                  <c:v>1.5</c:v>
                </c:pt>
                <c:pt idx="8">
                  <c:v>#N/A</c:v>
                </c:pt>
                <c:pt idx="9">
                  <c:v>1.7</c:v>
                </c:pt>
              </c:numCache>
            </c:numRef>
          </c:val>
          <c:extLst>
            <c:ext xmlns:c16="http://schemas.microsoft.com/office/drawing/2014/chart" uri="{C3380CC4-5D6E-409C-BE32-E72D297353CC}">
              <c16:uniqueId val="{00000008-2390-4650-A5D2-3AEDCDAC66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1.1499999999999999</c:v>
                </c:pt>
                <c:pt idx="2">
                  <c:v>#N/A</c:v>
                </c:pt>
                <c:pt idx="3">
                  <c:v>2.2799999999999998</c:v>
                </c:pt>
                <c:pt idx="4">
                  <c:v>#N/A</c:v>
                </c:pt>
                <c:pt idx="5">
                  <c:v>4.63</c:v>
                </c:pt>
                <c:pt idx="6">
                  <c:v>#N/A</c:v>
                </c:pt>
                <c:pt idx="7">
                  <c:v>3.61</c:v>
                </c:pt>
                <c:pt idx="8">
                  <c:v>#N/A</c:v>
                </c:pt>
                <c:pt idx="9">
                  <c:v>5.92</c:v>
                </c:pt>
              </c:numCache>
            </c:numRef>
          </c:val>
          <c:extLst>
            <c:ext xmlns:c16="http://schemas.microsoft.com/office/drawing/2014/chart" uri="{C3380CC4-5D6E-409C-BE32-E72D297353CC}">
              <c16:uniqueId val="{00000009-2390-4650-A5D2-3AEDCDAC669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55501</c:v>
                </c:pt>
                <c:pt idx="5">
                  <c:v>56789</c:v>
                </c:pt>
                <c:pt idx="8">
                  <c:v>55872</c:v>
                </c:pt>
                <c:pt idx="11">
                  <c:v>53758</c:v>
                </c:pt>
                <c:pt idx="14">
                  <c:v>51129</c:v>
                </c:pt>
              </c:numCache>
            </c:numRef>
          </c:val>
          <c:extLst>
            <c:ext xmlns:c16="http://schemas.microsoft.com/office/drawing/2014/chart" uri="{C3380CC4-5D6E-409C-BE32-E72D297353CC}">
              <c16:uniqueId val="{00000000-E6C6-44EC-BF13-9D271BE4D8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E6C6-44EC-BF13-9D271BE4D8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320</c:v>
                </c:pt>
                <c:pt idx="3">
                  <c:v>317</c:v>
                </c:pt>
                <c:pt idx="6">
                  <c:v>246</c:v>
                </c:pt>
                <c:pt idx="9">
                  <c:v>138</c:v>
                </c:pt>
                <c:pt idx="12">
                  <c:v>136</c:v>
                </c:pt>
              </c:numCache>
            </c:numRef>
          </c:val>
          <c:extLst>
            <c:ext xmlns:c16="http://schemas.microsoft.com/office/drawing/2014/chart" uri="{C3380CC4-5D6E-409C-BE32-E72D297353CC}">
              <c16:uniqueId val="{00000002-E6C6-44EC-BF13-9D271BE4D8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6-44EC-BF13-9D271BE4D8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906</c:v>
                </c:pt>
                <c:pt idx="3">
                  <c:v>995</c:v>
                </c:pt>
                <c:pt idx="6">
                  <c:v>964</c:v>
                </c:pt>
                <c:pt idx="9">
                  <c:v>995</c:v>
                </c:pt>
                <c:pt idx="12">
                  <c:v>978</c:v>
                </c:pt>
              </c:numCache>
            </c:numRef>
          </c:val>
          <c:extLst>
            <c:ext xmlns:c16="http://schemas.microsoft.com/office/drawing/2014/chart" uri="{C3380CC4-5D6E-409C-BE32-E72D297353CC}">
              <c16:uniqueId val="{00000004-E6C6-44EC-BF13-9D271BE4D8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333</c:v>
                </c:pt>
                <c:pt idx="12">
                  <c:v>667</c:v>
                </c:pt>
              </c:numCache>
            </c:numRef>
          </c:val>
          <c:extLst>
            <c:ext xmlns:c16="http://schemas.microsoft.com/office/drawing/2014/chart" uri="{C3380CC4-5D6E-409C-BE32-E72D297353CC}">
              <c16:uniqueId val="{00000005-E6C6-44EC-BF13-9D271BE4D8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C6-44EC-BF13-9D271BE4D8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72129</c:v>
                </c:pt>
                <c:pt idx="3">
                  <c:v>73816</c:v>
                </c:pt>
                <c:pt idx="6">
                  <c:v>74341</c:v>
                </c:pt>
                <c:pt idx="9">
                  <c:v>73044</c:v>
                </c:pt>
                <c:pt idx="12">
                  <c:v>74283</c:v>
                </c:pt>
              </c:numCache>
            </c:numRef>
          </c:val>
          <c:extLst>
            <c:ext xmlns:c16="http://schemas.microsoft.com/office/drawing/2014/chart" uri="{C3380CC4-5D6E-409C-BE32-E72D297353CC}">
              <c16:uniqueId val="{00000007-E6C6-44EC-BF13-9D271BE4D89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17855</c:v>
                </c:pt>
                <c:pt idx="2">
                  <c:v>#N/A</c:v>
                </c:pt>
                <c:pt idx="3">
                  <c:v>#N/A</c:v>
                </c:pt>
                <c:pt idx="4">
                  <c:v>18340</c:v>
                </c:pt>
                <c:pt idx="5">
                  <c:v>#N/A</c:v>
                </c:pt>
                <c:pt idx="6">
                  <c:v>#N/A</c:v>
                </c:pt>
                <c:pt idx="7">
                  <c:v>19680</c:v>
                </c:pt>
                <c:pt idx="8">
                  <c:v>#N/A</c:v>
                </c:pt>
                <c:pt idx="9">
                  <c:v>#N/A</c:v>
                </c:pt>
                <c:pt idx="10">
                  <c:v>20752</c:v>
                </c:pt>
                <c:pt idx="11">
                  <c:v>#N/A</c:v>
                </c:pt>
                <c:pt idx="12">
                  <c:v>#N/A</c:v>
                </c:pt>
                <c:pt idx="13">
                  <c:v>24935</c:v>
                </c:pt>
                <c:pt idx="14">
                  <c:v>#N/A</c:v>
                </c:pt>
              </c:numCache>
            </c:numRef>
          </c:val>
          <c:smooth val="0"/>
          <c:extLst>
            <c:ext xmlns:c16="http://schemas.microsoft.com/office/drawing/2014/chart" uri="{C3380CC4-5D6E-409C-BE32-E72D297353CC}">
              <c16:uniqueId val="{00000008-E6C6-44EC-BF13-9D271BE4D89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611568</c:v>
                </c:pt>
                <c:pt idx="5">
                  <c:v>606506</c:v>
                </c:pt>
                <c:pt idx="8">
                  <c:v>608772</c:v>
                </c:pt>
                <c:pt idx="11">
                  <c:v>601549</c:v>
                </c:pt>
                <c:pt idx="14">
                  <c:v>583582</c:v>
                </c:pt>
              </c:numCache>
            </c:numRef>
          </c:val>
          <c:extLst>
            <c:ext xmlns:c16="http://schemas.microsoft.com/office/drawing/2014/chart" uri="{C3380CC4-5D6E-409C-BE32-E72D297353CC}">
              <c16:uniqueId val="{00000000-AB39-418D-84E2-5B7521B9C4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18965</c:v>
                </c:pt>
                <c:pt idx="5">
                  <c:v>18808</c:v>
                </c:pt>
                <c:pt idx="8">
                  <c:v>17123</c:v>
                </c:pt>
                <c:pt idx="11">
                  <c:v>15648</c:v>
                </c:pt>
                <c:pt idx="14">
                  <c:v>15043</c:v>
                </c:pt>
              </c:numCache>
            </c:numRef>
          </c:val>
          <c:extLst>
            <c:ext xmlns:c16="http://schemas.microsoft.com/office/drawing/2014/chart" uri="{C3380CC4-5D6E-409C-BE32-E72D297353CC}">
              <c16:uniqueId val="{00000001-AB39-418D-84E2-5B7521B9C4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65072</c:v>
                </c:pt>
                <c:pt idx="5">
                  <c:v>63235</c:v>
                </c:pt>
                <c:pt idx="8">
                  <c:v>58235</c:v>
                </c:pt>
                <c:pt idx="11">
                  <c:v>64427</c:v>
                </c:pt>
                <c:pt idx="14">
                  <c:v>81985</c:v>
                </c:pt>
              </c:numCache>
            </c:numRef>
          </c:val>
          <c:extLst>
            <c:ext xmlns:c16="http://schemas.microsoft.com/office/drawing/2014/chart" uri="{C3380CC4-5D6E-409C-BE32-E72D297353CC}">
              <c16:uniqueId val="{00000002-AB39-418D-84E2-5B7521B9C4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39-418D-84E2-5B7521B9C4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39-418D-84E2-5B7521B9C4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25218</c:v>
                </c:pt>
                <c:pt idx="3">
                  <c:v>24281</c:v>
                </c:pt>
                <c:pt idx="6">
                  <c:v>24303</c:v>
                </c:pt>
                <c:pt idx="9">
                  <c:v>23798</c:v>
                </c:pt>
                <c:pt idx="12">
                  <c:v>23622</c:v>
                </c:pt>
              </c:numCache>
            </c:numRef>
          </c:val>
          <c:extLst>
            <c:ext xmlns:c16="http://schemas.microsoft.com/office/drawing/2014/chart" uri="{C3380CC4-5D6E-409C-BE32-E72D297353CC}">
              <c16:uniqueId val="{00000005-AB39-418D-84E2-5B7521B9C4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105665</c:v>
                </c:pt>
                <c:pt idx="3">
                  <c:v>97840</c:v>
                </c:pt>
                <c:pt idx="6">
                  <c:v>95013</c:v>
                </c:pt>
                <c:pt idx="9">
                  <c:v>93163</c:v>
                </c:pt>
                <c:pt idx="12">
                  <c:v>89885</c:v>
                </c:pt>
              </c:numCache>
            </c:numRef>
          </c:val>
          <c:extLst>
            <c:ext xmlns:c16="http://schemas.microsoft.com/office/drawing/2014/chart" uri="{C3380CC4-5D6E-409C-BE32-E72D297353CC}">
              <c16:uniqueId val="{00000006-AB39-418D-84E2-5B7521B9C4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B39-418D-84E2-5B7521B9C4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15220</c:v>
                </c:pt>
                <c:pt idx="3">
                  <c:v>14301</c:v>
                </c:pt>
                <c:pt idx="6">
                  <c:v>13523</c:v>
                </c:pt>
                <c:pt idx="9">
                  <c:v>12498</c:v>
                </c:pt>
                <c:pt idx="12">
                  <c:v>11632</c:v>
                </c:pt>
              </c:numCache>
            </c:numRef>
          </c:val>
          <c:extLst>
            <c:ext xmlns:c16="http://schemas.microsoft.com/office/drawing/2014/chart" uri="{C3380CC4-5D6E-409C-BE32-E72D297353CC}">
              <c16:uniqueId val="{00000008-AB39-418D-84E2-5B7521B9C4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3154</c:v>
                </c:pt>
                <c:pt idx="3">
                  <c:v>2867</c:v>
                </c:pt>
                <c:pt idx="6">
                  <c:v>1630</c:v>
                </c:pt>
                <c:pt idx="9">
                  <c:v>1519</c:v>
                </c:pt>
                <c:pt idx="12">
                  <c:v>1411</c:v>
                </c:pt>
              </c:numCache>
            </c:numRef>
          </c:val>
          <c:extLst>
            <c:ext xmlns:c16="http://schemas.microsoft.com/office/drawing/2014/chart" uri="{C3380CC4-5D6E-409C-BE32-E72D297353CC}">
              <c16:uniqueId val="{00000009-AB39-418D-84E2-5B7521B9C4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1029197</c:v>
                </c:pt>
                <c:pt idx="3">
                  <c:v>1041122</c:v>
                </c:pt>
                <c:pt idx="6">
                  <c:v>1056650</c:v>
                </c:pt>
                <c:pt idx="9">
                  <c:v>1065760</c:v>
                </c:pt>
                <c:pt idx="12">
                  <c:v>1069552</c:v>
                </c:pt>
              </c:numCache>
            </c:numRef>
          </c:val>
          <c:extLst>
            <c:ext xmlns:c16="http://schemas.microsoft.com/office/drawing/2014/chart" uri="{C3380CC4-5D6E-409C-BE32-E72D297353CC}">
              <c16:uniqueId val="{0000000A-AB39-418D-84E2-5B7521B9C4E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482848</c:v>
                </c:pt>
                <c:pt idx="2">
                  <c:v>#N/A</c:v>
                </c:pt>
                <c:pt idx="3">
                  <c:v>#N/A</c:v>
                </c:pt>
                <c:pt idx="4">
                  <c:v>491862</c:v>
                </c:pt>
                <c:pt idx="5">
                  <c:v>#N/A</c:v>
                </c:pt>
                <c:pt idx="6">
                  <c:v>#N/A</c:v>
                </c:pt>
                <c:pt idx="7">
                  <c:v>506989</c:v>
                </c:pt>
                <c:pt idx="8">
                  <c:v>#N/A</c:v>
                </c:pt>
                <c:pt idx="9">
                  <c:v>#N/A</c:v>
                </c:pt>
                <c:pt idx="10">
                  <c:v>515114</c:v>
                </c:pt>
                <c:pt idx="11">
                  <c:v>#N/A</c:v>
                </c:pt>
                <c:pt idx="12">
                  <c:v>#N/A</c:v>
                </c:pt>
                <c:pt idx="13">
                  <c:v>515492</c:v>
                </c:pt>
                <c:pt idx="14">
                  <c:v>#N/A</c:v>
                </c:pt>
              </c:numCache>
            </c:numRef>
          </c:val>
          <c:smooth val="0"/>
          <c:extLst>
            <c:ext xmlns:c16="http://schemas.microsoft.com/office/drawing/2014/chart" uri="{C3380CC4-5D6E-409C-BE32-E72D297353CC}">
              <c16:uniqueId val="{0000000B-AB39-418D-84E2-5B7521B9C4E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3107</c:v>
                </c:pt>
                <c:pt idx="1">
                  <c:v>3107</c:v>
                </c:pt>
                <c:pt idx="2">
                  <c:v>4634</c:v>
                </c:pt>
              </c:numCache>
            </c:numRef>
          </c:val>
          <c:extLst>
            <c:ext xmlns:c16="http://schemas.microsoft.com/office/drawing/2014/chart" uri="{C3380CC4-5D6E-409C-BE32-E72D297353CC}">
              <c16:uniqueId val="{00000000-FD39-4129-A45E-596380A01C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17788</c:v>
                </c:pt>
                <c:pt idx="1">
                  <c:v>17788</c:v>
                </c:pt>
                <c:pt idx="2">
                  <c:v>17790</c:v>
                </c:pt>
              </c:numCache>
            </c:numRef>
          </c:val>
          <c:extLst>
            <c:ext xmlns:c16="http://schemas.microsoft.com/office/drawing/2014/chart" uri="{C3380CC4-5D6E-409C-BE32-E72D297353CC}">
              <c16:uniqueId val="{00000001-FD39-4129-A45E-596380A01C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28400</c:v>
                </c:pt>
                <c:pt idx="1">
                  <c:v>33742</c:v>
                </c:pt>
                <c:pt idx="2">
                  <c:v>48901</c:v>
                </c:pt>
              </c:numCache>
            </c:numRef>
          </c:val>
          <c:extLst>
            <c:ext xmlns:c16="http://schemas.microsoft.com/office/drawing/2014/chart" uri="{C3380CC4-5D6E-409C-BE32-E72D297353CC}">
              <c16:uniqueId val="{00000002-FD39-4129-A45E-596380A01C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以降は、繰上償還による公債費圧縮効果や借入金利の低下により低い水準で横ばいになっていたが、令和４年度は、交付税措置のない地方債の償還が増加し始めたこと及び借換債の発行取り止め等により公債費が増加したこと等により、前年度に比べて</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億円増加となった。</a:t>
          </a:r>
        </a:p>
        <a:p>
          <a:r>
            <a:rPr kumimoji="1" lang="ja-JP" altLang="en-US" sz="1400">
              <a:latin typeface="ＭＳ ゴシック" pitchFamily="49" charset="-128"/>
              <a:ea typeface="ＭＳ ゴシック" pitchFamily="49" charset="-128"/>
            </a:rPr>
            <a:t>　今後は、防災・減災、国土強靱化のための緊急対策等に伴い増加した地方債の償還が本格化し、公債費は確実に増加していくため、引き続き行政改革推進債等の発行を抑制するなど、公債費負担の軽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減債基金積立状況等</a:t>
          </a:r>
          <a:endParaRPr lang="ja-JP" altLang="ja-JP" sz="1200">
            <a:effectLst/>
          </a:endParaRPr>
        </a:p>
        <a:p>
          <a:r>
            <a:rPr kumimoji="1" lang="ja-JP" altLang="ja-JP" sz="1200">
              <a:solidFill>
                <a:schemeClr val="dk1"/>
              </a:solidFill>
              <a:effectLst/>
              <a:latin typeface="+mn-lt"/>
              <a:ea typeface="+mn-ea"/>
              <a:cs typeface="+mn-cs"/>
            </a:rPr>
            <a:t>　令和３年度以降において、毎年発行額の２０分の１ずつ減債基金に積立を行っており、積立不足は発生していない</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の分子は、基金の新設等により充当可能基金が増加する一方、基準財政需要額算入見込額の減少及び防災・減災、国土強靭化のための緊急対策等に伴う地方債残高の増加等により、前年度に比べ４億円増加となった。</a:t>
          </a:r>
        </a:p>
        <a:p>
          <a:r>
            <a:rPr kumimoji="1" lang="ja-JP" altLang="en-US" sz="1400">
              <a:latin typeface="ＭＳ ゴシック" pitchFamily="49" charset="-128"/>
              <a:ea typeface="ＭＳ ゴシック" pitchFamily="49" charset="-128"/>
            </a:rPr>
            <a:t>　今後、同規模で県債を発行していった場合、確実に将来負担が増加していくことが想定され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おいて増加する県債の償還に要する経費の財源に充てることにより、行財政改革の円滑な推進のための臨時の対策を講ずるための公債費臨時対策基金、退職手当の支給に要する経費の財源に充てるための退職手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年に開催される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年日本国際博覧会への県の出展及び当該博覧会に係る広報活動並びに当該出展のための先端的な技術の振興に要する経費の財源に充てるための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年日本国際博覧会対策基金の新規設置等により、基金残高は前年度に比べ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・公債費臨時対策基金　：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年度までの間において増加する県債の償還に要する経費の財源に充てることにより、行財政改革の円滑な推進のための臨時の対策を講ずるため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・退職手当基金　：　退職手当の支給に要する経費の財源に充てるため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年日本国際博覧会対策基金　：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年に開催される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年日本国際博覧会への県の出展及び当該博覧会に係る広報活動並びに当該出展のための先端的な技術の振興に要する経費の財源に充てるため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・福祉対策等基金　：　重度心身障害児者医療費助成の一部への充当による減少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医療介護総合確保法に基づく地域における医療・介護の総合的な確保事業への充当による減少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・産業開発基金　：　企業立地奨励金等への充当による減少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・公債費臨時対策基金　：　公債費臨時対策基金の新規設置による増加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・退職手当基金　：　退職手当基金の新規設置による増加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年日本国際博覧会対策基金　：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年日本国際博覧会対策基金の新規設置による増加</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・産業開発基金　：　誘致企業への立地奨励金等に充当</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・公債費臨時対策基金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年度までの間において増加する公債費に充当</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・退職手当基金　：　退職手当の支給に要する経費に充当</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年日本国際博覧会対策基金　：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年日本国際博覧会に要する経費に充当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令和４年度は、令和５年度に実施する交付金の国への返還にあてるため、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近年、新規積立てや収支不足に伴う取崩しを行っておらず、同規模を維持している。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23887EB-0B41-4E26-BCE1-3878F10411C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5ABEAF9-BEF4-4F20-80B5-4C05ED966C5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EC8E96-413D-49E1-819F-C0B3C24F6A94}"/>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531C705-50D3-4140-A0B9-644313D2CAE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6729857-2D51-4CE7-8DB5-5277C08BCBD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A065FF3-DBED-4BC1-B4F1-7B97604E886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713E57A-3E3E-4FCC-8274-92C9EAB3197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BC622CD-7563-497F-A1B4-72000F43410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4C5974A-7B59-4693-9508-13443323E10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629BF27-2264-4A99-9453-5A0A5EBE3CD7}"/>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924,469
916,597
4,724.69
662,895,167
637,231,552
18,125,408
305,574,736
1,067,379,932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B26A4CF-C878-4E44-8292-A199341B8BF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F973EBF-FD52-47A9-BBB7-38FA3236AA5F}"/>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D68822-B351-42E2-8888-8C524D51B21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615495F-CD01-4684-9E4D-8EAF20A909D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1DA7E57-502B-4CEE-B903-1061510CA98D}"/>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6F7C473-F8E6-44C6-BEF9-F1AAD0FAB96A}"/>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C587CF-0F0D-48E5-80C0-CFCA16AB9159}"/>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71E04D-745E-4CEA-8BE6-3F51FE92CD3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6C187FD-7A3D-43B9-8351-9FBB9F8F2EB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7530461-B5F8-4A29-82D6-8D40FFDA884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3129E2A-0A55-4FCF-8948-FF2AF53197C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FBB0A68-096D-4C99-A104-EAAE9DC4A0CD}"/>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5138CB7-CAA5-4649-923E-669F2924FDE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9056F33-1331-43D2-AA10-E901832BE1BB}"/>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973C40B-B8F6-4297-B382-71CD17B0132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4175BA-F822-4F06-859B-8AB56C14DBA3}"/>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C4187DF-28C1-4D56-BB08-57227EA6DBF7}"/>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9F9A87BE-A1D7-4922-AAB2-E4F974B2B839}"/>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3B83FDF6-03F2-43AD-AED0-D64684B23BB5}"/>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ABBFA232-8549-4220-8C2D-727C5607540B}"/>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B04B6446-470D-4598-B299-963D657F6B9F}"/>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E6E9D255-9BB8-4D84-81F0-0ECBB8555709}"/>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ABC3D42F-D1AD-40E6-A9D8-873E15B05117}"/>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9666083C-0311-4C01-9EB0-62DD0CC044AF}"/>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08147D3-24B1-40F9-952A-330611386C66}"/>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4C44CE2F-BB42-40DC-B83F-05F505EA3B23}"/>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C9075DCB-B1D6-4CAD-9AB6-7F779008F981}"/>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81BE108-9E15-433A-9030-E7A068D83E55}"/>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B244DBB-0C91-4B5C-9872-FD637A73FF9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99E4360-FB54-4057-AE08-B5B3848656F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E99626B-E612-4925-B417-BAF2822C6F77}"/>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EB3B0C1B-E40F-4693-A821-876000A1CE45}"/>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B55A3166-0439-434E-B7EC-E5916074418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DF2227CB-030B-4188-A9FF-417D6D028277}"/>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1EBBAA77-FF4F-4106-8DDB-E2425359994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令和３年度は、法人２税の減少見込み等に伴う基準財政収入額の減少により、財政力指数は前年度に比べて</a:t>
          </a:r>
          <a:r>
            <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b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令和４年度は、厚生労働費・臨時経済対策費の増加及び臨時財政対策債振替相当額の減少等により基準財政需要額が増加したものの、税収の増加見込み等に伴う基準財政収入額が増加が基準財政需要額の増加額を上回ったため、前年度より</a:t>
          </a:r>
          <a:r>
            <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0.005</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b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今後とも弾力的な行財政運営を行うため、引き続き自主財源の確保に努めていく。</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85F3C0D6-1AC1-47D7-B530-669034ECCDE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9ECB6BD-F955-4631-B94E-69334D24DF0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97CB10DB-4462-400D-8085-18C7DDDA82C8}"/>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73A37517-2D05-4240-81E2-88031BA95921}"/>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9B502204-D6FB-4443-8562-CFABA7DD143E}"/>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41D59B63-CD7E-4516-BD87-8019B2622549}"/>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F164C1F7-543A-46A9-9124-3771EBA86E9E}"/>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1EDDF19C-F4FE-4519-BC07-FA1AB7087786}"/>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34EA0510-A8A4-4D97-B87F-0E00E7958D1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C9CE0827-5540-4EEB-AC58-74118A467997}"/>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87B16320-33B2-45A8-8F25-6566144E2F9F}"/>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58FB8A1E-B74C-4089-90F5-20F8D90FB6E2}"/>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E624EE0F-7DCC-4C85-89F0-641D2E2725BF}"/>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55FC377C-F8EB-40E5-AF92-C1B853F45772}"/>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EE460C3-685B-4053-BDE5-C468D911D005}"/>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4F06BB1-2584-47E1-A805-9784B9EB90D4}"/>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0C67EB9-EDC8-443D-A220-56586BB344F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C29DABDB-D467-4A5E-96A6-2EBB98BCAFA4}"/>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E58C0328-7124-48FD-897C-C889EFAF1D0E}"/>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47FE3710-6AE8-449E-99B4-4735EC1007DE}"/>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10208F62-A386-4CBD-A4FC-8C76CFDCD276}"/>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0111AE2C-F041-4A6F-A1AB-22F9C952BB18}"/>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69" name="直線コネクタ 68">
          <a:extLst>
            <a:ext uri="{FF2B5EF4-FFF2-40B4-BE49-F238E27FC236}">
              <a16:creationId xmlns:a16="http://schemas.microsoft.com/office/drawing/2014/main" id="{3671EFD5-5346-4CFD-A346-6EBB2D51D5D4}"/>
            </a:ext>
          </a:extLst>
        </xdr:cNvPr>
        <xdr:cNvCxnSpPr/>
      </xdr:nvCxnSpPr>
      <xdr:spPr>
        <a:xfrm>
          <a:off x="3752850" y="73382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160EA0B5-1662-4A52-9F7C-E88192EC1426}"/>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7BD6AAAE-4E2A-4C05-BC61-C5CFD3BB3F34}"/>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43</xdr:row>
      <xdr:rowOff>129722</xdr:rowOff>
    </xdr:to>
    <xdr:cxnSp macro="">
      <xdr:nvCxnSpPr>
        <xdr:cNvPr id="72" name="直線コネクタ 71">
          <a:extLst>
            <a:ext uri="{FF2B5EF4-FFF2-40B4-BE49-F238E27FC236}">
              <a16:creationId xmlns:a16="http://schemas.microsoft.com/office/drawing/2014/main" id="{0B48B8F5-20AD-4B06-90D5-EEA36EE93B45}"/>
            </a:ext>
          </a:extLst>
        </xdr:cNvPr>
        <xdr:cNvCxnSpPr/>
      </xdr:nvCxnSpPr>
      <xdr:spPr>
        <a:xfrm>
          <a:off x="2940050" y="7001147"/>
          <a:ext cx="812800" cy="3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DBE83B1-C13A-4ADB-ABC4-3A8CA2F6CDA5}"/>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a:extLst>
            <a:ext uri="{FF2B5EF4-FFF2-40B4-BE49-F238E27FC236}">
              <a16:creationId xmlns:a16="http://schemas.microsoft.com/office/drawing/2014/main" id="{8E7BDAC0-BA0B-4A50-9C33-A5D2D8D01235}"/>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79B386A2-1A86-4FB5-9F2B-A409DE1668B8}"/>
            </a:ext>
          </a:extLst>
        </xdr:cNvPr>
        <xdr:cNvCxnSpPr/>
      </xdr:nvCxnSpPr>
      <xdr:spPr>
        <a:xfrm flipV="1">
          <a:off x="2127250" y="7001147"/>
          <a:ext cx="8128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409CB4C3-D1D0-4809-B7B6-1BA6AD979E33}"/>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B589E994-9C36-4911-AFA8-8A446D455462}"/>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8" name="直線コネクタ 77">
          <a:extLst>
            <a:ext uri="{FF2B5EF4-FFF2-40B4-BE49-F238E27FC236}">
              <a16:creationId xmlns:a16="http://schemas.microsoft.com/office/drawing/2014/main" id="{F0A29718-1110-4624-B2FD-46B4E7E7F4D4}"/>
            </a:ext>
          </a:extLst>
        </xdr:cNvPr>
        <xdr:cNvCxnSpPr/>
      </xdr:nvCxnSpPr>
      <xdr:spPr>
        <a:xfrm>
          <a:off x="1333500" y="716969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947B5BA8-25B1-4BD0-AF0F-04F222B2518B}"/>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96BC8030-5AFE-4919-AAC1-65AA88D35A4D}"/>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8D4CB96E-6240-44BA-847D-97D5FC44B32D}"/>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30DBF87C-EDDA-42D4-BC5F-1FCD04F437FE}"/>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6F48577-6486-4C26-B328-BD27BD259D8A}"/>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D3A93B-8389-4DF8-93F5-A3E77392145F}"/>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8DAF90E-0A4E-4117-AA66-F7C78D44755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CE01047-0992-44B5-BDF2-B61F43B6B21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13801B2-94A5-4D86-8192-49725AADF45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8" name="楕円 87">
          <a:extLst>
            <a:ext uri="{FF2B5EF4-FFF2-40B4-BE49-F238E27FC236}">
              <a16:creationId xmlns:a16="http://schemas.microsoft.com/office/drawing/2014/main" id="{F73BB51F-167D-4B38-93E5-0D389578755F}"/>
            </a:ext>
          </a:extLst>
        </xdr:cNvPr>
        <xdr:cNvSpPr/>
      </xdr:nvSpPr>
      <xdr:spPr>
        <a:xfrm>
          <a:off x="4464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89" name="財政力該当値テキスト">
          <a:extLst>
            <a:ext uri="{FF2B5EF4-FFF2-40B4-BE49-F238E27FC236}">
              <a16:creationId xmlns:a16="http://schemas.microsoft.com/office/drawing/2014/main" id="{D3BB330C-F129-4C82-A8B7-46DC4953AFDA}"/>
            </a:ext>
          </a:extLst>
        </xdr:cNvPr>
        <xdr:cNvSpPr txBox="1"/>
      </xdr:nvSpPr>
      <xdr:spPr>
        <a:xfrm>
          <a:off x="4584700" y="725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a:extLst>
            <a:ext uri="{FF2B5EF4-FFF2-40B4-BE49-F238E27FC236}">
              <a16:creationId xmlns:a16="http://schemas.microsoft.com/office/drawing/2014/main" id="{56889743-5090-4956-992C-7664DD912D09}"/>
            </a:ext>
          </a:extLst>
        </xdr:cNvPr>
        <xdr:cNvSpPr/>
      </xdr:nvSpPr>
      <xdr:spPr>
        <a:xfrm>
          <a:off x="3702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a:extLst>
            <a:ext uri="{FF2B5EF4-FFF2-40B4-BE49-F238E27FC236}">
              <a16:creationId xmlns:a16="http://schemas.microsoft.com/office/drawing/2014/main" id="{EDB1852A-5DC8-474E-9C9C-55DA810FB4CA}"/>
            </a:ext>
          </a:extLst>
        </xdr:cNvPr>
        <xdr:cNvSpPr txBox="1"/>
      </xdr:nvSpPr>
      <xdr:spPr>
        <a:xfrm>
          <a:off x="3409950" y="737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a:extLst>
            <a:ext uri="{FF2B5EF4-FFF2-40B4-BE49-F238E27FC236}">
              <a16:creationId xmlns:a16="http://schemas.microsoft.com/office/drawing/2014/main" id="{3CBA27BE-0000-46FD-B072-B13ED3EBBB07}"/>
            </a:ext>
          </a:extLst>
        </xdr:cNvPr>
        <xdr:cNvSpPr/>
      </xdr:nvSpPr>
      <xdr:spPr>
        <a:xfrm>
          <a:off x="28892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a:extLst>
            <a:ext uri="{FF2B5EF4-FFF2-40B4-BE49-F238E27FC236}">
              <a16:creationId xmlns:a16="http://schemas.microsoft.com/office/drawing/2014/main" id="{E3D50E80-350D-4EC5-8A4A-5AE19A9933EB}"/>
            </a:ext>
          </a:extLst>
        </xdr:cNvPr>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838E43C5-A5F0-4355-8411-73B66D747C99}"/>
            </a:ext>
          </a:extLst>
        </xdr:cNvPr>
        <xdr:cNvSpPr/>
      </xdr:nvSpPr>
      <xdr:spPr>
        <a:xfrm>
          <a:off x="2095500" y="71188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283ACA46-E16E-4616-B73D-81BE7415C5A3}"/>
            </a:ext>
          </a:extLst>
        </xdr:cNvPr>
        <xdr:cNvSpPr txBox="1"/>
      </xdr:nvSpPr>
      <xdr:spPr>
        <a:xfrm>
          <a:off x="1784350" y="72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a:extLst>
            <a:ext uri="{FF2B5EF4-FFF2-40B4-BE49-F238E27FC236}">
              <a16:creationId xmlns:a16="http://schemas.microsoft.com/office/drawing/2014/main" id="{8EEE1128-CB9D-41A7-B151-56D9B51AD500}"/>
            </a:ext>
          </a:extLst>
        </xdr:cNvPr>
        <xdr:cNvSpPr/>
      </xdr:nvSpPr>
      <xdr:spPr>
        <a:xfrm>
          <a:off x="1282700" y="71188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E83B4E35-8664-424F-BB19-3EC3F8F24F83}"/>
            </a:ext>
          </a:extLst>
        </xdr:cNvPr>
        <xdr:cNvSpPr txBox="1"/>
      </xdr:nvSpPr>
      <xdr:spPr>
        <a:xfrm>
          <a:off x="971550" y="72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86C270A-BDE4-46DB-BF29-DC67373438C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62B12932-AE3B-42E8-999C-8E7F3059C869}"/>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73856F1E-7549-4A66-BB79-E06D001E3563}"/>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58EC476-BFCD-4A37-8B79-A0356A1AEC2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E5F5AEF-AEEC-452E-8404-6BBE39B48BB5}"/>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BBBBB5B-AB8A-4FA3-9960-1096B12E549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F048E04-3F68-49EC-9B35-1D9ABDE1C79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31F5DB91-3C46-4BD9-90B9-CDF75B45772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8AB4F361-4188-472F-978E-D4133DFF3F1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ADB8AC0A-F6ED-4DE1-968F-11DFE693FAAF}"/>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BE817535-9D56-45DE-9B57-CE2572501E8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令和３年度は、社会保障関係費などの補助費等の増加による経常経費充当一般財源等の増加が２億円にとどまる一方、地方交付税（普通交付税）が前年度比で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205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億円増加したことや県税の増加等により、経常収支比率は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令和４年度は、物価・賃金上昇による人件費や物件費、補助費等の増加、公共事業の進捗等に伴う公債費の増加により、経常経費充当一般財源が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億円増加した。また、歳入一般財源等については普通交付税・臨時財政対策債が再算定のあった前年度比で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億円減少したこと等により、経常収支比率は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今後、物価・賃金・金利の上昇により各経費の増加が予想されるため、引き続き積極的な歳入の確保と経常的な歳出の削減に努めていく。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9B80CF9-1F93-4015-8EAC-C87C0A39C1D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044B944-A01B-4644-BE0E-4E632B98805C}"/>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39C2C429-FD02-435C-965E-D87FB9E7EFCB}"/>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3FE097DF-28A2-46F6-831B-8290F04E9589}"/>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34240F73-D298-464E-9381-31B606C34F6D}"/>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42ECC2D-801D-456C-83DD-B1AF01E0DBD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D2176AF2-81EC-43AB-85C0-BF0308D2A2F5}"/>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E011422-438F-45E0-83D4-6BDE306C8B0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93C2484A-4D51-4B32-8AE2-39C7420A0148}"/>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81E22B03-2C97-4FC9-89A1-58F4A9B749EF}"/>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E0E22B6D-08FE-4FD0-869C-5DD731561AC1}"/>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62CD6D5A-3A65-4BD4-B214-93115BEA38AE}"/>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60FB8754-E96C-48D8-988D-245A2EB0DE2F}"/>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2F605C20-11BE-4E36-BD49-C114F10B1DA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56AEDC8-C6CF-4980-BFF1-683C4C08396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E669F7C-8230-4670-80DD-7DB28D22410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F36A74A5-3531-4647-9A60-925ED2019EC8}"/>
            </a:ext>
          </a:extLst>
        </xdr:cNvPr>
        <xdr:cNvCxnSpPr/>
      </xdr:nvCxnSpPr>
      <xdr:spPr>
        <a:xfrm flipV="1">
          <a:off x="4514850" y="10083800"/>
          <a:ext cx="0" cy="1103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A1D54F2F-3A98-4375-90A2-1A70A5CF9A14}"/>
            </a:ext>
          </a:extLst>
        </xdr:cNvPr>
        <xdr:cNvSpPr txBox="1"/>
      </xdr:nvSpPr>
      <xdr:spPr>
        <a:xfrm>
          <a:off x="4584700" y="111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85D60C82-EA8A-49C4-AB1F-6515D1D7043D}"/>
            </a:ext>
          </a:extLst>
        </xdr:cNvPr>
        <xdr:cNvCxnSpPr/>
      </xdr:nvCxnSpPr>
      <xdr:spPr>
        <a:xfrm>
          <a:off x="4425950" y="11187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749EBECD-3F3E-45CC-8B85-D7625C8D8D8B}"/>
            </a:ext>
          </a:extLst>
        </xdr:cNvPr>
        <xdr:cNvSpPr txBox="1"/>
      </xdr:nvSpPr>
      <xdr:spPr>
        <a:xfrm>
          <a:off x="45847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A3EA7E69-57F8-413A-8674-FE41A766D987}"/>
            </a:ext>
          </a:extLst>
        </xdr:cNvPr>
        <xdr:cNvCxnSpPr/>
      </xdr:nvCxnSpPr>
      <xdr:spPr>
        <a:xfrm>
          <a:off x="4425950" y="1008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33161</xdr:rowOff>
    </xdr:from>
    <xdr:to>
      <xdr:col>23</xdr:col>
      <xdr:colOff>133350</xdr:colOff>
      <xdr:row>62</xdr:row>
      <xdr:rowOff>165100</xdr:rowOff>
    </xdr:to>
    <xdr:cxnSp macro="">
      <xdr:nvCxnSpPr>
        <xdr:cNvPr id="130" name="直線コネクタ 129">
          <a:extLst>
            <a:ext uri="{FF2B5EF4-FFF2-40B4-BE49-F238E27FC236}">
              <a16:creationId xmlns:a16="http://schemas.microsoft.com/office/drawing/2014/main" id="{1D66EAD1-14AC-47B7-9D3B-486D6FB1144F}"/>
            </a:ext>
          </a:extLst>
        </xdr:cNvPr>
        <xdr:cNvCxnSpPr/>
      </xdr:nvCxnSpPr>
      <xdr:spPr>
        <a:xfrm>
          <a:off x="3752850" y="9756281"/>
          <a:ext cx="762000" cy="80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1" name="財政構造の弾力性平均値テキスト">
          <a:extLst>
            <a:ext uri="{FF2B5EF4-FFF2-40B4-BE49-F238E27FC236}">
              <a16:creationId xmlns:a16="http://schemas.microsoft.com/office/drawing/2014/main" id="{7BC51841-48A6-4D30-8E52-7394FDCF615A}"/>
            </a:ext>
          </a:extLst>
        </xdr:cNvPr>
        <xdr:cNvSpPr txBox="1"/>
      </xdr:nvSpPr>
      <xdr:spPr>
        <a:xfrm>
          <a:off x="4584700" y="1049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1F28E251-BF07-4B0F-86C9-DDB422FE4F3D}"/>
            </a:ext>
          </a:extLst>
        </xdr:cNvPr>
        <xdr:cNvSpPr/>
      </xdr:nvSpPr>
      <xdr:spPr>
        <a:xfrm>
          <a:off x="4464050" y="1052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33161</xdr:rowOff>
    </xdr:from>
    <xdr:to>
      <xdr:col>19</xdr:col>
      <xdr:colOff>133350</xdr:colOff>
      <xdr:row>64</xdr:row>
      <xdr:rowOff>117122</xdr:rowOff>
    </xdr:to>
    <xdr:cxnSp macro="">
      <xdr:nvCxnSpPr>
        <xdr:cNvPr id="133" name="直線コネクタ 132">
          <a:extLst>
            <a:ext uri="{FF2B5EF4-FFF2-40B4-BE49-F238E27FC236}">
              <a16:creationId xmlns:a16="http://schemas.microsoft.com/office/drawing/2014/main" id="{8507E9FC-9682-4B7F-8ACF-CDE67D5BF58B}"/>
            </a:ext>
          </a:extLst>
        </xdr:cNvPr>
        <xdr:cNvCxnSpPr/>
      </xdr:nvCxnSpPr>
      <xdr:spPr>
        <a:xfrm flipV="1">
          <a:off x="2940050" y="9756281"/>
          <a:ext cx="812800" cy="10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46D23A03-7BCC-4F32-BB9C-E2D5E3FB3DA5}"/>
            </a:ext>
          </a:extLst>
        </xdr:cNvPr>
        <xdr:cNvSpPr/>
      </xdr:nvSpPr>
      <xdr:spPr>
        <a:xfrm>
          <a:off x="3702050" y="9852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44749</xdr:rowOff>
    </xdr:from>
    <xdr:ext cx="736600" cy="259045"/>
    <xdr:sp macro="" textlink="">
      <xdr:nvSpPr>
        <xdr:cNvPr id="135" name="テキスト ボックス 134">
          <a:extLst>
            <a:ext uri="{FF2B5EF4-FFF2-40B4-BE49-F238E27FC236}">
              <a16:creationId xmlns:a16="http://schemas.microsoft.com/office/drawing/2014/main" id="{4433FF61-C254-4667-8B38-6396D8347590}"/>
            </a:ext>
          </a:extLst>
        </xdr:cNvPr>
        <xdr:cNvSpPr txBox="1"/>
      </xdr:nvSpPr>
      <xdr:spPr>
        <a:xfrm>
          <a:off x="3409950" y="993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117122</xdr:rowOff>
    </xdr:to>
    <xdr:cxnSp macro="">
      <xdr:nvCxnSpPr>
        <xdr:cNvPr id="136" name="直線コネクタ 135">
          <a:extLst>
            <a:ext uri="{FF2B5EF4-FFF2-40B4-BE49-F238E27FC236}">
              <a16:creationId xmlns:a16="http://schemas.microsoft.com/office/drawing/2014/main" id="{5278250C-47AB-42A8-866A-369DAEC384ED}"/>
            </a:ext>
          </a:extLst>
        </xdr:cNvPr>
        <xdr:cNvCxnSpPr/>
      </xdr:nvCxnSpPr>
      <xdr:spPr>
        <a:xfrm>
          <a:off x="2127250" y="10792460"/>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DF62BA39-AF74-4B7B-96A9-4559B7C9F6CF}"/>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38" name="テキスト ボックス 137">
          <a:extLst>
            <a:ext uri="{FF2B5EF4-FFF2-40B4-BE49-F238E27FC236}">
              <a16:creationId xmlns:a16="http://schemas.microsoft.com/office/drawing/2014/main" id="{A9B11AC7-9004-45AF-8D05-2AB9EE594B9C}"/>
            </a:ext>
          </a:extLst>
        </xdr:cNvPr>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7055</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A80E2889-A2C6-44FF-9047-5748E608AFF9}"/>
            </a:ext>
          </a:extLst>
        </xdr:cNvPr>
        <xdr:cNvCxnSpPr/>
      </xdr:nvCxnSpPr>
      <xdr:spPr>
        <a:xfrm>
          <a:off x="1333500" y="10568375"/>
          <a:ext cx="793750" cy="2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03BEAA4B-5FFF-49A3-A9EB-4CCA4BE9BC2E}"/>
            </a:ext>
          </a:extLst>
        </xdr:cNvPr>
        <xdr:cNvSpPr/>
      </xdr:nvSpPr>
      <xdr:spPr>
        <a:xfrm>
          <a:off x="2095500" y="108757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41" name="テキスト ボックス 140">
          <a:extLst>
            <a:ext uri="{FF2B5EF4-FFF2-40B4-BE49-F238E27FC236}">
              <a16:creationId xmlns:a16="http://schemas.microsoft.com/office/drawing/2014/main" id="{693A8915-08AE-459A-8EF3-BFF31609FCD2}"/>
            </a:ext>
          </a:extLst>
        </xdr:cNvPr>
        <xdr:cNvSpPr txBox="1"/>
      </xdr:nvSpPr>
      <xdr:spPr>
        <a:xfrm>
          <a:off x="1784350" y="1095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9E8D1B63-8708-400C-A82C-FF63BB6E19A0}"/>
            </a:ext>
          </a:extLst>
        </xdr:cNvPr>
        <xdr:cNvSpPr/>
      </xdr:nvSpPr>
      <xdr:spPr>
        <a:xfrm>
          <a:off x="1282700" y="10808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3" name="テキスト ボックス 142">
          <a:extLst>
            <a:ext uri="{FF2B5EF4-FFF2-40B4-BE49-F238E27FC236}">
              <a16:creationId xmlns:a16="http://schemas.microsoft.com/office/drawing/2014/main" id="{B7BA3A25-CFCC-47C6-89B4-AF097E3C18B2}"/>
            </a:ext>
          </a:extLst>
        </xdr:cNvPr>
        <xdr:cNvSpPr txBox="1"/>
      </xdr:nvSpPr>
      <xdr:spPr>
        <a:xfrm>
          <a:off x="971550" y="108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675D15D-8E56-4DD4-928A-F6F196FA9DAF}"/>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29F6975-B272-4C3F-BA51-404A63D062C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E6C1E1F-2CB1-4424-989C-3DD69501951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5F8CF8F-988D-48EE-B487-CA1E35DD97A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3EB4A5C-5F20-496F-97CB-3B3C17F07C8A}"/>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a:extLst>
            <a:ext uri="{FF2B5EF4-FFF2-40B4-BE49-F238E27FC236}">
              <a16:creationId xmlns:a16="http://schemas.microsoft.com/office/drawing/2014/main" id="{FC5879CA-7988-4BF5-90A3-4D9FA578211E}"/>
            </a:ext>
          </a:extLst>
        </xdr:cNvPr>
        <xdr:cNvSpPr/>
      </xdr:nvSpPr>
      <xdr:spPr>
        <a:xfrm>
          <a:off x="4464050" y="1050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0" name="財政構造の弾力性該当値テキスト">
          <a:extLst>
            <a:ext uri="{FF2B5EF4-FFF2-40B4-BE49-F238E27FC236}">
              <a16:creationId xmlns:a16="http://schemas.microsoft.com/office/drawing/2014/main" id="{CA15072D-A8E3-4008-B341-F2C0F2075564}"/>
            </a:ext>
          </a:extLst>
        </xdr:cNvPr>
        <xdr:cNvSpPr txBox="1"/>
      </xdr:nvSpPr>
      <xdr:spPr>
        <a:xfrm>
          <a:off x="4584700" y="1035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153811</xdr:rowOff>
    </xdr:from>
    <xdr:to>
      <xdr:col>19</xdr:col>
      <xdr:colOff>184150</xdr:colOff>
      <xdr:row>58</xdr:row>
      <xdr:rowOff>83961</xdr:rowOff>
    </xdr:to>
    <xdr:sp macro="" textlink="">
      <xdr:nvSpPr>
        <xdr:cNvPr id="151" name="楕円 150">
          <a:extLst>
            <a:ext uri="{FF2B5EF4-FFF2-40B4-BE49-F238E27FC236}">
              <a16:creationId xmlns:a16="http://schemas.microsoft.com/office/drawing/2014/main" id="{FEF88616-67C5-4FD3-A498-1C03351140AD}"/>
            </a:ext>
          </a:extLst>
        </xdr:cNvPr>
        <xdr:cNvSpPr/>
      </xdr:nvSpPr>
      <xdr:spPr>
        <a:xfrm>
          <a:off x="3702050" y="9709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94138</xdr:rowOff>
    </xdr:from>
    <xdr:ext cx="736600" cy="259045"/>
    <xdr:sp macro="" textlink="">
      <xdr:nvSpPr>
        <xdr:cNvPr id="152" name="テキスト ボックス 151">
          <a:extLst>
            <a:ext uri="{FF2B5EF4-FFF2-40B4-BE49-F238E27FC236}">
              <a16:creationId xmlns:a16="http://schemas.microsoft.com/office/drawing/2014/main" id="{63C13B91-FB98-44DD-ABEB-593C29390F3C}"/>
            </a:ext>
          </a:extLst>
        </xdr:cNvPr>
        <xdr:cNvSpPr txBox="1"/>
      </xdr:nvSpPr>
      <xdr:spPr>
        <a:xfrm>
          <a:off x="3409950" y="948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3" name="楕円 152">
          <a:extLst>
            <a:ext uri="{FF2B5EF4-FFF2-40B4-BE49-F238E27FC236}">
              <a16:creationId xmlns:a16="http://schemas.microsoft.com/office/drawing/2014/main" id="{47257AB5-E130-436E-AAF6-A2DB9E134E72}"/>
            </a:ext>
          </a:extLst>
        </xdr:cNvPr>
        <xdr:cNvSpPr/>
      </xdr:nvSpPr>
      <xdr:spPr>
        <a:xfrm>
          <a:off x="2889250" y="107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4" name="テキスト ボックス 153">
          <a:extLst>
            <a:ext uri="{FF2B5EF4-FFF2-40B4-BE49-F238E27FC236}">
              <a16:creationId xmlns:a16="http://schemas.microsoft.com/office/drawing/2014/main" id="{6FBFEF8F-5AE5-49AD-8E74-31AAFFBAE2BC}"/>
            </a:ext>
          </a:extLst>
        </xdr:cNvPr>
        <xdr:cNvSpPr txBox="1"/>
      </xdr:nvSpPr>
      <xdr:spPr>
        <a:xfrm>
          <a:off x="2597150" y="108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B7CE435E-FF20-40F0-A8CC-A1F71674B28E}"/>
            </a:ext>
          </a:extLst>
        </xdr:cNvPr>
        <xdr:cNvSpPr/>
      </xdr:nvSpPr>
      <xdr:spPr>
        <a:xfrm>
          <a:off x="20955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6" name="テキスト ボックス 155">
          <a:extLst>
            <a:ext uri="{FF2B5EF4-FFF2-40B4-BE49-F238E27FC236}">
              <a16:creationId xmlns:a16="http://schemas.microsoft.com/office/drawing/2014/main" id="{11A627B5-3594-4D18-8710-A4FA51594514}"/>
            </a:ext>
          </a:extLst>
        </xdr:cNvPr>
        <xdr:cNvSpPr txBox="1"/>
      </xdr:nvSpPr>
      <xdr:spPr>
        <a:xfrm>
          <a:off x="178435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127705</xdr:rowOff>
    </xdr:from>
    <xdr:to>
      <xdr:col>7</xdr:col>
      <xdr:colOff>31750</xdr:colOff>
      <xdr:row>63</xdr:row>
      <xdr:rowOff>57855</xdr:rowOff>
    </xdr:to>
    <xdr:sp macro="" textlink="">
      <xdr:nvSpPr>
        <xdr:cNvPr id="157" name="楕円 156">
          <a:extLst>
            <a:ext uri="{FF2B5EF4-FFF2-40B4-BE49-F238E27FC236}">
              <a16:creationId xmlns:a16="http://schemas.microsoft.com/office/drawing/2014/main" id="{1A97131C-BA87-4A28-833D-F99923868E7D}"/>
            </a:ext>
          </a:extLst>
        </xdr:cNvPr>
        <xdr:cNvSpPr/>
      </xdr:nvSpPr>
      <xdr:spPr>
        <a:xfrm>
          <a:off x="1282700" y="10521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68032</xdr:rowOff>
    </xdr:from>
    <xdr:ext cx="762000" cy="259045"/>
    <xdr:sp macro="" textlink="">
      <xdr:nvSpPr>
        <xdr:cNvPr id="158" name="テキスト ボックス 157">
          <a:extLst>
            <a:ext uri="{FF2B5EF4-FFF2-40B4-BE49-F238E27FC236}">
              <a16:creationId xmlns:a16="http://schemas.microsoft.com/office/drawing/2014/main" id="{EBC4BD7B-D588-41CC-940D-9BBF2692CC08}"/>
            </a:ext>
          </a:extLst>
        </xdr:cNvPr>
        <xdr:cNvSpPr txBox="1"/>
      </xdr:nvSpPr>
      <xdr:spPr>
        <a:xfrm>
          <a:off x="971550" y="102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BCC9193-9681-4F26-A3E4-BC36EC24F5F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93A1019F-0EDA-4873-A66A-26D97007D106}"/>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1238D02E-42FC-484B-AD88-11CBC393A71D}"/>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5CFCF00-992E-4983-A9E8-BE01E11FDF4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546DDAB-425D-4FED-B9B3-5ADF18CC5E98}"/>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4ACBCB1B-838D-4A65-8E8C-0247A3AD2FBA}"/>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B504F88D-BB99-44E2-BA52-CE3307887C4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8D7D3898-C663-42A2-9E1D-85D8747F64C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1D998793-BFBB-4375-AF80-2AC8F7C191B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BC59FD7-E73C-4AC4-A1F8-37D905BCCEE2}"/>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A159B86-460B-4379-907A-AC3D1C528FA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新型コロナウイルス感染症対策関連経費や、業務基盤システムの保守管理費の増加等により物件費が</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億円、給与改定に伴い人件費（退職手当除く）が</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億円増加した一方、本県人口が前年度と比べ約１万人減少したことに伴い、人口１人あたりの数値は</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6,253</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165,091</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円となった。</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グループ内の平均値</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169,833</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円以下の水準となっているものの、引き続き、効率的な支出に努めていく。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E30D6557-8A4C-4B91-A651-085731CC0D6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93BAD996-BA89-472E-83F2-4455BFD2160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0B253C1-6659-42EE-B9E7-A46E5F390BB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556D0FA9-4B12-4593-BC81-B3682A6D6F6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5926FC77-F273-439D-82CB-FFF3866ADB6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CA3144A9-07EA-49AF-A3A5-B4470ADFF25A}"/>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C2536D4E-C770-49AD-AC7B-8A1FAD889686}"/>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A9D4B2EB-4DEE-4316-87E3-67B2F0A9D432}"/>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4C28B8C6-0015-4C20-A2EA-F0A936E67892}"/>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4763CB6-F54D-4B5C-9C8F-844A791A0B27}"/>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C391F0E2-D3C3-46A6-BC84-FF434010653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3C20C369-310B-4A10-8EFD-21BDA3CF59E1}"/>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751F95C8-7006-4A16-B5DD-0D4052021C89}"/>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B5EC323F-3B93-450F-8F20-5E6E1D78E596}"/>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E478808C-AEF8-4C13-A93C-D6245CA335A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B00B319D-8938-4875-823D-E9FE8A86C3A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A80E6D7-9554-49F0-86F1-E74F0A7A4FA8}"/>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0B1328D-8F63-4DA5-B7C3-FE3E37AF07D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AA2AEE11-EFB1-4F2C-80FE-21148841A994}"/>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55D8E4C1-5056-4502-A57B-E57E8339CBEF}"/>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FF5A08A7-EB65-46FD-9AA7-44AEFD08BCD5}"/>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4B68E90A-9D14-4B11-8E04-97307DC38FB3}"/>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F2039B0C-1371-4170-84E3-B4EEFA78EECC}"/>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10815</xdr:rowOff>
    </xdr:from>
    <xdr:to>
      <xdr:col>23</xdr:col>
      <xdr:colOff>133350</xdr:colOff>
      <xdr:row>84</xdr:row>
      <xdr:rowOff>118590</xdr:rowOff>
    </xdr:to>
    <xdr:cxnSp macro="">
      <xdr:nvCxnSpPr>
        <xdr:cNvPr id="193" name="直線コネクタ 192">
          <a:extLst>
            <a:ext uri="{FF2B5EF4-FFF2-40B4-BE49-F238E27FC236}">
              <a16:creationId xmlns:a16="http://schemas.microsoft.com/office/drawing/2014/main" id="{9224C492-5E69-4E0A-AA0C-12A01E5FE29F}"/>
            </a:ext>
          </a:extLst>
        </xdr:cNvPr>
        <xdr:cNvCxnSpPr/>
      </xdr:nvCxnSpPr>
      <xdr:spPr>
        <a:xfrm>
          <a:off x="3752850" y="14092575"/>
          <a:ext cx="762000" cy="1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121598</xdr:rowOff>
    </xdr:from>
    <xdr:ext cx="762000" cy="259045"/>
    <xdr:sp macro="" textlink="">
      <xdr:nvSpPr>
        <xdr:cNvPr id="194" name="人件費・物件費等の状況平均値テキスト">
          <a:extLst>
            <a:ext uri="{FF2B5EF4-FFF2-40B4-BE49-F238E27FC236}">
              <a16:creationId xmlns:a16="http://schemas.microsoft.com/office/drawing/2014/main" id="{2C4F0EEF-7379-4379-A83E-80AB328BCAB6}"/>
            </a:ext>
          </a:extLst>
        </xdr:cNvPr>
        <xdr:cNvSpPr txBox="1"/>
      </xdr:nvSpPr>
      <xdr:spPr>
        <a:xfrm>
          <a:off x="4584700" y="1420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6D848E25-F67A-4969-B97E-B11DE4D97D4B}"/>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166719</xdr:rowOff>
    </xdr:from>
    <xdr:to>
      <xdr:col>19</xdr:col>
      <xdr:colOff>133350</xdr:colOff>
      <xdr:row>84</xdr:row>
      <xdr:rowOff>10815</xdr:rowOff>
    </xdr:to>
    <xdr:cxnSp macro="">
      <xdr:nvCxnSpPr>
        <xdr:cNvPr id="196" name="直線コネクタ 195">
          <a:extLst>
            <a:ext uri="{FF2B5EF4-FFF2-40B4-BE49-F238E27FC236}">
              <a16:creationId xmlns:a16="http://schemas.microsoft.com/office/drawing/2014/main" id="{42DF3BFF-B93D-4C9D-AEAD-A25D53B6E5D6}"/>
            </a:ext>
          </a:extLst>
        </xdr:cNvPr>
        <xdr:cNvCxnSpPr/>
      </xdr:nvCxnSpPr>
      <xdr:spPr>
        <a:xfrm>
          <a:off x="2940050" y="14080839"/>
          <a:ext cx="8128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915E70AD-A9F1-40A5-AD54-B6E96275EC7A}"/>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198" name="テキスト ボックス 197">
          <a:extLst>
            <a:ext uri="{FF2B5EF4-FFF2-40B4-BE49-F238E27FC236}">
              <a16:creationId xmlns:a16="http://schemas.microsoft.com/office/drawing/2014/main" id="{4BB1D05D-233A-44B0-846E-461C33BBFBC3}"/>
            </a:ext>
          </a:extLst>
        </xdr:cNvPr>
        <xdr:cNvSpPr txBox="1"/>
      </xdr:nvSpPr>
      <xdr:spPr>
        <a:xfrm>
          <a:off x="3409950" y="1423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72042</xdr:rowOff>
    </xdr:from>
    <xdr:to>
      <xdr:col>15</xdr:col>
      <xdr:colOff>82550</xdr:colOff>
      <xdr:row>83</xdr:row>
      <xdr:rowOff>166719</xdr:rowOff>
    </xdr:to>
    <xdr:cxnSp macro="">
      <xdr:nvCxnSpPr>
        <xdr:cNvPr id="199" name="直線コネクタ 198">
          <a:extLst>
            <a:ext uri="{FF2B5EF4-FFF2-40B4-BE49-F238E27FC236}">
              <a16:creationId xmlns:a16="http://schemas.microsoft.com/office/drawing/2014/main" id="{97C2AC93-DA0F-488E-879E-1A1BD0EA34C4}"/>
            </a:ext>
          </a:extLst>
        </xdr:cNvPr>
        <xdr:cNvCxnSpPr/>
      </xdr:nvCxnSpPr>
      <xdr:spPr>
        <a:xfrm>
          <a:off x="2127250" y="13986162"/>
          <a:ext cx="812800" cy="9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DCBAB6B9-F5F2-4234-A781-DAA0741F0C65}"/>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1" name="テキスト ボックス 200">
          <a:extLst>
            <a:ext uri="{FF2B5EF4-FFF2-40B4-BE49-F238E27FC236}">
              <a16:creationId xmlns:a16="http://schemas.microsoft.com/office/drawing/2014/main" id="{E178321B-8B1F-46EE-96A9-93D59785F89C}"/>
            </a:ext>
          </a:extLst>
        </xdr:cNvPr>
        <xdr:cNvSpPr txBox="1"/>
      </xdr:nvSpPr>
      <xdr:spPr>
        <a:xfrm>
          <a:off x="2597150" y="141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46051</xdr:rowOff>
    </xdr:from>
    <xdr:to>
      <xdr:col>11</xdr:col>
      <xdr:colOff>31750</xdr:colOff>
      <xdr:row>83</xdr:row>
      <xdr:rowOff>72042</xdr:rowOff>
    </xdr:to>
    <xdr:cxnSp macro="">
      <xdr:nvCxnSpPr>
        <xdr:cNvPr id="202" name="直線コネクタ 201">
          <a:extLst>
            <a:ext uri="{FF2B5EF4-FFF2-40B4-BE49-F238E27FC236}">
              <a16:creationId xmlns:a16="http://schemas.microsoft.com/office/drawing/2014/main" id="{C82BBB90-106A-464D-B8D3-DF5FC4D59E63}"/>
            </a:ext>
          </a:extLst>
        </xdr:cNvPr>
        <xdr:cNvCxnSpPr/>
      </xdr:nvCxnSpPr>
      <xdr:spPr>
        <a:xfrm>
          <a:off x="1333500" y="13960171"/>
          <a:ext cx="79375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6F7890A5-FEE2-4D32-A54B-3EE4212F30B7}"/>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4" name="テキスト ボックス 203">
          <a:extLst>
            <a:ext uri="{FF2B5EF4-FFF2-40B4-BE49-F238E27FC236}">
              <a16:creationId xmlns:a16="http://schemas.microsoft.com/office/drawing/2014/main" id="{6809D45F-06E9-4F80-BCFC-FADD55FE33A7}"/>
            </a:ext>
          </a:extLst>
        </xdr:cNvPr>
        <xdr:cNvSpPr txBox="1"/>
      </xdr:nvSpPr>
      <xdr:spPr>
        <a:xfrm>
          <a:off x="1784350" y="140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DC00D8A1-74F8-40DC-88B6-05021F5CC126}"/>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6" name="テキスト ボックス 205">
          <a:extLst>
            <a:ext uri="{FF2B5EF4-FFF2-40B4-BE49-F238E27FC236}">
              <a16:creationId xmlns:a16="http://schemas.microsoft.com/office/drawing/2014/main" id="{F74FAAE8-B801-4D92-946D-03319EF31516}"/>
            </a:ext>
          </a:extLst>
        </xdr:cNvPr>
        <xdr:cNvSpPr txBox="1"/>
      </xdr:nvSpPr>
      <xdr:spPr>
        <a:xfrm>
          <a:off x="971550" y="140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B634F67-4067-4635-B1DE-661DA9C4C717}"/>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62DFE8E-B178-4DD6-99C0-F16A0FDC6019}"/>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9E921EF-B3B5-4DFE-A394-20A0C3ABD711}"/>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3B9F112-8089-45AD-9326-6DF0709B629C}"/>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351B653-1C9F-4F20-A3D3-2C62ABA29B0F}"/>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67790</xdr:rowOff>
    </xdr:from>
    <xdr:to>
      <xdr:col>23</xdr:col>
      <xdr:colOff>184150</xdr:colOff>
      <xdr:row>84</xdr:row>
      <xdr:rowOff>169390</xdr:rowOff>
    </xdr:to>
    <xdr:sp macro="" textlink="">
      <xdr:nvSpPr>
        <xdr:cNvPr id="212" name="楕円 211">
          <a:extLst>
            <a:ext uri="{FF2B5EF4-FFF2-40B4-BE49-F238E27FC236}">
              <a16:creationId xmlns:a16="http://schemas.microsoft.com/office/drawing/2014/main" id="{2653AE73-7763-4B68-8796-C0DCE9B6FFDE}"/>
            </a:ext>
          </a:extLst>
        </xdr:cNvPr>
        <xdr:cNvSpPr/>
      </xdr:nvSpPr>
      <xdr:spPr>
        <a:xfrm>
          <a:off x="4464050" y="141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84317</xdr:rowOff>
    </xdr:from>
    <xdr:ext cx="762000" cy="259045"/>
    <xdr:sp macro="" textlink="">
      <xdr:nvSpPr>
        <xdr:cNvPr id="213" name="人件費・物件費等の状況該当値テキスト">
          <a:extLst>
            <a:ext uri="{FF2B5EF4-FFF2-40B4-BE49-F238E27FC236}">
              <a16:creationId xmlns:a16="http://schemas.microsoft.com/office/drawing/2014/main" id="{143E823E-02D8-4EF7-AF4D-463A56F9C73C}"/>
            </a:ext>
          </a:extLst>
        </xdr:cNvPr>
        <xdr:cNvSpPr txBox="1"/>
      </xdr:nvSpPr>
      <xdr:spPr>
        <a:xfrm>
          <a:off x="4584700" y="1399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131465</xdr:rowOff>
    </xdr:from>
    <xdr:to>
      <xdr:col>19</xdr:col>
      <xdr:colOff>184150</xdr:colOff>
      <xdr:row>84</xdr:row>
      <xdr:rowOff>61615</xdr:rowOff>
    </xdr:to>
    <xdr:sp macro="" textlink="">
      <xdr:nvSpPr>
        <xdr:cNvPr id="214" name="楕円 213">
          <a:extLst>
            <a:ext uri="{FF2B5EF4-FFF2-40B4-BE49-F238E27FC236}">
              <a16:creationId xmlns:a16="http://schemas.microsoft.com/office/drawing/2014/main" id="{185EA412-A1D9-4ED8-AFC3-70B1FF288016}"/>
            </a:ext>
          </a:extLst>
        </xdr:cNvPr>
        <xdr:cNvSpPr/>
      </xdr:nvSpPr>
      <xdr:spPr>
        <a:xfrm>
          <a:off x="3702050" y="14045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71792</xdr:rowOff>
    </xdr:from>
    <xdr:ext cx="736600" cy="259045"/>
    <xdr:sp macro="" textlink="">
      <xdr:nvSpPr>
        <xdr:cNvPr id="215" name="テキスト ボックス 214">
          <a:extLst>
            <a:ext uri="{FF2B5EF4-FFF2-40B4-BE49-F238E27FC236}">
              <a16:creationId xmlns:a16="http://schemas.microsoft.com/office/drawing/2014/main" id="{3240FF2E-78AF-402B-ABDB-992F66080A5E}"/>
            </a:ext>
          </a:extLst>
        </xdr:cNvPr>
        <xdr:cNvSpPr txBox="1"/>
      </xdr:nvSpPr>
      <xdr:spPr>
        <a:xfrm>
          <a:off x="3409950" y="1381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115919</xdr:rowOff>
    </xdr:from>
    <xdr:to>
      <xdr:col>15</xdr:col>
      <xdr:colOff>133350</xdr:colOff>
      <xdr:row>84</xdr:row>
      <xdr:rowOff>46069</xdr:rowOff>
    </xdr:to>
    <xdr:sp macro="" textlink="">
      <xdr:nvSpPr>
        <xdr:cNvPr id="216" name="楕円 215">
          <a:extLst>
            <a:ext uri="{FF2B5EF4-FFF2-40B4-BE49-F238E27FC236}">
              <a16:creationId xmlns:a16="http://schemas.microsoft.com/office/drawing/2014/main" id="{76B5264A-3114-478E-96BD-C075FC3EB59A}"/>
            </a:ext>
          </a:extLst>
        </xdr:cNvPr>
        <xdr:cNvSpPr/>
      </xdr:nvSpPr>
      <xdr:spPr>
        <a:xfrm>
          <a:off x="2889250" y="14030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56246</xdr:rowOff>
    </xdr:from>
    <xdr:ext cx="762000" cy="259045"/>
    <xdr:sp macro="" textlink="">
      <xdr:nvSpPr>
        <xdr:cNvPr id="217" name="テキスト ボックス 216">
          <a:extLst>
            <a:ext uri="{FF2B5EF4-FFF2-40B4-BE49-F238E27FC236}">
              <a16:creationId xmlns:a16="http://schemas.microsoft.com/office/drawing/2014/main" id="{AA426A5B-839D-4120-91E4-9E00B1B0703A}"/>
            </a:ext>
          </a:extLst>
        </xdr:cNvPr>
        <xdr:cNvSpPr txBox="1"/>
      </xdr:nvSpPr>
      <xdr:spPr>
        <a:xfrm>
          <a:off x="2597150" y="1380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21242</xdr:rowOff>
    </xdr:from>
    <xdr:to>
      <xdr:col>11</xdr:col>
      <xdr:colOff>82550</xdr:colOff>
      <xdr:row>83</xdr:row>
      <xdr:rowOff>122842</xdr:rowOff>
    </xdr:to>
    <xdr:sp macro="" textlink="">
      <xdr:nvSpPr>
        <xdr:cNvPr id="218" name="楕円 217">
          <a:extLst>
            <a:ext uri="{FF2B5EF4-FFF2-40B4-BE49-F238E27FC236}">
              <a16:creationId xmlns:a16="http://schemas.microsoft.com/office/drawing/2014/main" id="{60A8726F-4B03-48DE-AC52-57AE6604C204}"/>
            </a:ext>
          </a:extLst>
        </xdr:cNvPr>
        <xdr:cNvSpPr/>
      </xdr:nvSpPr>
      <xdr:spPr>
        <a:xfrm>
          <a:off x="2095500" y="13935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133019</xdr:rowOff>
    </xdr:from>
    <xdr:ext cx="762000" cy="259045"/>
    <xdr:sp macro="" textlink="">
      <xdr:nvSpPr>
        <xdr:cNvPr id="219" name="テキスト ボックス 218">
          <a:extLst>
            <a:ext uri="{FF2B5EF4-FFF2-40B4-BE49-F238E27FC236}">
              <a16:creationId xmlns:a16="http://schemas.microsoft.com/office/drawing/2014/main" id="{9F9F562D-B5F1-4C71-8DC4-FED45A6AE910}"/>
            </a:ext>
          </a:extLst>
        </xdr:cNvPr>
        <xdr:cNvSpPr txBox="1"/>
      </xdr:nvSpPr>
      <xdr:spPr>
        <a:xfrm>
          <a:off x="1784350" y="1371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166701</xdr:rowOff>
    </xdr:from>
    <xdr:to>
      <xdr:col>7</xdr:col>
      <xdr:colOff>31750</xdr:colOff>
      <xdr:row>83</xdr:row>
      <xdr:rowOff>96851</xdr:rowOff>
    </xdr:to>
    <xdr:sp macro="" textlink="">
      <xdr:nvSpPr>
        <xdr:cNvPr id="220" name="楕円 219">
          <a:extLst>
            <a:ext uri="{FF2B5EF4-FFF2-40B4-BE49-F238E27FC236}">
              <a16:creationId xmlns:a16="http://schemas.microsoft.com/office/drawing/2014/main" id="{35C9473F-B648-4C76-B73E-1133BC0B8190}"/>
            </a:ext>
          </a:extLst>
        </xdr:cNvPr>
        <xdr:cNvSpPr/>
      </xdr:nvSpPr>
      <xdr:spPr>
        <a:xfrm>
          <a:off x="1282700" y="139131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107028</xdr:rowOff>
    </xdr:from>
    <xdr:ext cx="762000" cy="259045"/>
    <xdr:sp macro="" textlink="">
      <xdr:nvSpPr>
        <xdr:cNvPr id="221" name="テキスト ボックス 220">
          <a:extLst>
            <a:ext uri="{FF2B5EF4-FFF2-40B4-BE49-F238E27FC236}">
              <a16:creationId xmlns:a16="http://schemas.microsoft.com/office/drawing/2014/main" id="{98A4DB4C-19B1-47AE-8AEB-AECF35DB76CA}"/>
            </a:ext>
          </a:extLst>
        </xdr:cNvPr>
        <xdr:cNvSpPr txBox="1"/>
      </xdr:nvSpPr>
      <xdr:spPr>
        <a:xfrm>
          <a:off x="971550" y="1368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CDD9FFD-80CA-46DD-8938-B502C238B478}"/>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7DF6A90-850E-49B9-A93E-DA51EC996E1B}"/>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4F508EEB-9351-43FE-B3A5-1A4FF1359474}"/>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2557703-25B8-467D-8338-96FEE60E735D}"/>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76412BD-E417-4C64-B373-B69AFA0CD33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1E4906F-6DFA-4233-B9AE-E1A835C4C17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641A3FE-A898-4616-8BFC-DB9B97BFFA69}"/>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BF7EB496-1842-4A3E-B74D-76E3CC1EF567}"/>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2ADEC57-AE3B-41F0-A9BE-D5C54B18D15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8E7C202D-C35F-4AA3-9589-552DE075EC5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D16FF28-5FA5-4CF8-ADE4-76ABC1BB8769}"/>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給与制度の総合的見直しにより、平成２７年度以降グループ平均をやや上回るものの、都道府県平均を下回る水準であり、ラスパイレス指数は１００以下で推移している。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令和４年度は、一部の年齢階層において平均給料月額が増加したことが主な要因となり、前年度に比べ０．１高くなっている。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については、従来から必要な見直しを行い、国に準じた制度となっていることから、適正なものと考えているが、今後とも適正な給与制度の運用に努め、国の動向を注視し、必要な改正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44A551BA-D074-4F87-9064-74CB965DF59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B90D468E-B490-4AA8-B332-83B30934795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C0AD4AF4-E455-4B2F-BA1E-CB2C496DBE87}"/>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A53BA7BF-B48E-44AB-8AFF-B58BC76FD92C}"/>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DE7B1AC4-0F95-4151-A5F7-01C8351F6B97}"/>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97CB5288-2A80-4B2D-86FF-A70949BB992F}"/>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5738504E-EE2B-4852-A480-F8C7F0743BD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887BDA23-7B0F-42BE-9AAA-C3593484786A}"/>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AF449EF5-A370-4A80-A7A9-FE695CB80535}"/>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4BFC9F95-10C5-42B5-BC15-02BAA58076B3}"/>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FEB925CC-CF32-4341-9AD0-A5C97CE24ECC}"/>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D9A89049-1B9C-4CF2-9133-3287EF225791}"/>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25865FA4-76CB-438B-9758-709A2F74B318}"/>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514A92F9-B158-45F0-A930-4E8F30406A12}"/>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F443553-297C-43F3-B626-EC64999BC2EC}"/>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4BE1E6D6-C80C-48A5-BC71-17DE056A0FD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B85EDE7-789A-481C-A1FD-4F2B60F3E60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92CA9A1D-87AE-4CCB-8EB7-88C41CBA8D93}"/>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F452D834-0AD9-4DA8-B8FF-FADE7B973B7B}"/>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CF69F2C7-5DA5-4784-B0AF-87D1F2F515AD}"/>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99633C83-41DB-4A4B-AA22-18C90341BE93}"/>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49FA2CEB-EB62-4206-B7CD-D84723070455}"/>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FC61E396-BCD3-4333-AC5D-13CFEDFD2C59}"/>
            </a:ext>
          </a:extLst>
        </xdr:cNvPr>
        <xdr:cNvCxnSpPr/>
      </xdr:nvCxnSpPr>
      <xdr:spPr>
        <a:xfrm>
          <a:off x="14712950" y="1461824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2DB11BE1-2573-44E9-A4F9-09B6E665D461}"/>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227CCAD2-4990-46D2-9A16-2EBEBA7C3EA0}"/>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58" name="直線コネクタ 257">
          <a:extLst>
            <a:ext uri="{FF2B5EF4-FFF2-40B4-BE49-F238E27FC236}">
              <a16:creationId xmlns:a16="http://schemas.microsoft.com/office/drawing/2014/main" id="{1F553FF6-DDAB-4E59-9E61-396F8269C62D}"/>
            </a:ext>
          </a:extLst>
        </xdr:cNvPr>
        <xdr:cNvCxnSpPr/>
      </xdr:nvCxnSpPr>
      <xdr:spPr>
        <a:xfrm flipV="1">
          <a:off x="13903960" y="14618244"/>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4CF83005-9212-418F-950D-00C28DEF8EFE}"/>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a:extLst>
            <a:ext uri="{FF2B5EF4-FFF2-40B4-BE49-F238E27FC236}">
              <a16:creationId xmlns:a16="http://schemas.microsoft.com/office/drawing/2014/main" id="{0D4BB91B-F322-4F5F-B9AA-2AE5C713474D}"/>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68036</xdr:rowOff>
    </xdr:to>
    <xdr:cxnSp macro="">
      <xdr:nvCxnSpPr>
        <xdr:cNvPr id="261" name="直線コネクタ 260">
          <a:extLst>
            <a:ext uri="{FF2B5EF4-FFF2-40B4-BE49-F238E27FC236}">
              <a16:creationId xmlns:a16="http://schemas.microsoft.com/office/drawing/2014/main" id="{9F0E9799-2256-404C-870F-CE585B94314B}"/>
            </a:ext>
          </a:extLst>
        </xdr:cNvPr>
        <xdr:cNvCxnSpPr/>
      </xdr:nvCxnSpPr>
      <xdr:spPr>
        <a:xfrm>
          <a:off x="13106400" y="14553111"/>
          <a:ext cx="79756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D8179C2F-92E1-4AB9-92F0-AAF3BBED273A}"/>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B780D6D4-154B-469F-BB0A-9E9C9B3F229B}"/>
            </a:ext>
          </a:extLst>
        </xdr:cNvPr>
        <xdr:cNvSpPr txBox="1"/>
      </xdr:nvSpPr>
      <xdr:spPr>
        <a:xfrm>
          <a:off x="1355725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72B8A460-10DB-4C95-AF1A-342CE27B6612}"/>
            </a:ext>
          </a:extLst>
        </xdr:cNvPr>
        <xdr:cNvCxnSpPr/>
      </xdr:nvCxnSpPr>
      <xdr:spPr>
        <a:xfrm flipV="1">
          <a:off x="12293600" y="14553111"/>
          <a:ext cx="8128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F263902C-9D9F-49DD-95C3-789A740757CD}"/>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6" name="テキスト ボックス 265">
          <a:extLst>
            <a:ext uri="{FF2B5EF4-FFF2-40B4-BE49-F238E27FC236}">
              <a16:creationId xmlns:a16="http://schemas.microsoft.com/office/drawing/2014/main" id="{C46ADEC7-874F-4FAA-BFE8-467E0410A7A4}"/>
            </a:ext>
          </a:extLst>
        </xdr:cNvPr>
        <xdr:cNvSpPr txBox="1"/>
      </xdr:nvSpPr>
      <xdr:spPr>
        <a:xfrm>
          <a:off x="1276350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046F75A3-0362-4D22-ACD0-8837E6C29344}"/>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8" name="テキスト ボックス 267">
          <a:extLst>
            <a:ext uri="{FF2B5EF4-FFF2-40B4-BE49-F238E27FC236}">
              <a16:creationId xmlns:a16="http://schemas.microsoft.com/office/drawing/2014/main" id="{4E0D70F0-3D69-4723-8759-01E1CC0324E7}"/>
            </a:ext>
          </a:extLst>
        </xdr:cNvPr>
        <xdr:cNvSpPr txBox="1"/>
      </xdr:nvSpPr>
      <xdr:spPr>
        <a:xfrm>
          <a:off x="119507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1D38133-F21B-44F4-B96A-4399C8FBFAB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1BA5819-2D7B-4384-BED6-1CC4DA8F0CB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9DB05B1-54A6-4EFB-8A41-CB90873409D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3687B4E-FEF5-43DD-8358-BB51B239D91C}"/>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C30C4B5-D12D-4D4A-AA40-BBD12C049F54}"/>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AD3BB970-F54E-4B26-B803-EBD5A299A354}"/>
            </a:ext>
          </a:extLst>
        </xdr:cNvPr>
        <xdr:cNvSpPr/>
      </xdr:nvSpPr>
      <xdr:spPr>
        <a:xfrm>
          <a:off x="15427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18AD62B-0C0E-4B73-BDEF-50C212F567B0}"/>
            </a:ext>
          </a:extLst>
        </xdr:cNvPr>
        <xdr:cNvSpPr txBox="1"/>
      </xdr:nvSpPr>
      <xdr:spPr>
        <a:xfrm>
          <a:off x="15563850" y="145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46EA6313-7BA9-4A42-948C-7089DB1F3363}"/>
            </a:ext>
          </a:extLst>
        </xdr:cNvPr>
        <xdr:cNvSpPr/>
      </xdr:nvSpPr>
      <xdr:spPr>
        <a:xfrm>
          <a:off x="14665960" y="145712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E4C64960-6366-45D3-A209-B1DCE71282CE}"/>
            </a:ext>
          </a:extLst>
        </xdr:cNvPr>
        <xdr:cNvSpPr txBox="1"/>
      </xdr:nvSpPr>
      <xdr:spPr>
        <a:xfrm>
          <a:off x="14370050" y="1465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8" name="楕円 277">
          <a:extLst>
            <a:ext uri="{FF2B5EF4-FFF2-40B4-BE49-F238E27FC236}">
              <a16:creationId xmlns:a16="http://schemas.microsoft.com/office/drawing/2014/main" id="{3C3CE56D-3292-4BDF-AE29-80F3E8DD5C8B}"/>
            </a:ext>
          </a:extLst>
        </xdr:cNvPr>
        <xdr:cNvSpPr/>
      </xdr:nvSpPr>
      <xdr:spPr>
        <a:xfrm>
          <a:off x="13868400" y="14601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9" name="テキスト ボックス 278">
          <a:extLst>
            <a:ext uri="{FF2B5EF4-FFF2-40B4-BE49-F238E27FC236}">
              <a16:creationId xmlns:a16="http://schemas.microsoft.com/office/drawing/2014/main" id="{FA84F6FA-8E47-4681-BA76-32F6FDA222A2}"/>
            </a:ext>
          </a:extLst>
        </xdr:cNvPr>
        <xdr:cNvSpPr txBox="1"/>
      </xdr:nvSpPr>
      <xdr:spPr>
        <a:xfrm>
          <a:off x="13557250" y="146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a:extLst>
            <a:ext uri="{FF2B5EF4-FFF2-40B4-BE49-F238E27FC236}">
              <a16:creationId xmlns:a16="http://schemas.microsoft.com/office/drawing/2014/main" id="{1C16F16C-653D-4C8F-8481-E2CD5CDB6844}"/>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a:extLst>
            <a:ext uri="{FF2B5EF4-FFF2-40B4-BE49-F238E27FC236}">
              <a16:creationId xmlns:a16="http://schemas.microsoft.com/office/drawing/2014/main" id="{9DEAEADA-9CAF-4C44-BEE9-CE33AB5B1829}"/>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41D471D2-180B-44EF-9B02-EE70435A0008}"/>
            </a:ext>
          </a:extLst>
        </xdr:cNvPr>
        <xdr:cNvSpPr/>
      </xdr:nvSpPr>
      <xdr:spPr>
        <a:xfrm>
          <a:off x="12242800" y="146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A9BBA199-9322-4AFC-B09B-BAD05846A5BA}"/>
            </a:ext>
          </a:extLst>
        </xdr:cNvPr>
        <xdr:cNvSpPr txBox="1"/>
      </xdr:nvSpPr>
      <xdr:spPr>
        <a:xfrm>
          <a:off x="119507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1941D4DB-18EC-45C1-B164-DCAA32A4188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F75C9A63-4FCA-4606-BED5-8A854EFAC726}"/>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80555E3D-478B-482A-B856-9B21237B3D63}"/>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0A3C4A2-F779-42D7-91CD-49D01D2E9C3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2A4C787-E45E-4F7F-A6E5-A41E4F49897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E7B8C3A-0B12-494C-B7C8-9E4792EB3EC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AE00702-97F7-49F8-8118-A9499AB1AA0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27CC0E0-F62C-451D-BF8F-5DF89EB2833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7C337B9-2381-41A6-9944-3A8F264E77B2}"/>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354588A-85CD-4B8B-8E37-2C2E4DEFB2C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1E50935-C812-4D50-9219-C91E69123AD6}"/>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フルタイム勤務の再任用職員の増加等により、職員数が引き続き横ばいで推移しているものの、人口が減少していることから、人口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万人当たり職員数が増加している。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年引上げ並びに今後想定される人口減少、社会情勢の変化等に伴う行政需要の変化に適切に対応しつつ、業務効率化によって更なる効率的な体制づくりを推進し、適切な定員管理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76C6851-6890-4D86-8337-66CE72A37DFC}"/>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E64B860-D9DD-4745-BB31-46C45763EDC4}"/>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D97057E-3B49-44C5-AEEF-B99698D4665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29591144-BC08-4BD0-99DB-1C36C136453F}"/>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BE270F9-2C98-4FAF-86E8-26D6C33FDAC4}"/>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D62A50D0-1E6B-4271-92DA-977F1D858DA5}"/>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F94EC7C4-8AC3-42EB-9B2C-270D5F08B3DC}"/>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21DB0C0D-0082-402B-843C-F4FDCA5BA48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8800F171-AD43-4665-8B9A-DBEBDE8ED624}"/>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4ECD561A-9FDB-407C-B295-ED04BADB9B4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CF2CFCD9-6D46-4606-B040-8BA41036AE13}"/>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3938F209-B0AE-44D9-8D5C-C3D052D43E8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1286FF00-EBBA-42B9-8D60-38428500C501}"/>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75C5D4D9-1EEC-4DFC-A76F-35C1240538EB}"/>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465E3998-FCAF-410F-947B-F3B8E325FF2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3C63C80-7946-47B8-84AA-0951CA6FF628}"/>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78FCB9FA-21BB-4C74-95DA-796B75E0664B}"/>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B3FE7C50-EFF4-4845-A13F-669865BF10F6}"/>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2EEC3CF7-51DA-4438-A986-3ACED224B3E5}"/>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553A3FBF-87AA-4CF1-8B4C-D63CFD1DEB10}"/>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640F1665-4031-46FD-93BF-62838A7DF3CB}"/>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1660</xdr:rowOff>
    </xdr:from>
    <xdr:to>
      <xdr:col>81</xdr:col>
      <xdr:colOff>44450</xdr:colOff>
      <xdr:row>65</xdr:row>
      <xdr:rowOff>37574</xdr:rowOff>
    </xdr:to>
    <xdr:cxnSp macro="">
      <xdr:nvCxnSpPr>
        <xdr:cNvPr id="316" name="直線コネクタ 315">
          <a:extLst>
            <a:ext uri="{FF2B5EF4-FFF2-40B4-BE49-F238E27FC236}">
              <a16:creationId xmlns:a16="http://schemas.microsoft.com/office/drawing/2014/main" id="{FECAD98B-A481-4DE6-A80E-C05730401950}"/>
            </a:ext>
          </a:extLst>
        </xdr:cNvPr>
        <xdr:cNvCxnSpPr/>
      </xdr:nvCxnSpPr>
      <xdr:spPr>
        <a:xfrm>
          <a:off x="14712950" y="10898260"/>
          <a:ext cx="762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7" name="定員管理の状況平均値テキスト">
          <a:extLst>
            <a:ext uri="{FF2B5EF4-FFF2-40B4-BE49-F238E27FC236}">
              <a16:creationId xmlns:a16="http://schemas.microsoft.com/office/drawing/2014/main" id="{18A5D7B8-E410-4F34-9A02-FE60253958C6}"/>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A2665463-CBCA-4BA7-9FB5-5F66DD448EED}"/>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140716</xdr:rowOff>
    </xdr:from>
    <xdr:to>
      <xdr:col>77</xdr:col>
      <xdr:colOff>44450</xdr:colOff>
      <xdr:row>65</xdr:row>
      <xdr:rowOff>1660</xdr:rowOff>
    </xdr:to>
    <xdr:cxnSp macro="">
      <xdr:nvCxnSpPr>
        <xdr:cNvPr id="319" name="直線コネクタ 318">
          <a:extLst>
            <a:ext uri="{FF2B5EF4-FFF2-40B4-BE49-F238E27FC236}">
              <a16:creationId xmlns:a16="http://schemas.microsoft.com/office/drawing/2014/main" id="{B968F016-BA02-48D7-B9E3-2C2504E553B4}"/>
            </a:ext>
          </a:extLst>
        </xdr:cNvPr>
        <xdr:cNvCxnSpPr/>
      </xdr:nvCxnSpPr>
      <xdr:spPr>
        <a:xfrm>
          <a:off x="13903960" y="10869676"/>
          <a:ext cx="80899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DE04A891-5D3B-4A93-BCCF-AAD8B93B79E6}"/>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1" name="テキスト ボックス 320">
          <a:extLst>
            <a:ext uri="{FF2B5EF4-FFF2-40B4-BE49-F238E27FC236}">
              <a16:creationId xmlns:a16="http://schemas.microsoft.com/office/drawing/2014/main" id="{D0459542-7F89-4D09-8BED-0492F175AF8E}"/>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113912</xdr:rowOff>
    </xdr:from>
    <xdr:to>
      <xdr:col>72</xdr:col>
      <xdr:colOff>203200</xdr:colOff>
      <xdr:row>64</xdr:row>
      <xdr:rowOff>140716</xdr:rowOff>
    </xdr:to>
    <xdr:cxnSp macro="">
      <xdr:nvCxnSpPr>
        <xdr:cNvPr id="322" name="直線コネクタ 321">
          <a:extLst>
            <a:ext uri="{FF2B5EF4-FFF2-40B4-BE49-F238E27FC236}">
              <a16:creationId xmlns:a16="http://schemas.microsoft.com/office/drawing/2014/main" id="{6D9F483A-108C-4FF2-8E1F-D69221816B9E}"/>
            </a:ext>
          </a:extLst>
        </xdr:cNvPr>
        <xdr:cNvCxnSpPr/>
      </xdr:nvCxnSpPr>
      <xdr:spPr>
        <a:xfrm>
          <a:off x="13106400" y="10842872"/>
          <a:ext cx="79756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87B7D81A-5FBE-4705-96EC-D4B234C409AA}"/>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4" name="テキスト ボックス 323">
          <a:extLst>
            <a:ext uri="{FF2B5EF4-FFF2-40B4-BE49-F238E27FC236}">
              <a16:creationId xmlns:a16="http://schemas.microsoft.com/office/drawing/2014/main" id="{A7AA521F-7199-41A2-A33E-372B1528143A}"/>
            </a:ext>
          </a:extLst>
        </xdr:cNvPr>
        <xdr:cNvSpPr txBox="1"/>
      </xdr:nvSpPr>
      <xdr:spPr>
        <a:xfrm>
          <a:off x="13557250" y="105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73534</xdr:rowOff>
    </xdr:from>
    <xdr:to>
      <xdr:col>68</xdr:col>
      <xdr:colOff>152400</xdr:colOff>
      <xdr:row>64</xdr:row>
      <xdr:rowOff>113912</xdr:rowOff>
    </xdr:to>
    <xdr:cxnSp macro="">
      <xdr:nvCxnSpPr>
        <xdr:cNvPr id="325" name="直線コネクタ 324">
          <a:extLst>
            <a:ext uri="{FF2B5EF4-FFF2-40B4-BE49-F238E27FC236}">
              <a16:creationId xmlns:a16="http://schemas.microsoft.com/office/drawing/2014/main" id="{1302B698-9192-46DA-B4F5-66A5C63E9322}"/>
            </a:ext>
          </a:extLst>
        </xdr:cNvPr>
        <xdr:cNvCxnSpPr/>
      </xdr:nvCxnSpPr>
      <xdr:spPr>
        <a:xfrm>
          <a:off x="12293600" y="10802494"/>
          <a:ext cx="812800" cy="4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6D06B677-6977-4899-9131-0E0ABA4D38C0}"/>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15912</xdr:rowOff>
    </xdr:from>
    <xdr:ext cx="762000" cy="259045"/>
    <xdr:sp macro="" textlink="">
      <xdr:nvSpPr>
        <xdr:cNvPr id="327" name="テキスト ボックス 326">
          <a:extLst>
            <a:ext uri="{FF2B5EF4-FFF2-40B4-BE49-F238E27FC236}">
              <a16:creationId xmlns:a16="http://schemas.microsoft.com/office/drawing/2014/main" id="{53CE4697-E145-4C9C-86E2-4AA9D95559B0}"/>
            </a:ext>
          </a:extLst>
        </xdr:cNvPr>
        <xdr:cNvSpPr txBox="1"/>
      </xdr:nvSpPr>
      <xdr:spPr>
        <a:xfrm>
          <a:off x="12763500" y="104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394D0C7A-D40C-4BD6-9981-55DE9ADA4AF4}"/>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161583</xdr:rowOff>
    </xdr:from>
    <xdr:ext cx="762000" cy="259045"/>
    <xdr:sp macro="" textlink="">
      <xdr:nvSpPr>
        <xdr:cNvPr id="329" name="テキスト ボックス 328">
          <a:extLst>
            <a:ext uri="{FF2B5EF4-FFF2-40B4-BE49-F238E27FC236}">
              <a16:creationId xmlns:a16="http://schemas.microsoft.com/office/drawing/2014/main" id="{BB19CD2F-B0FB-472E-AB2E-5969426C5A56}"/>
            </a:ext>
          </a:extLst>
        </xdr:cNvPr>
        <xdr:cNvSpPr txBox="1"/>
      </xdr:nvSpPr>
      <xdr:spPr>
        <a:xfrm>
          <a:off x="11950700" y="1038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DA75024-2723-42DB-AF52-A0F70BEBE4E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36DD7D13-E962-40BC-87B8-7404A8ED153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B8FEB6D-2729-4522-86F7-BA88BE5FF32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B0D67F1-6AE8-443D-9A2E-D8507A6BF7C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2BAC5EC-A4A0-4C8C-A1F1-3921F26F4CA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158224</xdr:rowOff>
    </xdr:from>
    <xdr:to>
      <xdr:col>81</xdr:col>
      <xdr:colOff>95250</xdr:colOff>
      <xdr:row>65</xdr:row>
      <xdr:rowOff>88374</xdr:rowOff>
    </xdr:to>
    <xdr:sp macro="" textlink="">
      <xdr:nvSpPr>
        <xdr:cNvPr id="335" name="楕円 334">
          <a:extLst>
            <a:ext uri="{FF2B5EF4-FFF2-40B4-BE49-F238E27FC236}">
              <a16:creationId xmlns:a16="http://schemas.microsoft.com/office/drawing/2014/main" id="{53D1DA8B-8297-444E-8F43-D0EF69D1699C}"/>
            </a:ext>
          </a:extLst>
        </xdr:cNvPr>
        <xdr:cNvSpPr/>
      </xdr:nvSpPr>
      <xdr:spPr>
        <a:xfrm>
          <a:off x="15427960" y="108871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130301</xdr:rowOff>
    </xdr:from>
    <xdr:ext cx="762000" cy="259045"/>
    <xdr:sp macro="" textlink="">
      <xdr:nvSpPr>
        <xdr:cNvPr id="336" name="定員管理の状況該当値テキスト">
          <a:extLst>
            <a:ext uri="{FF2B5EF4-FFF2-40B4-BE49-F238E27FC236}">
              <a16:creationId xmlns:a16="http://schemas.microsoft.com/office/drawing/2014/main" id="{DD98BC8E-F36D-405A-8B3D-00B29CB16C9D}"/>
            </a:ext>
          </a:extLst>
        </xdr:cNvPr>
        <xdr:cNvSpPr txBox="1"/>
      </xdr:nvSpPr>
      <xdr:spPr>
        <a:xfrm>
          <a:off x="15563850" y="1085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122310</xdr:rowOff>
    </xdr:from>
    <xdr:to>
      <xdr:col>77</xdr:col>
      <xdr:colOff>95250</xdr:colOff>
      <xdr:row>65</xdr:row>
      <xdr:rowOff>52460</xdr:rowOff>
    </xdr:to>
    <xdr:sp macro="" textlink="">
      <xdr:nvSpPr>
        <xdr:cNvPr id="337" name="楕円 336">
          <a:extLst>
            <a:ext uri="{FF2B5EF4-FFF2-40B4-BE49-F238E27FC236}">
              <a16:creationId xmlns:a16="http://schemas.microsoft.com/office/drawing/2014/main" id="{ACC04408-3467-4AF3-8E04-CC7D84823ED8}"/>
            </a:ext>
          </a:extLst>
        </xdr:cNvPr>
        <xdr:cNvSpPr/>
      </xdr:nvSpPr>
      <xdr:spPr>
        <a:xfrm>
          <a:off x="14665960" y="108512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37237</xdr:rowOff>
    </xdr:from>
    <xdr:ext cx="736600" cy="259045"/>
    <xdr:sp macro="" textlink="">
      <xdr:nvSpPr>
        <xdr:cNvPr id="338" name="テキスト ボックス 337">
          <a:extLst>
            <a:ext uri="{FF2B5EF4-FFF2-40B4-BE49-F238E27FC236}">
              <a16:creationId xmlns:a16="http://schemas.microsoft.com/office/drawing/2014/main" id="{1600A062-FA73-4B2D-A375-57167039D4C0}"/>
            </a:ext>
          </a:extLst>
        </xdr:cNvPr>
        <xdr:cNvSpPr txBox="1"/>
      </xdr:nvSpPr>
      <xdr:spPr>
        <a:xfrm>
          <a:off x="14370050" y="109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89916</xdr:rowOff>
    </xdr:from>
    <xdr:to>
      <xdr:col>73</xdr:col>
      <xdr:colOff>44450</xdr:colOff>
      <xdr:row>65</xdr:row>
      <xdr:rowOff>20066</xdr:rowOff>
    </xdr:to>
    <xdr:sp macro="" textlink="">
      <xdr:nvSpPr>
        <xdr:cNvPr id="339" name="楕円 338">
          <a:extLst>
            <a:ext uri="{FF2B5EF4-FFF2-40B4-BE49-F238E27FC236}">
              <a16:creationId xmlns:a16="http://schemas.microsoft.com/office/drawing/2014/main" id="{83DB9BB7-FB84-45EA-8152-389AADF58C2A}"/>
            </a:ext>
          </a:extLst>
        </xdr:cNvPr>
        <xdr:cNvSpPr/>
      </xdr:nvSpPr>
      <xdr:spPr>
        <a:xfrm>
          <a:off x="13868400" y="108188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4843</xdr:rowOff>
    </xdr:from>
    <xdr:ext cx="762000" cy="259045"/>
    <xdr:sp macro="" textlink="">
      <xdr:nvSpPr>
        <xdr:cNvPr id="340" name="テキスト ボックス 339">
          <a:extLst>
            <a:ext uri="{FF2B5EF4-FFF2-40B4-BE49-F238E27FC236}">
              <a16:creationId xmlns:a16="http://schemas.microsoft.com/office/drawing/2014/main" id="{38AF5197-A7CC-4826-A2C8-2063942628DD}"/>
            </a:ext>
          </a:extLst>
        </xdr:cNvPr>
        <xdr:cNvSpPr txBox="1"/>
      </xdr:nvSpPr>
      <xdr:spPr>
        <a:xfrm>
          <a:off x="1355725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63112</xdr:rowOff>
    </xdr:from>
    <xdr:to>
      <xdr:col>68</xdr:col>
      <xdr:colOff>203200</xdr:colOff>
      <xdr:row>64</xdr:row>
      <xdr:rowOff>164712</xdr:rowOff>
    </xdr:to>
    <xdr:sp macro="" textlink="">
      <xdr:nvSpPr>
        <xdr:cNvPr id="341" name="楕円 340">
          <a:extLst>
            <a:ext uri="{FF2B5EF4-FFF2-40B4-BE49-F238E27FC236}">
              <a16:creationId xmlns:a16="http://schemas.microsoft.com/office/drawing/2014/main" id="{09FA1845-1505-41ED-B684-F3CD31521399}"/>
            </a:ext>
          </a:extLst>
        </xdr:cNvPr>
        <xdr:cNvSpPr/>
      </xdr:nvSpPr>
      <xdr:spPr>
        <a:xfrm>
          <a:off x="13055600" y="1079207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149489</xdr:rowOff>
    </xdr:from>
    <xdr:ext cx="762000" cy="259045"/>
    <xdr:sp macro="" textlink="">
      <xdr:nvSpPr>
        <xdr:cNvPr id="342" name="テキスト ボックス 341">
          <a:extLst>
            <a:ext uri="{FF2B5EF4-FFF2-40B4-BE49-F238E27FC236}">
              <a16:creationId xmlns:a16="http://schemas.microsoft.com/office/drawing/2014/main" id="{93E75483-16B3-4AB6-8463-23B689B2A2CA}"/>
            </a:ext>
          </a:extLst>
        </xdr:cNvPr>
        <xdr:cNvSpPr txBox="1"/>
      </xdr:nvSpPr>
      <xdr:spPr>
        <a:xfrm>
          <a:off x="12763500" y="1087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22734</xdr:rowOff>
    </xdr:from>
    <xdr:to>
      <xdr:col>64</xdr:col>
      <xdr:colOff>152400</xdr:colOff>
      <xdr:row>64</xdr:row>
      <xdr:rowOff>124334</xdr:rowOff>
    </xdr:to>
    <xdr:sp macro="" textlink="">
      <xdr:nvSpPr>
        <xdr:cNvPr id="343" name="楕円 342">
          <a:extLst>
            <a:ext uri="{FF2B5EF4-FFF2-40B4-BE49-F238E27FC236}">
              <a16:creationId xmlns:a16="http://schemas.microsoft.com/office/drawing/2014/main" id="{0CD492AE-6CF3-47F1-9DE0-85C6AFBCB4AD}"/>
            </a:ext>
          </a:extLst>
        </xdr:cNvPr>
        <xdr:cNvSpPr/>
      </xdr:nvSpPr>
      <xdr:spPr>
        <a:xfrm>
          <a:off x="12242800" y="107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109111</xdr:rowOff>
    </xdr:from>
    <xdr:ext cx="762000" cy="259045"/>
    <xdr:sp macro="" textlink="">
      <xdr:nvSpPr>
        <xdr:cNvPr id="344" name="テキスト ボックス 343">
          <a:extLst>
            <a:ext uri="{FF2B5EF4-FFF2-40B4-BE49-F238E27FC236}">
              <a16:creationId xmlns:a16="http://schemas.microsoft.com/office/drawing/2014/main" id="{D45FC990-AAFB-4B21-8F0F-A9AD715047A4}"/>
            </a:ext>
          </a:extLst>
        </xdr:cNvPr>
        <xdr:cNvSpPr txBox="1"/>
      </xdr:nvSpPr>
      <xdr:spPr>
        <a:xfrm>
          <a:off x="11950700" y="1083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206DD398-7292-4C75-97B9-432DD03530F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061CF4DA-89B2-450D-8096-6A65B1A04943}"/>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51670AF9-D1C4-4E8A-89A9-0AA3C871A39E}"/>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14BF8768-A7B9-4808-B63B-F5542DC9466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19572657-7F71-4434-A645-450468BC64A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C23CB58E-BD83-4221-A1D9-649E928D194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E21BEB33-1FE2-4DEE-9D6C-296D40C199B2}"/>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864D1D1-CC12-4338-BF96-87EC45B0F79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3375D18D-A34A-49F8-B88B-F05B3E3401F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3D32D4B6-EFBA-4BF7-8C53-C90B9506F216}"/>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9F5EF4D2-6D09-4E49-B07B-024382FD54DA}"/>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年度以降は、繰上償還による公債費圧縮効果や借入金利の低下により低い水準で横ばいになっていたが、令和４年度は借換債の発行取り止め等により公債費が増加したことに伴い、前年度に比べ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はグループ内でも低い水準となっているものの、今後、交付税措置のない地方債の償還が本格化し、公債費は増加していくことから、行政改革推進債等の資金手当債の発行を抑制するなど、公債費負担の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7E8F1E3-F087-4C56-B6DC-29C11F97F5E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C446D27C-0686-4F50-A4AD-CC1DE875E7E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56873B9D-987C-4C5B-A571-21A2DA7FFA84}"/>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DC1BC658-FEE9-4D67-9772-213214776C61}"/>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3C8AF5F4-35FA-47DA-A322-C84E143C804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A5CB2CE9-3F27-46D9-8360-29C5B47C24EB}"/>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BB771D5B-0DBC-45B5-80E5-DA29AA66FDF1}"/>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3193C872-6308-4786-BBE5-2B062904FCCB}"/>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6237CEA3-9D64-45A5-95CF-235D0BD0050E}"/>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95ED576A-EFCD-4395-AA3A-9C4C619C218D}"/>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13C32E47-D4C1-480F-A479-4F2190AD176F}"/>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7B4AE765-9030-440F-BCFC-E4D14FE2AF9B}"/>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19C3D612-9A1A-4F57-B2E5-7F9F8ED5F76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267422AB-68A2-4713-AEC6-22956B8072DC}"/>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C4F38BE7-0BEB-437E-AF73-E13A2B786FD0}"/>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BDD00C5-603E-4265-BBD2-C722E8E0B7D2}"/>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60FEF9CE-6C7D-4373-8D93-2F7C6F16B440}"/>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D38F030-3864-495B-9911-5210E336AF1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3A23E7D4-EB3F-41D6-808E-E172DD29782E}"/>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9259FB43-CB27-4EE0-8B7A-A010CA0C6E36}"/>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2C9ED3B7-397C-4132-BE98-7D99AA3746FC}"/>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8D3F743E-1804-4576-A1E7-5E256BDCA79B}"/>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32183AB9-59E2-4436-A75A-87379C64A577}"/>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72572</xdr:rowOff>
    </xdr:from>
    <xdr:to>
      <xdr:col>81</xdr:col>
      <xdr:colOff>44450</xdr:colOff>
      <xdr:row>38</xdr:row>
      <xdr:rowOff>21772</xdr:rowOff>
    </xdr:to>
    <xdr:cxnSp macro="">
      <xdr:nvCxnSpPr>
        <xdr:cNvPr id="379" name="直線コネクタ 378">
          <a:extLst>
            <a:ext uri="{FF2B5EF4-FFF2-40B4-BE49-F238E27FC236}">
              <a16:creationId xmlns:a16="http://schemas.microsoft.com/office/drawing/2014/main" id="{863C0A1F-AC4F-4971-908A-AE528342CA6B}"/>
            </a:ext>
          </a:extLst>
        </xdr:cNvPr>
        <xdr:cNvCxnSpPr/>
      </xdr:nvCxnSpPr>
      <xdr:spPr>
        <a:xfrm>
          <a:off x="14712950" y="6275252"/>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0" name="公債費負担の状況平均値テキスト">
          <a:extLst>
            <a:ext uri="{FF2B5EF4-FFF2-40B4-BE49-F238E27FC236}">
              <a16:creationId xmlns:a16="http://schemas.microsoft.com/office/drawing/2014/main" id="{4D65ED42-F1A4-4C82-BAB4-5C0276B23EBB}"/>
            </a:ext>
          </a:extLst>
        </xdr:cNvPr>
        <xdr:cNvSpPr txBox="1"/>
      </xdr:nvSpPr>
      <xdr:spPr>
        <a:xfrm>
          <a:off x="15563850" y="670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1C3A8394-C5A0-4006-A65A-2661C0AFD47E}"/>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72572</xdr:rowOff>
    </xdr:to>
    <xdr:cxnSp macro="">
      <xdr:nvCxnSpPr>
        <xdr:cNvPr id="382" name="直線コネクタ 381">
          <a:extLst>
            <a:ext uri="{FF2B5EF4-FFF2-40B4-BE49-F238E27FC236}">
              <a16:creationId xmlns:a16="http://schemas.microsoft.com/office/drawing/2014/main" id="{2BA6D003-2AD9-49D3-8C01-F0F7F7A54099}"/>
            </a:ext>
          </a:extLst>
        </xdr:cNvPr>
        <xdr:cNvCxnSpPr/>
      </xdr:nvCxnSpPr>
      <xdr:spPr>
        <a:xfrm>
          <a:off x="13903960" y="6258016"/>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97CEBCE9-6813-4F67-A97B-24FFC2DC95E1}"/>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4" name="テキスト ボックス 383">
          <a:extLst>
            <a:ext uri="{FF2B5EF4-FFF2-40B4-BE49-F238E27FC236}">
              <a16:creationId xmlns:a16="http://schemas.microsoft.com/office/drawing/2014/main" id="{8F9FE36D-389E-44FC-A8A6-9944D1295A11}"/>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55336</xdr:rowOff>
    </xdr:to>
    <xdr:cxnSp macro="">
      <xdr:nvCxnSpPr>
        <xdr:cNvPr id="385" name="直線コネクタ 384">
          <a:extLst>
            <a:ext uri="{FF2B5EF4-FFF2-40B4-BE49-F238E27FC236}">
              <a16:creationId xmlns:a16="http://schemas.microsoft.com/office/drawing/2014/main" id="{600FBDAF-C0A6-4B02-88CF-C334B7923601}"/>
            </a:ext>
          </a:extLst>
        </xdr:cNvPr>
        <xdr:cNvCxnSpPr/>
      </xdr:nvCxnSpPr>
      <xdr:spPr>
        <a:xfrm>
          <a:off x="13106400" y="6240780"/>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D64C8CBC-BB0A-469E-B04F-418B449C954B}"/>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110870</xdr:rowOff>
    </xdr:from>
    <xdr:ext cx="762000" cy="259045"/>
    <xdr:sp macro="" textlink="">
      <xdr:nvSpPr>
        <xdr:cNvPr id="387" name="テキスト ボックス 386">
          <a:extLst>
            <a:ext uri="{FF2B5EF4-FFF2-40B4-BE49-F238E27FC236}">
              <a16:creationId xmlns:a16="http://schemas.microsoft.com/office/drawing/2014/main" id="{15FBE7BC-6C9A-40D9-896C-1516C348DBDC}"/>
            </a:ext>
          </a:extLst>
        </xdr:cNvPr>
        <xdr:cNvSpPr txBox="1"/>
      </xdr:nvSpPr>
      <xdr:spPr>
        <a:xfrm>
          <a:off x="1355725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89807</xdr:rowOff>
    </xdr:to>
    <xdr:cxnSp macro="">
      <xdr:nvCxnSpPr>
        <xdr:cNvPr id="388" name="直線コネクタ 387">
          <a:extLst>
            <a:ext uri="{FF2B5EF4-FFF2-40B4-BE49-F238E27FC236}">
              <a16:creationId xmlns:a16="http://schemas.microsoft.com/office/drawing/2014/main" id="{F8F8B4E8-2F92-4323-849B-98A68B4E8E9C}"/>
            </a:ext>
          </a:extLst>
        </xdr:cNvPr>
        <xdr:cNvCxnSpPr/>
      </xdr:nvCxnSpPr>
      <xdr:spPr>
        <a:xfrm flipV="1">
          <a:off x="12293600" y="6240780"/>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27E35BAE-FADF-4089-A328-408733780027}"/>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390" name="テキスト ボックス 389">
          <a:extLst>
            <a:ext uri="{FF2B5EF4-FFF2-40B4-BE49-F238E27FC236}">
              <a16:creationId xmlns:a16="http://schemas.microsoft.com/office/drawing/2014/main" id="{12D96BC2-07DA-4D9C-A5E0-DF9B8FDA0754}"/>
            </a:ext>
          </a:extLst>
        </xdr:cNvPr>
        <xdr:cNvSpPr txBox="1"/>
      </xdr:nvSpPr>
      <xdr:spPr>
        <a:xfrm>
          <a:off x="12763500" y="68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93C4E6F5-FBAA-45D1-A04F-8EEF13A356D0}"/>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2" name="テキスト ボックス 391">
          <a:extLst>
            <a:ext uri="{FF2B5EF4-FFF2-40B4-BE49-F238E27FC236}">
              <a16:creationId xmlns:a16="http://schemas.microsoft.com/office/drawing/2014/main" id="{51E5F5D0-C720-4D87-869D-06FB469D43B7}"/>
            </a:ext>
          </a:extLst>
        </xdr:cNvPr>
        <xdr:cNvSpPr txBox="1"/>
      </xdr:nvSpPr>
      <xdr:spPr>
        <a:xfrm>
          <a:off x="1195070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A2937CC-E0A1-4DCD-BD0B-0F280E308DCB}"/>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1B763C5-16A8-4446-9D71-F788A32D8EA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6D6DBCF-C866-4C2A-8C4A-88CC7A503127}"/>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D2A7AF7-BA3E-4485-ADC4-C3158634AC7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3A5E1C0-9481-41AC-80E1-C5E6B40D654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398" name="楕円 397">
          <a:extLst>
            <a:ext uri="{FF2B5EF4-FFF2-40B4-BE49-F238E27FC236}">
              <a16:creationId xmlns:a16="http://schemas.microsoft.com/office/drawing/2014/main" id="{C041108F-0E26-49D8-9A92-55DE2ABE9559}"/>
            </a:ext>
          </a:extLst>
        </xdr:cNvPr>
        <xdr:cNvSpPr/>
      </xdr:nvSpPr>
      <xdr:spPr>
        <a:xfrm>
          <a:off x="15427960" y="63451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399" name="公債費負担の状況該当値テキスト">
          <a:extLst>
            <a:ext uri="{FF2B5EF4-FFF2-40B4-BE49-F238E27FC236}">
              <a16:creationId xmlns:a16="http://schemas.microsoft.com/office/drawing/2014/main" id="{21394CA6-7D0D-4249-81C0-824A0C701BEE}"/>
            </a:ext>
          </a:extLst>
        </xdr:cNvPr>
        <xdr:cNvSpPr txBox="1"/>
      </xdr:nvSpPr>
      <xdr:spPr>
        <a:xfrm>
          <a:off x="15563850" y="619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21772</xdr:rowOff>
    </xdr:from>
    <xdr:to>
      <xdr:col>77</xdr:col>
      <xdr:colOff>95250</xdr:colOff>
      <xdr:row>37</xdr:row>
      <xdr:rowOff>123372</xdr:rowOff>
    </xdr:to>
    <xdr:sp macro="" textlink="">
      <xdr:nvSpPr>
        <xdr:cNvPr id="400" name="楕円 399">
          <a:extLst>
            <a:ext uri="{FF2B5EF4-FFF2-40B4-BE49-F238E27FC236}">
              <a16:creationId xmlns:a16="http://schemas.microsoft.com/office/drawing/2014/main" id="{19D5C717-0DB6-4567-8C9E-55E23CA5A0B2}"/>
            </a:ext>
          </a:extLst>
        </xdr:cNvPr>
        <xdr:cNvSpPr/>
      </xdr:nvSpPr>
      <xdr:spPr>
        <a:xfrm>
          <a:off x="14665960" y="62244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133549</xdr:rowOff>
    </xdr:from>
    <xdr:ext cx="736600" cy="259045"/>
    <xdr:sp macro="" textlink="">
      <xdr:nvSpPr>
        <xdr:cNvPr id="401" name="テキスト ボックス 400">
          <a:extLst>
            <a:ext uri="{FF2B5EF4-FFF2-40B4-BE49-F238E27FC236}">
              <a16:creationId xmlns:a16="http://schemas.microsoft.com/office/drawing/2014/main" id="{C87F81B1-E557-4CC4-A060-7E9EA3B05D35}"/>
            </a:ext>
          </a:extLst>
        </xdr:cNvPr>
        <xdr:cNvSpPr txBox="1"/>
      </xdr:nvSpPr>
      <xdr:spPr>
        <a:xfrm>
          <a:off x="1437005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2" name="楕円 401">
          <a:extLst>
            <a:ext uri="{FF2B5EF4-FFF2-40B4-BE49-F238E27FC236}">
              <a16:creationId xmlns:a16="http://schemas.microsoft.com/office/drawing/2014/main" id="{7FBD94D9-0742-41A1-A48C-2F3277D4C977}"/>
            </a:ext>
          </a:extLst>
        </xdr:cNvPr>
        <xdr:cNvSpPr/>
      </xdr:nvSpPr>
      <xdr:spPr>
        <a:xfrm>
          <a:off x="13868400" y="6207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3" name="テキスト ボックス 402">
          <a:extLst>
            <a:ext uri="{FF2B5EF4-FFF2-40B4-BE49-F238E27FC236}">
              <a16:creationId xmlns:a16="http://schemas.microsoft.com/office/drawing/2014/main" id="{EF5556AA-D1C9-41D1-B5CD-0C0F63495114}"/>
            </a:ext>
          </a:extLst>
        </xdr:cNvPr>
        <xdr:cNvSpPr txBox="1"/>
      </xdr:nvSpPr>
      <xdr:spPr>
        <a:xfrm>
          <a:off x="1355725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4" name="楕円 403">
          <a:extLst>
            <a:ext uri="{FF2B5EF4-FFF2-40B4-BE49-F238E27FC236}">
              <a16:creationId xmlns:a16="http://schemas.microsoft.com/office/drawing/2014/main" id="{3BB5D1CD-4CB0-4163-AAFD-8B08E470CAEB}"/>
            </a:ext>
          </a:extLst>
        </xdr:cNvPr>
        <xdr:cNvSpPr/>
      </xdr:nvSpPr>
      <xdr:spPr>
        <a:xfrm>
          <a:off x="13055600" y="61937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5" name="テキスト ボックス 404">
          <a:extLst>
            <a:ext uri="{FF2B5EF4-FFF2-40B4-BE49-F238E27FC236}">
              <a16:creationId xmlns:a16="http://schemas.microsoft.com/office/drawing/2014/main" id="{DD8740CE-7B87-42CC-BE8A-DC4338FD307F}"/>
            </a:ext>
          </a:extLst>
        </xdr:cNvPr>
        <xdr:cNvSpPr txBox="1"/>
      </xdr:nvSpPr>
      <xdr:spPr>
        <a:xfrm>
          <a:off x="127635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39007</xdr:rowOff>
    </xdr:from>
    <xdr:to>
      <xdr:col>64</xdr:col>
      <xdr:colOff>152400</xdr:colOff>
      <xdr:row>37</xdr:row>
      <xdr:rowOff>140607</xdr:rowOff>
    </xdr:to>
    <xdr:sp macro="" textlink="">
      <xdr:nvSpPr>
        <xdr:cNvPr id="406" name="楕円 405">
          <a:extLst>
            <a:ext uri="{FF2B5EF4-FFF2-40B4-BE49-F238E27FC236}">
              <a16:creationId xmlns:a16="http://schemas.microsoft.com/office/drawing/2014/main" id="{DA465CFF-F596-4212-BD49-AD8050F0C5CB}"/>
            </a:ext>
          </a:extLst>
        </xdr:cNvPr>
        <xdr:cNvSpPr/>
      </xdr:nvSpPr>
      <xdr:spPr>
        <a:xfrm>
          <a:off x="122428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150784</xdr:rowOff>
    </xdr:from>
    <xdr:ext cx="762000" cy="259045"/>
    <xdr:sp macro="" textlink="">
      <xdr:nvSpPr>
        <xdr:cNvPr id="407" name="テキスト ボックス 406">
          <a:extLst>
            <a:ext uri="{FF2B5EF4-FFF2-40B4-BE49-F238E27FC236}">
              <a16:creationId xmlns:a16="http://schemas.microsoft.com/office/drawing/2014/main" id="{21A7F817-1EA2-435D-A331-D435BAA119E8}"/>
            </a:ext>
          </a:extLst>
        </xdr:cNvPr>
        <xdr:cNvSpPr txBox="1"/>
      </xdr:nvSpPr>
      <xdr:spPr>
        <a:xfrm>
          <a:off x="11950700" y="60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E27A9D78-57FC-4DBC-8256-6F38C81883C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D42C1D3D-5F89-4BA7-9F77-CA0913CE6DCB}"/>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E5FC2451-6B3F-4FC4-ACA9-B99F0D4F9322}"/>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458DA80-933F-4177-93B0-047E8CCEEB9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BFFC9229-8410-4609-9F0A-8D9F674D7911}"/>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4A6E356-916C-4114-A253-51F2F6D967E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295CC3B7-9466-4A9B-8500-B8EF2AEE349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4A98978E-32F2-4FE3-B970-173A3AC90D1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4DB91266-BB01-46F8-9608-979ECD9354F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53F8B5C9-112D-4FAD-8389-EA4E5AC48A2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2DAB8227-318B-44C6-8300-AC61D97B7E3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年度において、将来負担比率は上昇した主な要因としては、繰上償還や借</a:t>
          </a:r>
          <a:b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換債の発行取り止めにより県債残高を圧縮したものの、国土強靭化債の発行等に</a:t>
          </a:r>
          <a:b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よって、全体として県債残高は増加したことに加え、分母となる交付税額が減少</a:t>
          </a:r>
          <a:b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したことが挙げられる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今後、さらに将来負担が増加するおそれがあるため、基金の活用や事業の効率化・重点化による県債発行の抑制などの行財政改革の推進により健全化を図っていく。</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67858772-6B4C-498B-A519-4E377176ECCA}"/>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ABA44896-F265-4A12-B946-9A4DE65FA352}"/>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9CB54D42-0FA9-4ED2-8C6C-53B5E523D0B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EA4D90BA-DA08-42A7-98F2-D183EAB46E22}"/>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46161FC9-FB39-4AC3-8990-E61903C3F9EE}"/>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C006C001-4D02-45CE-9795-12D346DBD677}"/>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6F20FDE7-5358-49D8-8E69-937D62A2F35B}"/>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6DC3F1FD-38F8-4873-B1C5-D5E017143A5E}"/>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F4FF47D2-23DE-4962-AC62-AD13CD270221}"/>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35F0C339-4205-4040-B611-EC24ADE274F7}"/>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C46397C2-4711-42B4-BD25-A78487A4FA18}"/>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EDBF1A05-BC3D-4805-A468-3B20819C087F}"/>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D0A8DED-0654-47DF-8251-6754A054ED1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7E0D0564-17CE-4E6C-B2A1-4B031C4D6C6D}"/>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B8486766-3BC6-456D-9401-72E8DF4D5BC1}"/>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743394AF-85E0-44D5-BEF7-52AAB742E3DA}"/>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14ED8DC7-9743-4C2F-A99E-7EDC27F894D4}"/>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1D25FF17-0852-4B8F-A527-BC7130908E53}"/>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132690</xdr:rowOff>
    </xdr:from>
    <xdr:to>
      <xdr:col>81</xdr:col>
      <xdr:colOff>44450</xdr:colOff>
      <xdr:row>19</xdr:row>
      <xdr:rowOff>159233</xdr:rowOff>
    </xdr:to>
    <xdr:cxnSp macro="">
      <xdr:nvCxnSpPr>
        <xdr:cNvPr id="437" name="直線コネクタ 436">
          <a:extLst>
            <a:ext uri="{FF2B5EF4-FFF2-40B4-BE49-F238E27FC236}">
              <a16:creationId xmlns:a16="http://schemas.microsoft.com/office/drawing/2014/main" id="{C7A300D8-3BD1-4EE4-969B-CC0FC87AF370}"/>
            </a:ext>
          </a:extLst>
        </xdr:cNvPr>
        <xdr:cNvCxnSpPr/>
      </xdr:nvCxnSpPr>
      <xdr:spPr>
        <a:xfrm>
          <a:off x="14712950" y="3317850"/>
          <a:ext cx="762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67031AA2-1FE6-4FC3-B075-926ACE831E5A}"/>
            </a:ext>
          </a:extLst>
        </xdr:cNvPr>
        <xdr:cNvSpPr txBox="1"/>
      </xdr:nvSpPr>
      <xdr:spPr>
        <a:xfrm>
          <a:off x="15563850" y="296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88403959-87D4-4647-B8B1-E80EA74653C7}"/>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132690</xdr:rowOff>
    </xdr:from>
    <xdr:to>
      <xdr:col>77</xdr:col>
      <xdr:colOff>44450</xdr:colOff>
      <xdr:row>20</xdr:row>
      <xdr:rowOff>9017</xdr:rowOff>
    </xdr:to>
    <xdr:cxnSp macro="">
      <xdr:nvCxnSpPr>
        <xdr:cNvPr id="440" name="直線コネクタ 439">
          <a:extLst>
            <a:ext uri="{FF2B5EF4-FFF2-40B4-BE49-F238E27FC236}">
              <a16:creationId xmlns:a16="http://schemas.microsoft.com/office/drawing/2014/main" id="{3E88F0A8-8017-452A-9402-C608C29E570A}"/>
            </a:ext>
          </a:extLst>
        </xdr:cNvPr>
        <xdr:cNvCxnSpPr/>
      </xdr:nvCxnSpPr>
      <xdr:spPr>
        <a:xfrm flipV="1">
          <a:off x="13903960" y="3317850"/>
          <a:ext cx="80899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5545AC16-CB90-4CD7-A6AB-8656A8ECED48}"/>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E05196B4-429B-46DE-9998-58BD89FB48B6}"/>
            </a:ext>
          </a:extLst>
        </xdr:cNvPr>
        <xdr:cNvSpPr txBox="1"/>
      </xdr:nvSpPr>
      <xdr:spPr>
        <a:xfrm>
          <a:off x="14370050" y="285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4674</xdr:rowOff>
    </xdr:from>
    <xdr:to>
      <xdr:col>72</xdr:col>
      <xdr:colOff>203200</xdr:colOff>
      <xdr:row>20</xdr:row>
      <xdr:rowOff>9017</xdr:rowOff>
    </xdr:to>
    <xdr:cxnSp macro="">
      <xdr:nvCxnSpPr>
        <xdr:cNvPr id="443" name="直線コネクタ 442">
          <a:extLst>
            <a:ext uri="{FF2B5EF4-FFF2-40B4-BE49-F238E27FC236}">
              <a16:creationId xmlns:a16="http://schemas.microsoft.com/office/drawing/2014/main" id="{19D4C11B-D6CF-49FB-9D5D-5CEBE5221CFF}"/>
            </a:ext>
          </a:extLst>
        </xdr:cNvPr>
        <xdr:cNvCxnSpPr/>
      </xdr:nvCxnSpPr>
      <xdr:spPr>
        <a:xfrm>
          <a:off x="13106400" y="3357474"/>
          <a:ext cx="79756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694C493C-D9CA-4951-8A6C-563A25674F39}"/>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E9EB43C7-44E7-47D8-A023-A79C88792305}"/>
            </a:ext>
          </a:extLst>
        </xdr:cNvPr>
        <xdr:cNvSpPr txBox="1"/>
      </xdr:nvSpPr>
      <xdr:spPr>
        <a:xfrm>
          <a:off x="13557250" y="29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146685</xdr:rowOff>
    </xdr:from>
    <xdr:to>
      <xdr:col>68</xdr:col>
      <xdr:colOff>152400</xdr:colOff>
      <xdr:row>20</xdr:row>
      <xdr:rowOff>4674</xdr:rowOff>
    </xdr:to>
    <xdr:cxnSp macro="">
      <xdr:nvCxnSpPr>
        <xdr:cNvPr id="446" name="直線コネクタ 445">
          <a:extLst>
            <a:ext uri="{FF2B5EF4-FFF2-40B4-BE49-F238E27FC236}">
              <a16:creationId xmlns:a16="http://schemas.microsoft.com/office/drawing/2014/main" id="{A2B3AA7E-A5AD-466C-9F27-5B23D78F105C}"/>
            </a:ext>
          </a:extLst>
        </xdr:cNvPr>
        <xdr:cNvCxnSpPr/>
      </xdr:nvCxnSpPr>
      <xdr:spPr>
        <a:xfrm>
          <a:off x="12293600" y="3331845"/>
          <a:ext cx="8128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09327A52-9E09-45FB-9B90-B5B8E55606B1}"/>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DCD85D01-7A68-4443-B42C-8A208160C14B}"/>
            </a:ext>
          </a:extLst>
        </xdr:cNvPr>
        <xdr:cNvSpPr txBox="1"/>
      </xdr:nvSpPr>
      <xdr:spPr>
        <a:xfrm>
          <a:off x="12763500" y="293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9F101EAB-7318-4EE0-91FB-F32B6F834EE4}"/>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0" name="テキスト ボックス 449">
          <a:extLst>
            <a:ext uri="{FF2B5EF4-FFF2-40B4-BE49-F238E27FC236}">
              <a16:creationId xmlns:a16="http://schemas.microsoft.com/office/drawing/2014/main" id="{76846D99-A6AD-46A7-AFF4-8679BC71FBF9}"/>
            </a:ext>
          </a:extLst>
        </xdr:cNvPr>
        <xdr:cNvSpPr txBox="1"/>
      </xdr:nvSpPr>
      <xdr:spPr>
        <a:xfrm>
          <a:off x="11950700" y="293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31E04ED-AC8D-4974-9F87-82C8433A6221}"/>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E6762F2-9999-431F-8E31-5FD4FDB5E461}"/>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E02D8D8-4BD7-4937-A62E-4A27A71B4CB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F4188FB-1AF2-4E76-ACFE-21128C372B4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D57FE91-AD96-402D-B5D0-4A493500147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108433</xdr:rowOff>
    </xdr:from>
    <xdr:to>
      <xdr:col>81</xdr:col>
      <xdr:colOff>95250</xdr:colOff>
      <xdr:row>20</xdr:row>
      <xdr:rowOff>38583</xdr:rowOff>
    </xdr:to>
    <xdr:sp macro="" textlink="">
      <xdr:nvSpPr>
        <xdr:cNvPr id="456" name="楕円 455">
          <a:extLst>
            <a:ext uri="{FF2B5EF4-FFF2-40B4-BE49-F238E27FC236}">
              <a16:creationId xmlns:a16="http://schemas.microsoft.com/office/drawing/2014/main" id="{27A6B259-DD96-4D60-8EB4-4C738A79CA28}"/>
            </a:ext>
          </a:extLst>
        </xdr:cNvPr>
        <xdr:cNvSpPr/>
      </xdr:nvSpPr>
      <xdr:spPr>
        <a:xfrm>
          <a:off x="15427960" y="32935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80510</xdr:rowOff>
    </xdr:from>
    <xdr:ext cx="762000" cy="259045"/>
    <xdr:sp macro="" textlink="">
      <xdr:nvSpPr>
        <xdr:cNvPr id="457" name="将来負担の状況該当値テキスト">
          <a:extLst>
            <a:ext uri="{FF2B5EF4-FFF2-40B4-BE49-F238E27FC236}">
              <a16:creationId xmlns:a16="http://schemas.microsoft.com/office/drawing/2014/main" id="{79583BAE-6349-47CF-A31B-C1192DBEB137}"/>
            </a:ext>
          </a:extLst>
        </xdr:cNvPr>
        <xdr:cNvSpPr txBox="1"/>
      </xdr:nvSpPr>
      <xdr:spPr>
        <a:xfrm>
          <a:off x="15563850" y="326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81890</xdr:rowOff>
    </xdr:from>
    <xdr:to>
      <xdr:col>77</xdr:col>
      <xdr:colOff>95250</xdr:colOff>
      <xdr:row>20</xdr:row>
      <xdr:rowOff>12040</xdr:rowOff>
    </xdr:to>
    <xdr:sp macro="" textlink="">
      <xdr:nvSpPr>
        <xdr:cNvPr id="458" name="楕円 457">
          <a:extLst>
            <a:ext uri="{FF2B5EF4-FFF2-40B4-BE49-F238E27FC236}">
              <a16:creationId xmlns:a16="http://schemas.microsoft.com/office/drawing/2014/main" id="{35802CEF-281D-483B-B719-22178BA6265F}"/>
            </a:ext>
          </a:extLst>
        </xdr:cNvPr>
        <xdr:cNvSpPr/>
      </xdr:nvSpPr>
      <xdr:spPr>
        <a:xfrm>
          <a:off x="14665960" y="32670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168267</xdr:rowOff>
    </xdr:from>
    <xdr:ext cx="736600" cy="259045"/>
    <xdr:sp macro="" textlink="">
      <xdr:nvSpPr>
        <xdr:cNvPr id="459" name="テキスト ボックス 458">
          <a:extLst>
            <a:ext uri="{FF2B5EF4-FFF2-40B4-BE49-F238E27FC236}">
              <a16:creationId xmlns:a16="http://schemas.microsoft.com/office/drawing/2014/main" id="{AD5F0A96-7DEF-47EE-B5A0-208FFAE173D3}"/>
            </a:ext>
          </a:extLst>
        </xdr:cNvPr>
        <xdr:cNvSpPr txBox="1"/>
      </xdr:nvSpPr>
      <xdr:spPr>
        <a:xfrm>
          <a:off x="14370050" y="33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129667</xdr:rowOff>
    </xdr:from>
    <xdr:to>
      <xdr:col>73</xdr:col>
      <xdr:colOff>44450</xdr:colOff>
      <xdr:row>20</xdr:row>
      <xdr:rowOff>59817</xdr:rowOff>
    </xdr:to>
    <xdr:sp macro="" textlink="">
      <xdr:nvSpPr>
        <xdr:cNvPr id="460" name="楕円 459">
          <a:extLst>
            <a:ext uri="{FF2B5EF4-FFF2-40B4-BE49-F238E27FC236}">
              <a16:creationId xmlns:a16="http://schemas.microsoft.com/office/drawing/2014/main" id="{6EB03DF1-F0CF-4818-AEB9-852372A0FF71}"/>
            </a:ext>
          </a:extLst>
        </xdr:cNvPr>
        <xdr:cNvSpPr/>
      </xdr:nvSpPr>
      <xdr:spPr>
        <a:xfrm>
          <a:off x="13868400" y="33148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44594</xdr:rowOff>
    </xdr:from>
    <xdr:ext cx="762000" cy="259045"/>
    <xdr:sp macro="" textlink="">
      <xdr:nvSpPr>
        <xdr:cNvPr id="461" name="テキスト ボックス 460">
          <a:extLst>
            <a:ext uri="{FF2B5EF4-FFF2-40B4-BE49-F238E27FC236}">
              <a16:creationId xmlns:a16="http://schemas.microsoft.com/office/drawing/2014/main" id="{D207D476-30F6-4C2C-8A8F-C29FBF888B2C}"/>
            </a:ext>
          </a:extLst>
        </xdr:cNvPr>
        <xdr:cNvSpPr txBox="1"/>
      </xdr:nvSpPr>
      <xdr:spPr>
        <a:xfrm>
          <a:off x="13557250" y="339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125324</xdr:rowOff>
    </xdr:from>
    <xdr:to>
      <xdr:col>68</xdr:col>
      <xdr:colOff>203200</xdr:colOff>
      <xdr:row>20</xdr:row>
      <xdr:rowOff>55474</xdr:rowOff>
    </xdr:to>
    <xdr:sp macro="" textlink="">
      <xdr:nvSpPr>
        <xdr:cNvPr id="462" name="楕円 461">
          <a:extLst>
            <a:ext uri="{FF2B5EF4-FFF2-40B4-BE49-F238E27FC236}">
              <a16:creationId xmlns:a16="http://schemas.microsoft.com/office/drawing/2014/main" id="{7DEB8542-ACB1-4F69-B239-06E75CB949E2}"/>
            </a:ext>
          </a:extLst>
        </xdr:cNvPr>
        <xdr:cNvSpPr/>
      </xdr:nvSpPr>
      <xdr:spPr>
        <a:xfrm>
          <a:off x="13055600" y="331048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40251</xdr:rowOff>
    </xdr:from>
    <xdr:ext cx="762000" cy="259045"/>
    <xdr:sp macro="" textlink="">
      <xdr:nvSpPr>
        <xdr:cNvPr id="463" name="テキスト ボックス 462">
          <a:extLst>
            <a:ext uri="{FF2B5EF4-FFF2-40B4-BE49-F238E27FC236}">
              <a16:creationId xmlns:a16="http://schemas.microsoft.com/office/drawing/2014/main" id="{AB14B3F4-CAC7-4FA3-A1BC-823BC59340B1}"/>
            </a:ext>
          </a:extLst>
        </xdr:cNvPr>
        <xdr:cNvSpPr txBox="1"/>
      </xdr:nvSpPr>
      <xdr:spPr>
        <a:xfrm>
          <a:off x="12763500" y="33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95885</xdr:rowOff>
    </xdr:from>
    <xdr:to>
      <xdr:col>64</xdr:col>
      <xdr:colOff>152400</xdr:colOff>
      <xdr:row>20</xdr:row>
      <xdr:rowOff>26035</xdr:rowOff>
    </xdr:to>
    <xdr:sp macro="" textlink="">
      <xdr:nvSpPr>
        <xdr:cNvPr id="464" name="楕円 463">
          <a:extLst>
            <a:ext uri="{FF2B5EF4-FFF2-40B4-BE49-F238E27FC236}">
              <a16:creationId xmlns:a16="http://schemas.microsoft.com/office/drawing/2014/main" id="{AAD6657C-150A-4FE6-ACBC-CD76175784C1}"/>
            </a:ext>
          </a:extLst>
        </xdr:cNvPr>
        <xdr:cNvSpPr/>
      </xdr:nvSpPr>
      <xdr:spPr>
        <a:xfrm>
          <a:off x="12242800" y="3281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10812</xdr:rowOff>
    </xdr:from>
    <xdr:ext cx="762000" cy="259045"/>
    <xdr:sp macro="" textlink="">
      <xdr:nvSpPr>
        <xdr:cNvPr id="465" name="テキスト ボックス 464">
          <a:extLst>
            <a:ext uri="{FF2B5EF4-FFF2-40B4-BE49-F238E27FC236}">
              <a16:creationId xmlns:a16="http://schemas.microsoft.com/office/drawing/2014/main" id="{6F75B9AC-2E31-4BAF-967A-96CE41BBC041}"/>
            </a:ext>
          </a:extLst>
        </xdr:cNvPr>
        <xdr:cNvSpPr txBox="1"/>
      </xdr:nvSpPr>
      <xdr:spPr>
        <a:xfrm>
          <a:off x="11950700" y="336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924,469
916,597
4,724.69
662,895,167
637,231,552
18,125,408
305,574,736
1,067,379,932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人件費に係る経常収支比率は、令和３年度に退職手当の減少及び常勤職員の減少等に伴い経常的な人件費は</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億円減少した一方、経常経費一般財源に占める人件費の割合が減少したことで、前年度比で</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35.2</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b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　令和４年度は、退職手当の増加及び給与改定に伴う常勤職員給与の増加等に伴い経常的な人件費は</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億円増加したこともあり、前年度比で</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b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　半島という地理的な条件により職員の分散配置が必要なこと等により全国、グループ内いずれも平均値を上回っている状況にあることから、引き続き人件費の適正化に努めていく。</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37</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19586"/>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39</xdr:row>
      <xdr:rowOff>102507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19586"/>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39</xdr:row>
      <xdr:rowOff>102507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772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135165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772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154413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業務基盤システムの保守管理費や燃料価格高騰に伴う光熱水費の増加等により、経常的な物件費は前年度から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億円増加しており、物件費に係る経常収支比率は前年度比で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045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71137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扶助費に係る経常収支比率は、近年、ほぼ横ばいで推移しており、全国平均と同水準となっている。グループ内平均との比較では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138430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その他経費については、国民健康保険特別会計への繰出金が３億円減少したものの、収支比率は、近年、ほぼ横ばいで推移している。</a:t>
          </a:r>
        </a:p>
        <a:p>
          <a:r>
            <a:rPr kumimoji="1" lang="ja-JP" altLang="en-US" sz="1300">
              <a:latin typeface="ＭＳ Ｐゴシック" panose="020B0600070205080204" pitchFamily="50" charset="-128"/>
              <a:ea typeface="ＭＳ Ｐゴシック" panose="020B0600070205080204" pitchFamily="50" charset="-128"/>
            </a:rPr>
            <a:t>　全国、グループ内の平均値より低い水準にあり、引き続き制度の適正な運用に努めていく。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149860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近年の社会保障経費の増加に加え、令和４年度は病院事業会計に対する運営費補助の増もあり、補助費等に係る経常収支比率は前年度比で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全国、グループ内の平均値より低い水準にあるものの、所要の社会保障経費を確保した上で、各単独補助金等の見直しを検討する等一層の抑制に努めていく。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107950</xdr:rowOff>
    </xdr:from>
    <xdr:to>
      <xdr:col>82</xdr:col>
      <xdr:colOff>107950</xdr:colOff>
      <xdr:row>37</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2801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38</xdr:row>
      <xdr:rowOff>88900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2801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31750</xdr:rowOff>
    </xdr:from>
    <xdr:to>
      <xdr:col>73</xdr:col>
      <xdr:colOff>180975</xdr:colOff>
      <xdr:row>38</xdr:row>
      <xdr:rowOff>88900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54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146050</xdr:rowOff>
    </xdr:from>
    <xdr:to>
      <xdr:col>69</xdr:col>
      <xdr:colOff>92075</xdr:colOff>
      <xdr:row>38</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318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130827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152400</xdr:rowOff>
    </xdr:from>
    <xdr:to>
      <xdr:col>69</xdr:col>
      <xdr:colOff>142875</xdr:colOff>
      <xdr:row>38</xdr:row>
      <xdr:rowOff>82550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毎年度の臨時財政対策債や公共事業等債等の発行に伴い償還金は増加傾向にあり、令和３年度は中小企業特会及び用地特会に係る元利償還金の減少により、前年度に比べ２．１ポイントの低下したが、令和４年度は近年の公共事業に伴う起債の増加による元利償還金の増加により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繰上償還の実施等による将来の公債費負担軽減や、交付税措置率の高い有利な起債の活用、県債発行の抑制に努める等、今後とも公債費負担の軽減に努めていく。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09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79</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09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139700</xdr:rowOff>
    </xdr:from>
    <xdr:to>
      <xdr:col>11</xdr:col>
      <xdr:colOff>9525</xdr:colOff>
      <xdr:row>79</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1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130827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令和３年度は、社会保障関係費などの補助費等の増加による経常経費充当一般財源等の増加が２億円にとどまる一方、歳入一般財源等について、県税の増加や地方交付税（普通交付税）が前年度比で</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億円増加したこと等により、</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令和４年度は、物価・賃金上昇により、人件費や物件費、補助費等の経常経費充当一般財源が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億円増加。歳入一般財源等については普通交付税・臨時財政対策債が再算定のあった前年度比で</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億円減少したこと等により、経常収支比率は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物価・賃金上昇により光熱水費や管理委託等の物件費の上昇とともに、社会保障費の増加が予想されるため、引き続き積極的な歳入の確保と経常的な歳出の削減に努めていく。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77</xdr:row>
      <xdr:rowOff>62230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362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78</xdr:row>
      <xdr:rowOff>35561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936220"/>
          <a:ext cx="8890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35561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893800" y="13378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286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113047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87711</xdr:rowOff>
    </xdr:from>
    <xdr:to>
      <xdr:col>29</xdr:col>
      <xdr:colOff>127000</xdr:colOff>
      <xdr:row>12</xdr:row>
      <xdr:rowOff>143284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92736"/>
          <a:ext cx="647700" cy="5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143284</xdr:rowOff>
    </xdr:from>
    <xdr:to>
      <xdr:col>26</xdr:col>
      <xdr:colOff>50800</xdr:colOff>
      <xdr:row>12</xdr:row>
      <xdr:rowOff>146416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48309"/>
          <a:ext cx="698500" cy="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7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146416</xdr:rowOff>
    </xdr:from>
    <xdr:to>
      <xdr:col>22</xdr:col>
      <xdr:colOff>114300</xdr:colOff>
      <xdr:row>13</xdr:row>
      <xdr:rowOff>4295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51441"/>
          <a:ext cx="698500" cy="2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4295</xdr:rowOff>
    </xdr:from>
    <xdr:to>
      <xdr:col>18</xdr:col>
      <xdr:colOff>177800</xdr:colOff>
      <xdr:row>13</xdr:row>
      <xdr:rowOff>32916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80770"/>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36911</xdr:rowOff>
    </xdr:from>
    <xdr:to>
      <xdr:col>29</xdr:col>
      <xdr:colOff>177800</xdr:colOff>
      <xdr:row>12</xdr:row>
      <xdr:rowOff>138511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53438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8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92484</xdr:rowOff>
    </xdr:from>
    <xdr:to>
      <xdr:col>26</xdr:col>
      <xdr:colOff>101600</xdr:colOff>
      <xdr:row>13</xdr:row>
      <xdr:rowOff>22634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9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32811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95616</xdr:rowOff>
    </xdr:from>
    <xdr:to>
      <xdr:col>22</xdr:col>
      <xdr:colOff>165100</xdr:colOff>
      <xdr:row>13</xdr:row>
      <xdr:rowOff>25766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0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35943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124945</xdr:rowOff>
    </xdr:from>
    <xdr:to>
      <xdr:col>19</xdr:col>
      <xdr:colOff>38100</xdr:colOff>
      <xdr:row>13</xdr:row>
      <xdr:rowOff>55095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2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65272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9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153566</xdr:rowOff>
    </xdr:from>
    <xdr:to>
      <xdr:col>15</xdr:col>
      <xdr:colOff>101600</xdr:colOff>
      <xdr:row>13</xdr:row>
      <xdr:rowOff>83716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5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93893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14243</xdr:rowOff>
    </xdr:from>
    <xdr:to>
      <xdr:col>29</xdr:col>
      <xdr:colOff>127000</xdr:colOff>
      <xdr:row>37</xdr:row>
      <xdr:rowOff>115913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67493"/>
          <a:ext cx="647700" cy="27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115913</xdr:rowOff>
    </xdr:from>
    <xdr:to>
      <xdr:col>26</xdr:col>
      <xdr:colOff>50800</xdr:colOff>
      <xdr:row>37</xdr:row>
      <xdr:rowOff>193751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40613"/>
          <a:ext cx="698500" cy="7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193751</xdr:rowOff>
    </xdr:from>
    <xdr:to>
      <xdr:col>22</xdr:col>
      <xdr:colOff>114300</xdr:colOff>
      <xdr:row>37</xdr:row>
      <xdr:rowOff>285934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318451"/>
          <a:ext cx="698500" cy="92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285934</xdr:rowOff>
    </xdr:from>
    <xdr:to>
      <xdr:col>18</xdr:col>
      <xdr:colOff>177800</xdr:colOff>
      <xdr:row>37</xdr:row>
      <xdr:rowOff>326454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410634"/>
          <a:ext cx="698500" cy="4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53446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306343</xdr:rowOff>
    </xdr:from>
    <xdr:to>
      <xdr:col>29</xdr:col>
      <xdr:colOff>177800</xdr:colOff>
      <xdr:row>36</xdr:row>
      <xdr:rowOff>65043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1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278420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65113</xdr:rowOff>
    </xdr:from>
    <xdr:to>
      <xdr:col>26</xdr:col>
      <xdr:colOff>101600</xdr:colOff>
      <xdr:row>37</xdr:row>
      <xdr:rowOff>166713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8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151490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142951</xdr:rowOff>
    </xdr:from>
    <xdr:to>
      <xdr:col>22</xdr:col>
      <xdr:colOff>165100</xdr:colOff>
      <xdr:row>37</xdr:row>
      <xdr:rowOff>244551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6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229328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35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235134</xdr:rowOff>
    </xdr:from>
    <xdr:to>
      <xdr:col>19</xdr:col>
      <xdr:colOff>38100</xdr:colOff>
      <xdr:row>37</xdr:row>
      <xdr:rowOff>336734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35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321511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4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275654</xdr:rowOff>
    </xdr:from>
    <xdr:to>
      <xdr:col>15</xdr:col>
      <xdr:colOff>101600</xdr:colOff>
      <xdr:row>38</xdr:row>
      <xdr:rowOff>34354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40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19131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48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924,469
916,597
4,724.69
662,895,167
637,231,552
18,125,408
305,574,736
1,067,379,932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114874</xdr:rowOff>
    </xdr:from>
    <xdr:to>
      <xdr:col>24</xdr:col>
      <xdr:colOff>63500</xdr:colOff>
      <xdr:row>33</xdr:row>
      <xdr:rowOff>41494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01274"/>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16325</xdr:rowOff>
    </xdr:from>
    <xdr:to>
      <xdr:col>19</xdr:col>
      <xdr:colOff>177800</xdr:colOff>
      <xdr:row>33</xdr:row>
      <xdr:rowOff>41494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674175"/>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7386</xdr:rowOff>
    </xdr:from>
    <xdr:to>
      <xdr:col>15</xdr:col>
      <xdr:colOff>50800</xdr:colOff>
      <xdr:row>33</xdr:row>
      <xdr:rowOff>16325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665236"/>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7386</xdr:rowOff>
    </xdr:from>
    <xdr:to>
      <xdr:col>10</xdr:col>
      <xdr:colOff>114300</xdr:colOff>
      <xdr:row>33</xdr:row>
      <xdr:rowOff>32692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66523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64074</xdr:rowOff>
    </xdr:from>
    <xdr:to>
      <xdr:col>24</xdr:col>
      <xdr:colOff>114300</xdr:colOff>
      <xdr:row>32</xdr:row>
      <xdr:rowOff>165674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86951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162144</xdr:rowOff>
    </xdr:from>
    <xdr:to>
      <xdr:col>20</xdr:col>
      <xdr:colOff>38100</xdr:colOff>
      <xdr:row>33</xdr:row>
      <xdr:rowOff>92294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108821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42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136975</xdr:rowOff>
    </xdr:from>
    <xdr:to>
      <xdr:col>15</xdr:col>
      <xdr:colOff>101600</xdr:colOff>
      <xdr:row>33</xdr:row>
      <xdr:rowOff>67125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2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83652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39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128036</xdr:rowOff>
    </xdr:from>
    <xdr:to>
      <xdr:col>10</xdr:col>
      <xdr:colOff>165100</xdr:colOff>
      <xdr:row>33</xdr:row>
      <xdr:rowOff>58186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74713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38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153342</xdr:rowOff>
    </xdr:from>
    <xdr:to>
      <xdr:col>6</xdr:col>
      <xdr:colOff>38100</xdr:colOff>
      <xdr:row>33</xdr:row>
      <xdr:rowOff>83492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3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100019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12990</xdr:rowOff>
    </xdr:from>
    <xdr:to>
      <xdr:col>24</xdr:col>
      <xdr:colOff>63500</xdr:colOff>
      <xdr:row>57</xdr:row>
      <xdr:rowOff>120857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5640"/>
          <a:ext cx="8382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120857</xdr:rowOff>
    </xdr:from>
    <xdr:to>
      <xdr:col>19</xdr:col>
      <xdr:colOff>177800</xdr:colOff>
      <xdr:row>57</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350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70390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126245</xdr:rowOff>
    </xdr:from>
    <xdr:to>
      <xdr:col>15</xdr:col>
      <xdr:colOff>50800</xdr:colOff>
      <xdr:row>58</xdr:row>
      <xdr:rowOff>56914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8895"/>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142588</xdr:rowOff>
    </xdr:from>
    <xdr:to>
      <xdr:col>15</xdr:col>
      <xdr:colOff>101600</xdr:colOff>
      <xdr:row>57</xdr:row>
      <xdr:rowOff>72738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89265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56914</xdr:rowOff>
    </xdr:from>
    <xdr:to>
      <xdr:col>10</xdr:col>
      <xdr:colOff>114300</xdr:colOff>
      <xdr:row>58</xdr:row>
      <xdr:rowOff>88689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1014"/>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82499</xdr:rowOff>
    </xdr:from>
    <xdr:to>
      <xdr:col>10</xdr:col>
      <xdr:colOff>165100</xdr:colOff>
      <xdr:row>58</xdr:row>
      <xdr:rowOff>12649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109931</xdr:rowOff>
    </xdr:from>
    <xdr:to>
      <xdr:col>6</xdr:col>
      <xdr:colOff>38100</xdr:colOff>
      <xdr:row>58</xdr:row>
      <xdr:rowOff>40081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133640</xdr:rowOff>
    </xdr:from>
    <xdr:to>
      <xdr:col>24</xdr:col>
      <xdr:colOff>114300</xdr:colOff>
      <xdr:row>57</xdr:row>
      <xdr:rowOff>63790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48567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70057</xdr:rowOff>
    </xdr:from>
    <xdr:to>
      <xdr:col>20</xdr:col>
      <xdr:colOff>38100</xdr:colOff>
      <xdr:row>58</xdr:row>
      <xdr:rowOff>207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162784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9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75445</xdr:rowOff>
    </xdr:from>
    <xdr:to>
      <xdr:col>15</xdr:col>
      <xdr:colOff>101600</xdr:colOff>
      <xdr:row>58</xdr:row>
      <xdr:rowOff>5595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6114</xdr:rowOff>
    </xdr:from>
    <xdr:to>
      <xdr:col>10</xdr:col>
      <xdr:colOff>165100</xdr:colOff>
      <xdr:row>58</xdr:row>
      <xdr:rowOff>107714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37889</xdr:rowOff>
    </xdr:from>
    <xdr:to>
      <xdr:col>6</xdr:col>
      <xdr:colOff>38100</xdr:colOff>
      <xdr:row>58</xdr:row>
      <xdr:rowOff>139489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146123</xdr:rowOff>
    </xdr:from>
    <xdr:to>
      <xdr:col>24</xdr:col>
      <xdr:colOff>63500</xdr:colOff>
      <xdr:row>76</xdr:row>
      <xdr:rowOff>31387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04873"/>
          <a:ext cx="8382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31387</xdr:rowOff>
    </xdr:from>
    <xdr:to>
      <xdr:col>19</xdr:col>
      <xdr:colOff>177800</xdr:colOff>
      <xdr:row>76</xdr:row>
      <xdr:rowOff>97028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6158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97028</xdr:rowOff>
    </xdr:from>
    <xdr:to>
      <xdr:col>15</xdr:col>
      <xdr:colOff>50800</xdr:colOff>
      <xdr:row>77</xdr:row>
      <xdr:rowOff>38790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27228"/>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131753</xdr:rowOff>
    </xdr:from>
    <xdr:to>
      <xdr:col>10</xdr:col>
      <xdr:colOff>114300</xdr:colOff>
      <xdr:row>77</xdr:row>
      <xdr:rowOff>38790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61953"/>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95323</xdr:rowOff>
    </xdr:from>
    <xdr:to>
      <xdr:col>24</xdr:col>
      <xdr:colOff>114300</xdr:colOff>
      <xdr:row>76</xdr:row>
      <xdr:rowOff>25473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73750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152037</xdr:rowOff>
    </xdr:from>
    <xdr:to>
      <xdr:col>20</xdr:col>
      <xdr:colOff>38100</xdr:colOff>
      <xdr:row>76</xdr:row>
      <xdr:rowOff>82187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73314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10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46228</xdr:rowOff>
    </xdr:from>
    <xdr:to>
      <xdr:col>15</xdr:col>
      <xdr:colOff>101600</xdr:colOff>
      <xdr:row>76</xdr:row>
      <xdr:rowOff>147828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138955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159440</xdr:rowOff>
    </xdr:from>
    <xdr:to>
      <xdr:col>10</xdr:col>
      <xdr:colOff>165100</xdr:colOff>
      <xdr:row>77</xdr:row>
      <xdr:rowOff>89590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80717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80953</xdr:rowOff>
    </xdr:from>
    <xdr:to>
      <xdr:col>6</xdr:col>
      <xdr:colOff>38100</xdr:colOff>
      <xdr:row>77</xdr:row>
      <xdr:rowOff>11103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22461</xdr:rowOff>
    </xdr:from>
    <xdr:to>
      <xdr:col>24</xdr:col>
      <xdr:colOff>63500</xdr:colOff>
      <xdr:row>96</xdr:row>
      <xdr:rowOff>157226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81661"/>
          <a:ext cx="838200" cy="1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157226</xdr:rowOff>
    </xdr:from>
    <xdr:to>
      <xdr:col>19</xdr:col>
      <xdr:colOff>177800</xdr:colOff>
      <xdr:row>97</xdr:row>
      <xdr:rowOff>14405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16426"/>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14405</xdr:rowOff>
    </xdr:from>
    <xdr:to>
      <xdr:col>15</xdr:col>
      <xdr:colOff>50800</xdr:colOff>
      <xdr:row>97</xdr:row>
      <xdr:rowOff>17236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505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133658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17236</xdr:rowOff>
    </xdr:from>
    <xdr:to>
      <xdr:col>10</xdr:col>
      <xdr:colOff>114300</xdr:colOff>
      <xdr:row>97</xdr:row>
      <xdr:rowOff>121847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47886"/>
          <a:ext cx="889000" cy="10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157715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143111</xdr:rowOff>
    </xdr:from>
    <xdr:to>
      <xdr:col>24</xdr:col>
      <xdr:colOff>114300</xdr:colOff>
      <xdr:row>96</xdr:row>
      <xdr:rowOff>73261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121538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106426</xdr:rowOff>
    </xdr:from>
    <xdr:to>
      <xdr:col>20</xdr:col>
      <xdr:colOff>38100</xdr:colOff>
      <xdr:row>97</xdr:row>
      <xdr:rowOff>36576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27703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66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135055</xdr:rowOff>
    </xdr:from>
    <xdr:to>
      <xdr:col>15</xdr:col>
      <xdr:colOff>101600</xdr:colOff>
      <xdr:row>97</xdr:row>
      <xdr:rowOff>65205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137886</xdr:rowOff>
    </xdr:from>
    <xdr:to>
      <xdr:col>10</xdr:col>
      <xdr:colOff>165100</xdr:colOff>
      <xdr:row>97</xdr:row>
      <xdr:rowOff>68036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59163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71047</xdr:rowOff>
    </xdr:from>
    <xdr:to>
      <xdr:col>6</xdr:col>
      <xdr:colOff>38100</xdr:colOff>
      <xdr:row>98</xdr:row>
      <xdr:rowOff>1197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163774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80016</xdr:rowOff>
    </xdr:from>
    <xdr:to>
      <xdr:col>55</xdr:col>
      <xdr:colOff>0</xdr:colOff>
      <xdr:row>31</xdr:row>
      <xdr:rowOff>63595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223516"/>
          <a:ext cx="838200" cy="1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35551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350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63595</xdr:rowOff>
    </xdr:from>
    <xdr:to>
      <xdr:col>50</xdr:col>
      <xdr:colOff>114300</xdr:colOff>
      <xdr:row>32</xdr:row>
      <xdr:rowOff>102572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378545"/>
          <a:ext cx="889000" cy="2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102572</xdr:rowOff>
    </xdr:from>
    <xdr:to>
      <xdr:col>45</xdr:col>
      <xdr:colOff>177800</xdr:colOff>
      <xdr:row>38</xdr:row>
      <xdr:rowOff>84874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588972"/>
          <a:ext cx="889000" cy="10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60240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7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84874</xdr:rowOff>
    </xdr:from>
    <xdr:to>
      <xdr:col>41</xdr:col>
      <xdr:colOff>50800</xdr:colOff>
      <xdr:row>38</xdr:row>
      <xdr:rowOff>148196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99974"/>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29216</xdr:rowOff>
    </xdr:from>
    <xdr:to>
      <xdr:col>55</xdr:col>
      <xdr:colOff>50800</xdr:colOff>
      <xdr:row>30</xdr:row>
      <xdr:rowOff>130816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17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115593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0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12795</xdr:rowOff>
    </xdr:from>
    <xdr:to>
      <xdr:col>50</xdr:col>
      <xdr:colOff>165100</xdr:colOff>
      <xdr:row>31</xdr:row>
      <xdr:rowOff>114395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3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105522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4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51772</xdr:rowOff>
    </xdr:from>
    <xdr:to>
      <xdr:col>46</xdr:col>
      <xdr:colOff>38100</xdr:colOff>
      <xdr:row>32</xdr:row>
      <xdr:rowOff>153372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169899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31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34074</xdr:rowOff>
    </xdr:from>
    <xdr:to>
      <xdr:col>41</xdr:col>
      <xdr:colOff>101600</xdr:colOff>
      <xdr:row>38</xdr:row>
      <xdr:rowOff>135674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126801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6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97396</xdr:rowOff>
    </xdr:from>
    <xdr:to>
      <xdr:col>36</xdr:col>
      <xdr:colOff>165100</xdr:colOff>
      <xdr:row>39</xdr:row>
      <xdr:rowOff>27546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18673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70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72796</xdr:rowOff>
    </xdr:from>
    <xdr:to>
      <xdr:col>55</xdr:col>
      <xdr:colOff>0</xdr:colOff>
      <xdr:row>52</xdr:row>
      <xdr:rowOff>46012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8645296"/>
          <a:ext cx="838200" cy="3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72796</xdr:rowOff>
    </xdr:from>
    <xdr:to>
      <xdr:col>50</xdr:col>
      <xdr:colOff>114300</xdr:colOff>
      <xdr:row>51</xdr:row>
      <xdr:rowOff>86893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8645296"/>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86893</xdr:rowOff>
    </xdr:from>
    <xdr:to>
      <xdr:col>45</xdr:col>
      <xdr:colOff>177800</xdr:colOff>
      <xdr:row>53</xdr:row>
      <xdr:rowOff>141777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8830843"/>
          <a:ext cx="889000" cy="3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141777</xdr:rowOff>
    </xdr:from>
    <xdr:to>
      <xdr:col>41</xdr:col>
      <xdr:colOff>50800</xdr:colOff>
      <xdr:row>55</xdr:row>
      <xdr:rowOff>3816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228627"/>
          <a:ext cx="8890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113333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166662</xdr:rowOff>
    </xdr:from>
    <xdr:to>
      <xdr:col>55</xdr:col>
      <xdr:colOff>50800</xdr:colOff>
      <xdr:row>52</xdr:row>
      <xdr:rowOff>96812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9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18089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76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21996</xdr:rowOff>
    </xdr:from>
    <xdr:to>
      <xdr:col>50</xdr:col>
      <xdr:colOff>165100</xdr:colOff>
      <xdr:row>50</xdr:row>
      <xdr:rowOff>123596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85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48</xdr:row>
      <xdr:rowOff>140123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836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36093</xdr:rowOff>
    </xdr:from>
    <xdr:to>
      <xdr:col>46</xdr:col>
      <xdr:colOff>38100</xdr:colOff>
      <xdr:row>51</xdr:row>
      <xdr:rowOff>137693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7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154220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55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90977</xdr:rowOff>
    </xdr:from>
    <xdr:to>
      <xdr:col>41</xdr:col>
      <xdr:colOff>101600</xdr:colOff>
      <xdr:row>54</xdr:row>
      <xdr:rowOff>21127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37654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95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124466</xdr:rowOff>
    </xdr:from>
    <xdr:to>
      <xdr:col>36</xdr:col>
      <xdr:colOff>165100</xdr:colOff>
      <xdr:row>55</xdr:row>
      <xdr:rowOff>54616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71143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1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112858</xdr:rowOff>
    </xdr:from>
    <xdr:to>
      <xdr:col>55</xdr:col>
      <xdr:colOff>0</xdr:colOff>
      <xdr:row>72</xdr:row>
      <xdr:rowOff>156178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45725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112858</xdr:rowOff>
    </xdr:from>
    <xdr:to>
      <xdr:col>50</xdr:col>
      <xdr:colOff>114300</xdr:colOff>
      <xdr:row>74</xdr:row>
      <xdr:rowOff>14922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457258"/>
          <a:ext cx="889000" cy="2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14922</xdr:rowOff>
    </xdr:from>
    <xdr:to>
      <xdr:col>45</xdr:col>
      <xdr:colOff>177800</xdr:colOff>
      <xdr:row>74</xdr:row>
      <xdr:rowOff>111372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702222"/>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111372</xdr:rowOff>
    </xdr:from>
    <xdr:to>
      <xdr:col>41</xdr:col>
      <xdr:colOff>50800</xdr:colOff>
      <xdr:row>74</xdr:row>
      <xdr:rowOff>117069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798672"/>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105378</xdr:rowOff>
    </xdr:from>
    <xdr:to>
      <xdr:col>55</xdr:col>
      <xdr:colOff>50800</xdr:colOff>
      <xdr:row>73</xdr:row>
      <xdr:rowOff>35528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4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128255</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3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62058</xdr:rowOff>
    </xdr:from>
    <xdr:to>
      <xdr:col>50</xdr:col>
      <xdr:colOff>165100</xdr:colOff>
      <xdr:row>72</xdr:row>
      <xdr:rowOff>163658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8735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1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135572</xdr:rowOff>
    </xdr:from>
    <xdr:to>
      <xdr:col>46</xdr:col>
      <xdr:colOff>38100</xdr:colOff>
      <xdr:row>74</xdr:row>
      <xdr:rowOff>65722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6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82249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4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60572</xdr:rowOff>
    </xdr:from>
    <xdr:to>
      <xdr:col>41</xdr:col>
      <xdr:colOff>101600</xdr:colOff>
      <xdr:row>74</xdr:row>
      <xdr:rowOff>162172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5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66269</xdr:rowOff>
    </xdr:from>
    <xdr:to>
      <xdr:col>36</xdr:col>
      <xdr:colOff>165100</xdr:colOff>
      <xdr:row>74</xdr:row>
      <xdr:rowOff>167869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104209</xdr:rowOff>
    </xdr:from>
    <xdr:to>
      <xdr:col>55</xdr:col>
      <xdr:colOff>0</xdr:colOff>
      <xdr:row>95</xdr:row>
      <xdr:rowOff>126155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220509"/>
          <a:ext cx="8382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104209</xdr:rowOff>
    </xdr:from>
    <xdr:to>
      <xdr:col>50</xdr:col>
      <xdr:colOff>114300</xdr:colOff>
      <xdr:row>95</xdr:row>
      <xdr:rowOff>137567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220509"/>
          <a:ext cx="889000" cy="20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137567</xdr:rowOff>
    </xdr:from>
    <xdr:to>
      <xdr:col>45</xdr:col>
      <xdr:colOff>177800</xdr:colOff>
      <xdr:row>96</xdr:row>
      <xdr:rowOff>102439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25317"/>
          <a:ext cx="8890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102439</xdr:rowOff>
    </xdr:from>
    <xdr:to>
      <xdr:col>41</xdr:col>
      <xdr:colOff>50800</xdr:colOff>
      <xdr:row>97</xdr:row>
      <xdr:rowOff>61861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61639"/>
          <a:ext cx="889000" cy="1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75355</xdr:rowOff>
    </xdr:from>
    <xdr:to>
      <xdr:col>55</xdr:col>
      <xdr:colOff>50800</xdr:colOff>
      <xdr:row>96</xdr:row>
      <xdr:rowOff>5505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98232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53409</xdr:rowOff>
    </xdr:from>
    <xdr:to>
      <xdr:col>50</xdr:col>
      <xdr:colOff>165100</xdr:colOff>
      <xdr:row>94</xdr:row>
      <xdr:rowOff>155009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9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86767</xdr:rowOff>
    </xdr:from>
    <xdr:to>
      <xdr:col>46</xdr:col>
      <xdr:colOff>38100</xdr:colOff>
      <xdr:row>96</xdr:row>
      <xdr:rowOff>16917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51639</xdr:rowOff>
    </xdr:from>
    <xdr:to>
      <xdr:col>41</xdr:col>
      <xdr:colOff>101600</xdr:colOff>
      <xdr:row>96</xdr:row>
      <xdr:rowOff>153239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169766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11061</xdr:rowOff>
    </xdr:from>
    <xdr:to>
      <xdr:col>36</xdr:col>
      <xdr:colOff>165100</xdr:colOff>
      <xdr:row>97</xdr:row>
      <xdr:rowOff>112661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103788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132979</xdr:rowOff>
    </xdr:from>
    <xdr:to>
      <xdr:col>85</xdr:col>
      <xdr:colOff>127000</xdr:colOff>
      <xdr:row>38</xdr:row>
      <xdr:rowOff>84379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476629"/>
          <a:ext cx="8382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68834</xdr:rowOff>
    </xdr:from>
    <xdr:to>
      <xdr:col>81</xdr:col>
      <xdr:colOff>50800</xdr:colOff>
      <xdr:row>37</xdr:row>
      <xdr:rowOff>132979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412484"/>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128407</xdr:rowOff>
    </xdr:from>
    <xdr:to>
      <xdr:col>76</xdr:col>
      <xdr:colOff>114300</xdr:colOff>
      <xdr:row>37</xdr:row>
      <xdr:rowOff>68834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300607"/>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128407</xdr:rowOff>
    </xdr:from>
    <xdr:to>
      <xdr:col>71</xdr:col>
      <xdr:colOff>177800</xdr:colOff>
      <xdr:row>36</xdr:row>
      <xdr:rowOff>140889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30060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33579</xdr:rowOff>
    </xdr:from>
    <xdr:to>
      <xdr:col>85</xdr:col>
      <xdr:colOff>177800</xdr:colOff>
      <xdr:row>38</xdr:row>
      <xdr:rowOff>135179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119956</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82179</xdr:rowOff>
    </xdr:from>
    <xdr:to>
      <xdr:col>81</xdr:col>
      <xdr:colOff>101600</xdr:colOff>
      <xdr:row>38</xdr:row>
      <xdr:rowOff>12329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3456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5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18034</xdr:rowOff>
    </xdr:from>
    <xdr:to>
      <xdr:col>76</xdr:col>
      <xdr:colOff>165100</xdr:colOff>
      <xdr:row>37</xdr:row>
      <xdr:rowOff>119634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110761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77607</xdr:rowOff>
    </xdr:from>
    <xdr:to>
      <xdr:col>72</xdr:col>
      <xdr:colOff>38100</xdr:colOff>
      <xdr:row>37</xdr:row>
      <xdr:rowOff>7757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2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170334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90089</xdr:rowOff>
    </xdr:from>
    <xdr:to>
      <xdr:col>67</xdr:col>
      <xdr:colOff>101600</xdr:colOff>
      <xdr:row>37</xdr:row>
      <xdr:rowOff>20239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5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133528</xdr:rowOff>
    </xdr:from>
    <xdr:to>
      <xdr:col>85</xdr:col>
      <xdr:colOff>127000</xdr:colOff>
      <xdr:row>73</xdr:row>
      <xdr:rowOff>50066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306478"/>
          <a:ext cx="838200" cy="2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133528</xdr:rowOff>
    </xdr:from>
    <xdr:to>
      <xdr:col>81</xdr:col>
      <xdr:colOff>50800</xdr:colOff>
      <xdr:row>73</xdr:row>
      <xdr:rowOff>39047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306478"/>
          <a:ext cx="889000" cy="24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39047</xdr:rowOff>
    </xdr:from>
    <xdr:to>
      <xdr:col>76</xdr:col>
      <xdr:colOff>114300</xdr:colOff>
      <xdr:row>73</xdr:row>
      <xdr:rowOff>102004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554897"/>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102004</xdr:rowOff>
    </xdr:from>
    <xdr:to>
      <xdr:col>71</xdr:col>
      <xdr:colOff>177800</xdr:colOff>
      <xdr:row>73</xdr:row>
      <xdr:rowOff>132224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617854"/>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170716</xdr:rowOff>
    </xdr:from>
    <xdr:to>
      <xdr:col>85</xdr:col>
      <xdr:colOff>177800</xdr:colOff>
      <xdr:row>73</xdr:row>
      <xdr:rowOff>100866</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5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22143</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82728</xdr:rowOff>
    </xdr:from>
    <xdr:to>
      <xdr:col>81</xdr:col>
      <xdr:colOff>101600</xdr:colOff>
      <xdr:row>72</xdr:row>
      <xdr:rowOff>12878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2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29405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159697</xdr:rowOff>
    </xdr:from>
    <xdr:to>
      <xdr:col>76</xdr:col>
      <xdr:colOff>165100</xdr:colOff>
      <xdr:row>73</xdr:row>
      <xdr:rowOff>89847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5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106374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2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51204</xdr:rowOff>
    </xdr:from>
    <xdr:to>
      <xdr:col>72</xdr:col>
      <xdr:colOff>38100</xdr:colOff>
      <xdr:row>73</xdr:row>
      <xdr:rowOff>152804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169331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3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81424</xdr:rowOff>
    </xdr:from>
    <xdr:to>
      <xdr:col>67</xdr:col>
      <xdr:colOff>101600</xdr:colOff>
      <xdr:row>74</xdr:row>
      <xdr:rowOff>11574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100426</xdr:rowOff>
    </xdr:from>
    <xdr:to>
      <xdr:col>85</xdr:col>
      <xdr:colOff>127000</xdr:colOff>
      <xdr:row>95</xdr:row>
      <xdr:rowOff>139883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5873826"/>
          <a:ext cx="838200" cy="5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121186</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06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139883</xdr:rowOff>
    </xdr:from>
    <xdr:to>
      <xdr:col>81</xdr:col>
      <xdr:colOff>50800</xdr:colOff>
      <xdr:row>97</xdr:row>
      <xdr:rowOff>160138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427633"/>
          <a:ext cx="889000" cy="36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46065</xdr:rowOff>
    </xdr:from>
    <xdr:to>
      <xdr:col>76</xdr:col>
      <xdr:colOff>114300</xdr:colOff>
      <xdr:row>97</xdr:row>
      <xdr:rowOff>160138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676715"/>
          <a:ext cx="889000" cy="1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46065</xdr:rowOff>
    </xdr:from>
    <xdr:to>
      <xdr:col>71</xdr:col>
      <xdr:colOff>177800</xdr:colOff>
      <xdr:row>97</xdr:row>
      <xdr:rowOff>63805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676715"/>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49626</xdr:rowOff>
    </xdr:from>
    <xdr:to>
      <xdr:col>85</xdr:col>
      <xdr:colOff>177800</xdr:colOff>
      <xdr:row>92</xdr:row>
      <xdr:rowOff>151226</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58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72503</xdr:rowOff>
    </xdr:from>
    <xdr:ext cx="534377"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89083</xdr:rowOff>
    </xdr:from>
    <xdr:to>
      <xdr:col>81</xdr:col>
      <xdr:colOff>101600</xdr:colOff>
      <xdr:row>96</xdr:row>
      <xdr:rowOff>19233</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3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10360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64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109338</xdr:rowOff>
    </xdr:from>
    <xdr:to>
      <xdr:col>76</xdr:col>
      <xdr:colOff>165100</xdr:colOff>
      <xdr:row>98</xdr:row>
      <xdr:rowOff>39488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3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30615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3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166715</xdr:rowOff>
    </xdr:from>
    <xdr:to>
      <xdr:col>72</xdr:col>
      <xdr:colOff>38100</xdr:colOff>
      <xdr:row>97</xdr:row>
      <xdr:rowOff>96865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87992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13005</xdr:rowOff>
    </xdr:from>
    <xdr:to>
      <xdr:col>67</xdr:col>
      <xdr:colOff>101600</xdr:colOff>
      <xdr:row>97</xdr:row>
      <xdr:rowOff>114605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105732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139700</xdr:rowOff>
    </xdr:from>
    <xdr:to>
      <xdr:col>107</xdr:col>
      <xdr:colOff>50800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111750"/>
          <a:ext cx="889000" cy="16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139700</xdr:rowOff>
    </xdr:from>
    <xdr:to>
      <xdr:col>102</xdr:col>
      <xdr:colOff>114300</xdr:colOff>
      <xdr:row>39</xdr:row>
      <xdr:rowOff>21590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5111750"/>
          <a:ext cx="889000" cy="15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88900</xdr:rowOff>
    </xdr:from>
    <xdr:to>
      <xdr:col>102</xdr:col>
      <xdr:colOff>165100</xdr:colOff>
      <xdr:row>30</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35577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483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63517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68997</xdr:rowOff>
    </xdr:from>
    <xdr:to>
      <xdr:col>116</xdr:col>
      <xdr:colOff>63500</xdr:colOff>
      <xdr:row>53</xdr:row>
      <xdr:rowOff>106308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9155847"/>
          <a:ext cx="8382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58824</xdr:rowOff>
    </xdr:from>
    <xdr:to>
      <xdr:col>111</xdr:col>
      <xdr:colOff>177800</xdr:colOff>
      <xdr:row>53</xdr:row>
      <xdr:rowOff>106308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8974224"/>
          <a:ext cx="889000" cy="2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87476</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3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58824</xdr:rowOff>
    </xdr:from>
    <xdr:to>
      <xdr:col>107</xdr:col>
      <xdr:colOff>50800</xdr:colOff>
      <xdr:row>54</xdr:row>
      <xdr:rowOff>153432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8974224"/>
          <a:ext cx="889000" cy="4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81925</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103630</xdr:rowOff>
    </xdr:from>
    <xdr:to>
      <xdr:col>102</xdr:col>
      <xdr:colOff>114300</xdr:colOff>
      <xdr:row>54</xdr:row>
      <xdr:rowOff>153432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361930"/>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90219</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41315</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18197</xdr:rowOff>
    </xdr:from>
    <xdr:to>
      <xdr:col>116</xdr:col>
      <xdr:colOff>114300</xdr:colOff>
      <xdr:row>53</xdr:row>
      <xdr:rowOff>119797</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1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41074</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9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55508</xdr:rowOff>
    </xdr:from>
    <xdr:to>
      <xdr:col>112</xdr:col>
      <xdr:colOff>38100</xdr:colOff>
      <xdr:row>53</xdr:row>
      <xdr:rowOff>157108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1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2185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9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8024</xdr:rowOff>
    </xdr:from>
    <xdr:to>
      <xdr:col>107</xdr:col>
      <xdr:colOff>101600</xdr:colOff>
      <xdr:row>52</xdr:row>
      <xdr:rowOff>109624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89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126151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86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102632</xdr:rowOff>
    </xdr:from>
    <xdr:to>
      <xdr:col>102</xdr:col>
      <xdr:colOff>165100</xdr:colOff>
      <xdr:row>55</xdr:row>
      <xdr:rowOff>32782</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49309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1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52830</xdr:rowOff>
    </xdr:from>
    <xdr:to>
      <xdr:col>98</xdr:col>
      <xdr:colOff>38100</xdr:colOff>
      <xdr:row>54</xdr:row>
      <xdr:rowOff>154430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170957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97790</xdr:rowOff>
    </xdr:from>
    <xdr:to>
      <xdr:col>116</xdr:col>
      <xdr:colOff>63500</xdr:colOff>
      <xdr:row>75</xdr:row>
      <xdr:rowOff>1016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78509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97790</xdr:rowOff>
    </xdr:from>
    <xdr:to>
      <xdr:col>111</xdr:col>
      <xdr:colOff>177800</xdr:colOff>
      <xdr:row>74</xdr:row>
      <xdr:rowOff>170942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78509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66184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110744</xdr:rowOff>
    </xdr:from>
    <xdr:to>
      <xdr:col>107</xdr:col>
      <xdr:colOff>50800</xdr:colOff>
      <xdr:row>74</xdr:row>
      <xdr:rowOff>170942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279804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58183</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29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67691</xdr:rowOff>
    </xdr:from>
    <xdr:to>
      <xdr:col>102</xdr:col>
      <xdr:colOff>114300</xdr:colOff>
      <xdr:row>74</xdr:row>
      <xdr:rowOff>110744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2583541"/>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130954</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121666</xdr:rowOff>
    </xdr:from>
    <xdr:to>
      <xdr:col>116</xdr:col>
      <xdr:colOff>114300</xdr:colOff>
      <xdr:row>75</xdr:row>
      <xdr:rowOff>51816</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8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144543</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6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46990</xdr:rowOff>
    </xdr:from>
    <xdr:to>
      <xdr:col>112</xdr:col>
      <xdr:colOff>38100</xdr:colOff>
      <xdr:row>74</xdr:row>
      <xdr:rowOff>148590</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165117</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5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120142</xdr:rowOff>
    </xdr:from>
    <xdr:to>
      <xdr:col>107</xdr:col>
      <xdr:colOff>101600</xdr:colOff>
      <xdr:row>75</xdr:row>
      <xdr:rowOff>50292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28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66819</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25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59944</xdr:rowOff>
    </xdr:from>
    <xdr:to>
      <xdr:col>102</xdr:col>
      <xdr:colOff>165100</xdr:colOff>
      <xdr:row>74</xdr:row>
      <xdr:rowOff>161544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27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152671</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83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16891</xdr:rowOff>
    </xdr:from>
    <xdr:to>
      <xdr:col>98</xdr:col>
      <xdr:colOff>38100</xdr:colOff>
      <xdr:row>73</xdr:row>
      <xdr:rowOff>118491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25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135018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230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千円となっており、前年度の</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千円と比べ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千円の増加となっている。</a:t>
          </a:r>
        </a:p>
        <a:p>
          <a:r>
            <a:rPr kumimoji="1" lang="ja-JP" altLang="en-US" sz="1300">
              <a:latin typeface="ＭＳ Ｐゴシック" panose="020B0600070205080204" pitchFamily="50" charset="-128"/>
              <a:ea typeface="ＭＳ Ｐゴシック" panose="020B0600070205080204" pitchFamily="50" charset="-128"/>
            </a:rPr>
            <a:t>　前年度との比較では、普通建設事業費が防災・減災、国土強靱化の推進に係る公共事業や災害復旧事業の減少等により</a:t>
          </a:r>
          <a:r>
            <a:rPr kumimoji="1" lang="en-US" altLang="ja-JP" sz="1300">
              <a:latin typeface="ＭＳ Ｐゴシック" panose="020B0600070205080204" pitchFamily="50" charset="-128"/>
              <a:ea typeface="ＭＳ Ｐゴシック" panose="020B0600070205080204" pitchFamily="50" charset="-128"/>
            </a:rPr>
            <a:t>16,594</a:t>
          </a:r>
          <a:r>
            <a:rPr kumimoji="1" lang="ja-JP" altLang="en-US" sz="1300">
              <a:latin typeface="ＭＳ Ｐゴシック" panose="020B0600070205080204" pitchFamily="50" charset="-128"/>
              <a:ea typeface="ＭＳ Ｐゴシック" panose="020B0600070205080204" pitchFamily="50" charset="-128"/>
            </a:rPr>
            <a:t>円の減少、公債費が前年度に多額の繰上償還を行っていたため</a:t>
          </a:r>
          <a:r>
            <a:rPr kumimoji="1" lang="en-US" altLang="ja-JP" sz="1300">
              <a:latin typeface="ＭＳ Ｐゴシック" panose="020B0600070205080204" pitchFamily="50" charset="-128"/>
              <a:ea typeface="ＭＳ Ｐゴシック" panose="020B0600070205080204" pitchFamily="50" charset="-128"/>
            </a:rPr>
            <a:t>11,349</a:t>
          </a:r>
          <a:r>
            <a:rPr kumimoji="1" lang="ja-JP" altLang="en-US" sz="1300">
              <a:latin typeface="ＭＳ Ｐゴシック" panose="020B0600070205080204" pitchFamily="50" charset="-128"/>
              <a:ea typeface="ＭＳ Ｐゴシック" panose="020B0600070205080204" pitchFamily="50" charset="-128"/>
            </a:rPr>
            <a:t>円の減少となっている。一方、積立金が公債費臨時対策基金等の創設・積立て等により</a:t>
          </a:r>
          <a:r>
            <a:rPr kumimoji="1" lang="en-US" altLang="ja-JP" sz="1300">
              <a:latin typeface="ＭＳ Ｐゴシック" panose="020B0600070205080204" pitchFamily="50" charset="-128"/>
              <a:ea typeface="ＭＳ Ｐゴシック" panose="020B0600070205080204" pitchFamily="50" charset="-128"/>
            </a:rPr>
            <a:t>12,113</a:t>
          </a:r>
          <a:r>
            <a:rPr kumimoji="1" lang="ja-JP" altLang="en-US" sz="1300">
              <a:latin typeface="ＭＳ Ｐゴシック" panose="020B0600070205080204" pitchFamily="50" charset="-128"/>
              <a:ea typeface="ＭＳ Ｐゴシック" panose="020B0600070205080204" pitchFamily="50" charset="-128"/>
            </a:rPr>
            <a:t>円の増加、補助費がわかやまリフレッシュプランＳや営業時間短縮要請協力金の増加等により</a:t>
          </a:r>
          <a:r>
            <a:rPr kumimoji="1" lang="en-US" altLang="ja-JP" sz="1300">
              <a:latin typeface="ＭＳ Ｐゴシック" panose="020B0600070205080204" pitchFamily="50" charset="-128"/>
              <a:ea typeface="ＭＳ Ｐゴシック" panose="020B0600070205080204" pitchFamily="50" charset="-128"/>
            </a:rPr>
            <a:t>8,138</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924,469
916,597
4,724.69
662,895,167
637,231,552
18,125,408
305,574,736
1,067,379,932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29972</xdr:rowOff>
    </xdr:from>
    <xdr:to>
      <xdr:col>24</xdr:col>
      <xdr:colOff>63500</xdr:colOff>
      <xdr:row>32</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16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59690</xdr:rowOff>
    </xdr:from>
    <xdr:to>
      <xdr:col>19</xdr:col>
      <xdr:colOff>177800</xdr:colOff>
      <xdr:row>32</xdr:row>
      <xdr:rowOff>93980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46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59690</xdr:rowOff>
    </xdr:from>
    <xdr:to>
      <xdr:col>15</xdr:col>
      <xdr:colOff>50800</xdr:colOff>
      <xdr:row>32</xdr:row>
      <xdr:rowOff>84836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460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84836</xdr:rowOff>
    </xdr:from>
    <xdr:to>
      <xdr:col>10</xdr:col>
      <xdr:colOff>114300</xdr:colOff>
      <xdr:row>33</xdr:row>
      <xdr:rowOff>52832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7123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150622</xdr:rowOff>
    </xdr:from>
    <xdr:to>
      <xdr:col>24</xdr:col>
      <xdr:colOff>114300</xdr:colOff>
      <xdr:row>32</xdr:row>
      <xdr:rowOff>80772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103649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1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43180</xdr:rowOff>
    </xdr:from>
    <xdr:to>
      <xdr:col>20</xdr:col>
      <xdr:colOff>38100</xdr:colOff>
      <xdr:row>32</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161307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8890</xdr:rowOff>
    </xdr:from>
    <xdr:to>
      <xdr:col>15</xdr:col>
      <xdr:colOff>101600</xdr:colOff>
      <xdr:row>32</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34036</xdr:rowOff>
    </xdr:from>
    <xdr:to>
      <xdr:col>10</xdr:col>
      <xdr:colOff>165100</xdr:colOff>
      <xdr:row>32</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2032</xdr:rowOff>
    </xdr:from>
    <xdr:to>
      <xdr:col>6</xdr:col>
      <xdr:colOff>38100</xdr:colOff>
      <xdr:row>33</xdr:row>
      <xdr:rowOff>103632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120159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127089</xdr:rowOff>
    </xdr:from>
    <xdr:to>
      <xdr:col>24</xdr:col>
      <xdr:colOff>62865</xdr:colOff>
      <xdr:row>57</xdr:row>
      <xdr:rowOff>84798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9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88625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84798</xdr:rowOff>
    </xdr:from>
    <xdr:to>
      <xdr:col>24</xdr:col>
      <xdr:colOff>152400</xdr:colOff>
      <xdr:row>57</xdr:row>
      <xdr:rowOff>84798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5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73766</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127089</xdr:rowOff>
    </xdr:from>
    <xdr:to>
      <xdr:col>24</xdr:col>
      <xdr:colOff>152400</xdr:colOff>
      <xdr:row>50</xdr:row>
      <xdr:rowOff>127089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168846</xdr:rowOff>
    </xdr:from>
    <xdr:to>
      <xdr:col>24</xdr:col>
      <xdr:colOff>63500</xdr:colOff>
      <xdr:row>55</xdr:row>
      <xdr:rowOff>108610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084246"/>
          <a:ext cx="838200" cy="4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22255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8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43828</xdr:rowOff>
    </xdr:from>
    <xdr:to>
      <xdr:col>24</xdr:col>
      <xdr:colOff>114300</xdr:colOff>
      <xdr:row>54</xdr:row>
      <xdr:rowOff>145428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108610</xdr:rowOff>
    </xdr:from>
    <xdr:to>
      <xdr:col>19</xdr:col>
      <xdr:colOff>177800</xdr:colOff>
      <xdr:row>57</xdr:row>
      <xdr:rowOff>119431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538360"/>
          <a:ext cx="889000" cy="3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50647</xdr:rowOff>
    </xdr:from>
    <xdr:to>
      <xdr:col>20</xdr:col>
      <xdr:colOff>38100</xdr:colOff>
      <xdr:row>51</xdr:row>
      <xdr:rowOff>152247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879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168774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85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115963</xdr:rowOff>
    </xdr:from>
    <xdr:to>
      <xdr:col>15</xdr:col>
      <xdr:colOff>50800</xdr:colOff>
      <xdr:row>57</xdr:row>
      <xdr:rowOff>119431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88613"/>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157252</xdr:rowOff>
    </xdr:from>
    <xdr:to>
      <xdr:col>15</xdr:col>
      <xdr:colOff>101600</xdr:colOff>
      <xdr:row>55</xdr:row>
      <xdr:rowOff>87402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103929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1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115963</xdr:rowOff>
    </xdr:from>
    <xdr:to>
      <xdr:col>10</xdr:col>
      <xdr:colOff>114300</xdr:colOff>
      <xdr:row>57</xdr:row>
      <xdr:rowOff>166256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886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98272</xdr:rowOff>
    </xdr:from>
    <xdr:to>
      <xdr:col>10</xdr:col>
      <xdr:colOff>165100</xdr:colOff>
      <xdr:row>56</xdr:row>
      <xdr:rowOff>28422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44949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104559</xdr:rowOff>
    </xdr:from>
    <xdr:to>
      <xdr:col>6</xdr:col>
      <xdr:colOff>38100</xdr:colOff>
      <xdr:row>56</xdr:row>
      <xdr:rowOff>34709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51236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118046</xdr:rowOff>
    </xdr:from>
    <xdr:to>
      <xdr:col>24</xdr:col>
      <xdr:colOff>114300</xdr:colOff>
      <xdr:row>53</xdr:row>
      <xdr:rowOff>48196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140923</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57810</xdr:rowOff>
    </xdr:from>
    <xdr:to>
      <xdr:col>20</xdr:col>
      <xdr:colOff>38100</xdr:colOff>
      <xdr:row>55</xdr:row>
      <xdr:rowOff>159410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150537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5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68631</xdr:rowOff>
    </xdr:from>
    <xdr:to>
      <xdr:col>15</xdr:col>
      <xdr:colOff>101600</xdr:colOff>
      <xdr:row>57</xdr:row>
      <xdr:rowOff>170231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161358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9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65163</xdr:rowOff>
    </xdr:from>
    <xdr:to>
      <xdr:col>10</xdr:col>
      <xdr:colOff>165100</xdr:colOff>
      <xdr:row>57</xdr:row>
      <xdr:rowOff>166763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115456</xdr:rowOff>
    </xdr:from>
    <xdr:to>
      <xdr:col>6</xdr:col>
      <xdr:colOff>38100</xdr:colOff>
      <xdr:row>58</xdr:row>
      <xdr:rowOff>45606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36733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9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1534</xdr:rowOff>
    </xdr:from>
    <xdr:to>
      <xdr:col>24</xdr:col>
      <xdr:colOff>63500</xdr:colOff>
      <xdr:row>73</xdr:row>
      <xdr:rowOff>129459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345934"/>
          <a:ext cx="838200" cy="2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150537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494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155702</xdr:rowOff>
    </xdr:from>
    <xdr:to>
      <xdr:col>19</xdr:col>
      <xdr:colOff>177800</xdr:colOff>
      <xdr:row>73</xdr:row>
      <xdr:rowOff>129459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157202"/>
          <a:ext cx="889000" cy="48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155702</xdr:rowOff>
    </xdr:from>
    <xdr:to>
      <xdr:col>15</xdr:col>
      <xdr:colOff>50800</xdr:colOff>
      <xdr:row>75</xdr:row>
      <xdr:rowOff>164846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157202"/>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146697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4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164846</xdr:rowOff>
    </xdr:from>
    <xdr:to>
      <xdr:col>10</xdr:col>
      <xdr:colOff>114300</xdr:colOff>
      <xdr:row>77</xdr:row>
      <xdr:rowOff>82414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023596"/>
          <a:ext cx="889000" cy="26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122184</xdr:rowOff>
    </xdr:from>
    <xdr:to>
      <xdr:col>24</xdr:col>
      <xdr:colOff>114300</xdr:colOff>
      <xdr:row>72</xdr:row>
      <xdr:rowOff>52334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2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145061</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1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78659</xdr:rowOff>
    </xdr:from>
    <xdr:to>
      <xdr:col>20</xdr:col>
      <xdr:colOff>38100</xdr:colOff>
      <xdr:row>74</xdr:row>
      <xdr:rowOff>8809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171386</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6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104902</xdr:rowOff>
    </xdr:from>
    <xdr:to>
      <xdr:col>15</xdr:col>
      <xdr:colOff>101600</xdr:colOff>
      <xdr:row>71</xdr:row>
      <xdr:rowOff>35052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1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51579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1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114046</xdr:rowOff>
    </xdr:from>
    <xdr:to>
      <xdr:col>10</xdr:col>
      <xdr:colOff>165100</xdr:colOff>
      <xdr:row>76</xdr:row>
      <xdr:rowOff>44196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60723</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7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31614</xdr:rowOff>
    </xdr:from>
    <xdr:to>
      <xdr:col>6</xdr:col>
      <xdr:colOff>38100</xdr:colOff>
      <xdr:row>77</xdr:row>
      <xdr:rowOff>133214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124341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3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18828</xdr:rowOff>
    </xdr:from>
    <xdr:to>
      <xdr:col>24</xdr:col>
      <xdr:colOff>63500</xdr:colOff>
      <xdr:row>94</xdr:row>
      <xdr:rowOff>54966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135128"/>
          <a:ext cx="8382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54966</xdr:rowOff>
    </xdr:from>
    <xdr:to>
      <xdr:col>19</xdr:col>
      <xdr:colOff>177800</xdr:colOff>
      <xdr:row>95</xdr:row>
      <xdr:rowOff>117126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171266"/>
          <a:ext cx="889000" cy="2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46969</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8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117126</xdr:rowOff>
    </xdr:from>
    <xdr:to>
      <xdr:col>15</xdr:col>
      <xdr:colOff>50800</xdr:colOff>
      <xdr:row>97</xdr:row>
      <xdr:rowOff>137813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404876"/>
          <a:ext cx="889000" cy="3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52170</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137813</xdr:rowOff>
    </xdr:from>
    <xdr:to>
      <xdr:col>10</xdr:col>
      <xdr:colOff>114300</xdr:colOff>
      <xdr:row>97</xdr:row>
      <xdr:rowOff>148520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768463"/>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139478</xdr:rowOff>
    </xdr:from>
    <xdr:to>
      <xdr:col>24</xdr:col>
      <xdr:colOff>114300</xdr:colOff>
      <xdr:row>94</xdr:row>
      <xdr:rowOff>69628</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0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117905</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4166</xdr:rowOff>
    </xdr:from>
    <xdr:to>
      <xdr:col>20</xdr:col>
      <xdr:colOff>38100</xdr:colOff>
      <xdr:row>94</xdr:row>
      <xdr:rowOff>105766</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1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96893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2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66326</xdr:rowOff>
    </xdr:from>
    <xdr:to>
      <xdr:col>15</xdr:col>
      <xdr:colOff>101600</xdr:colOff>
      <xdr:row>95</xdr:row>
      <xdr:rowOff>167926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159053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4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87013</xdr:rowOff>
    </xdr:from>
    <xdr:to>
      <xdr:col>10</xdr:col>
      <xdr:colOff>165100</xdr:colOff>
      <xdr:row>98</xdr:row>
      <xdr:rowOff>17163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8290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97720</xdr:rowOff>
    </xdr:from>
    <xdr:to>
      <xdr:col>6</xdr:col>
      <xdr:colOff>38100</xdr:colOff>
      <xdr:row>98</xdr:row>
      <xdr:rowOff>27870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18997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4" name="労働費最小値テキスト">
          <a:extLst>
            <a:ext uri="{FF2B5EF4-FFF2-40B4-BE49-F238E27FC236}">
              <a16:creationId xmlns:a16="http://schemas.microsoft.com/office/drawing/2014/main" id="{00000000-0008-0000-0700-000012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6" name="労働費最大値テキスト">
          <a:extLst>
            <a:ext uri="{FF2B5EF4-FFF2-40B4-BE49-F238E27FC236}">
              <a16:creationId xmlns:a16="http://schemas.microsoft.com/office/drawing/2014/main" id="{00000000-0008-0000-0700-000014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38</xdr:row>
      <xdr:rowOff>61061</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9639300" y="6512611"/>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9" name="労働費平均値テキスト">
          <a:extLst>
            <a:ext uri="{FF2B5EF4-FFF2-40B4-BE49-F238E27FC236}">
              <a16:creationId xmlns:a16="http://schemas.microsoft.com/office/drawing/2014/main" id="{00000000-0008-0000-0700-000017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168961</xdr:rowOff>
    </xdr:from>
    <xdr:to>
      <xdr:col>50</xdr:col>
      <xdr:colOff>114300</xdr:colOff>
      <xdr:row>38</xdr:row>
      <xdr:rowOff>16713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8750300" y="651261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98095</xdr:rowOff>
    </xdr:from>
    <xdr:to>
      <xdr:col>45</xdr:col>
      <xdr:colOff>177800</xdr:colOff>
      <xdr:row>38</xdr:row>
      <xdr:rowOff>16713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7861300" y="644174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98095</xdr:rowOff>
    </xdr:from>
    <xdr:to>
      <xdr:col>41</xdr:col>
      <xdr:colOff>50800</xdr:colOff>
      <xdr:row>37</xdr:row>
      <xdr:rowOff>119583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6972300" y="644174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469744" cy="259045"/>
    <xdr:sp macro="" textlink="">
      <xdr:nvSpPr>
        <xdr:cNvPr id="298" name="労働費該当値テキスト">
          <a:extLst>
            <a:ext uri="{FF2B5EF4-FFF2-40B4-BE49-F238E27FC236}">
              <a16:creationId xmlns:a16="http://schemas.microsoft.com/office/drawing/2014/main" id="{00000000-0008-0000-0700-00002A010000}"/>
            </a:ext>
          </a:extLst>
        </xdr:cNvPr>
        <xdr:cNvSpPr txBox="1"/>
      </xdr:nvSpPr>
      <xdr:spPr>
        <a:xfrm>
          <a:off x="10528300" y="64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118161</xdr:rowOff>
    </xdr:from>
    <xdr:to>
      <xdr:col>50</xdr:col>
      <xdr:colOff>165100</xdr:colOff>
      <xdr:row>38</xdr:row>
      <xdr:rowOff>48310</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9588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39438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391728" y="655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137363</xdr:rowOff>
    </xdr:from>
    <xdr:to>
      <xdr:col>46</xdr:col>
      <xdr:colOff>38100</xdr:colOff>
      <xdr:row>38</xdr:row>
      <xdr:rowOff>67514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8699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58640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5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47295</xdr:rowOff>
    </xdr:from>
    <xdr:to>
      <xdr:col>41</xdr:col>
      <xdr:colOff>101600</xdr:colOff>
      <xdr:row>37</xdr:row>
      <xdr:rowOff>148895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7810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140022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68783</xdr:rowOff>
    </xdr:from>
    <xdr:to>
      <xdr:col>36</xdr:col>
      <xdr:colOff>165100</xdr:colOff>
      <xdr:row>37</xdr:row>
      <xdr:rowOff>170383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6921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161510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5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43459</xdr:rowOff>
    </xdr:from>
    <xdr:to>
      <xdr:col>55</xdr:col>
      <xdr:colOff>0</xdr:colOff>
      <xdr:row>59</xdr:row>
      <xdr:rowOff>159817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10159009"/>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43459</xdr:rowOff>
    </xdr:from>
    <xdr:to>
      <xdr:col>50</xdr:col>
      <xdr:colOff>114300</xdr:colOff>
      <xdr:row>59</xdr:row>
      <xdr:rowOff>55510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10159009"/>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55510</xdr:rowOff>
    </xdr:from>
    <xdr:to>
      <xdr:col>45</xdr:col>
      <xdr:colOff>177800</xdr:colOff>
      <xdr:row>59</xdr:row>
      <xdr:rowOff>61747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10171060"/>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61747</xdr:rowOff>
    </xdr:from>
    <xdr:to>
      <xdr:col>41</xdr:col>
      <xdr:colOff>50800</xdr:colOff>
      <xdr:row>59</xdr:row>
      <xdr:rowOff>112758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10177297"/>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109017</xdr:rowOff>
    </xdr:from>
    <xdr:to>
      <xdr:col>55</xdr:col>
      <xdr:colOff>50800</xdr:colOff>
      <xdr:row>60</xdr:row>
      <xdr:rowOff>39167</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102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23944</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101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164109</xdr:rowOff>
    </xdr:from>
    <xdr:to>
      <xdr:col>50</xdr:col>
      <xdr:colOff>165100</xdr:colOff>
      <xdr:row>59</xdr:row>
      <xdr:rowOff>94259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85386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102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4710</xdr:rowOff>
    </xdr:from>
    <xdr:to>
      <xdr:col>46</xdr:col>
      <xdr:colOff>38100</xdr:colOff>
      <xdr:row>59</xdr:row>
      <xdr:rowOff>106310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101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97437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102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10947</xdr:rowOff>
    </xdr:from>
    <xdr:to>
      <xdr:col>41</xdr:col>
      <xdr:colOff>101600</xdr:colOff>
      <xdr:row>59</xdr:row>
      <xdr:rowOff>112547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101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103674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2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61958</xdr:rowOff>
    </xdr:from>
    <xdr:to>
      <xdr:col>36</xdr:col>
      <xdr:colOff>165100</xdr:colOff>
      <xdr:row>59</xdr:row>
      <xdr:rowOff>163558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101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154685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2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40000</xdr:rowOff>
    </xdr:from>
    <xdr:to>
      <xdr:col>55</xdr:col>
      <xdr:colOff>0</xdr:colOff>
      <xdr:row>74</xdr:row>
      <xdr:rowOff>2373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9639300" y="12555850"/>
          <a:ext cx="8382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5940</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6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16012</xdr:rowOff>
    </xdr:from>
    <xdr:to>
      <xdr:col>50</xdr:col>
      <xdr:colOff>114300</xdr:colOff>
      <xdr:row>74</xdr:row>
      <xdr:rowOff>2373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8750300" y="12531862"/>
          <a:ext cx="889000" cy="1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16012</xdr:rowOff>
    </xdr:from>
    <xdr:to>
      <xdr:col>45</xdr:col>
      <xdr:colOff>177800</xdr:colOff>
      <xdr:row>76</xdr:row>
      <xdr:rowOff>113792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7861300" y="12531862"/>
          <a:ext cx="889000" cy="6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74991</xdr:rowOff>
    </xdr:from>
    <xdr:to>
      <xdr:col>41</xdr:col>
      <xdr:colOff>50800</xdr:colOff>
      <xdr:row>76</xdr:row>
      <xdr:rowOff>113792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105191"/>
          <a:ext cx="8890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63608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20769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3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160650</xdr:rowOff>
    </xdr:from>
    <xdr:to>
      <xdr:col>55</xdr:col>
      <xdr:colOff>50800</xdr:colOff>
      <xdr:row>73</xdr:row>
      <xdr:rowOff>90800</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5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12077</xdr:rowOff>
    </xdr:from>
    <xdr:ext cx="534377"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235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123023</xdr:rowOff>
    </xdr:from>
    <xdr:to>
      <xdr:col>50</xdr:col>
      <xdr:colOff>165100</xdr:colOff>
      <xdr:row>74</xdr:row>
      <xdr:rowOff>53173</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26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44300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59411" y="1273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136662</xdr:rowOff>
    </xdr:from>
    <xdr:to>
      <xdr:col>46</xdr:col>
      <xdr:colOff>38100</xdr:colOff>
      <xdr:row>73</xdr:row>
      <xdr:rowOff>66812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24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83339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2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62992</xdr:rowOff>
    </xdr:from>
    <xdr:to>
      <xdr:col>41</xdr:col>
      <xdr:colOff>101600</xdr:colOff>
      <xdr:row>76</xdr:row>
      <xdr:rowOff>164592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24191</xdr:rowOff>
    </xdr:from>
    <xdr:to>
      <xdr:col>36</xdr:col>
      <xdr:colOff>165100</xdr:colOff>
      <xdr:row>76</xdr:row>
      <xdr:rowOff>125791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0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142318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134231</xdr:rowOff>
    </xdr:from>
    <xdr:to>
      <xdr:col>54</xdr:col>
      <xdr:colOff>189865</xdr:colOff>
      <xdr:row>98</xdr:row>
      <xdr:rowOff>73259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736181"/>
          <a:ext cx="1270" cy="113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77086</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8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73259</xdr:rowOff>
    </xdr:from>
    <xdr:to>
      <xdr:col>55</xdr:col>
      <xdr:colOff>88900</xdr:colOff>
      <xdr:row>98</xdr:row>
      <xdr:rowOff>73259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875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80908</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51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134231</xdr:rowOff>
    </xdr:from>
    <xdr:to>
      <xdr:col>55</xdr:col>
      <xdr:colOff>88900</xdr:colOff>
      <xdr:row>91</xdr:row>
      <xdr:rowOff>134231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73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108138</xdr:rowOff>
    </xdr:from>
    <xdr:to>
      <xdr:col>55</xdr:col>
      <xdr:colOff>0</xdr:colOff>
      <xdr:row>91</xdr:row>
      <xdr:rowOff>134231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9639300" y="15538638"/>
          <a:ext cx="838200" cy="1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49595</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3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71168</xdr:rowOff>
    </xdr:from>
    <xdr:to>
      <xdr:col>55</xdr:col>
      <xdr:colOff>50800</xdr:colOff>
      <xdr:row>96</xdr:row>
      <xdr:rowOff>1318</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3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108138</xdr:rowOff>
    </xdr:from>
    <xdr:to>
      <xdr:col>50</xdr:col>
      <xdr:colOff>114300</xdr:colOff>
      <xdr:row>92</xdr:row>
      <xdr:rowOff>122506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5538638"/>
          <a:ext cx="8890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142506</xdr:rowOff>
    </xdr:from>
    <xdr:to>
      <xdr:col>50</xdr:col>
      <xdr:colOff>165100</xdr:colOff>
      <xdr:row>95</xdr:row>
      <xdr:rowOff>72656</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63783</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3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122506</xdr:rowOff>
    </xdr:from>
    <xdr:to>
      <xdr:col>45</xdr:col>
      <xdr:colOff>177800</xdr:colOff>
      <xdr:row>93</xdr:row>
      <xdr:rowOff>66565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5895906"/>
          <a:ext cx="8890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47802</xdr:rowOff>
    </xdr:from>
    <xdr:to>
      <xdr:col>46</xdr:col>
      <xdr:colOff>38100</xdr:colOff>
      <xdr:row>95</xdr:row>
      <xdr:rowOff>149402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140529</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66565</xdr:rowOff>
    </xdr:from>
    <xdr:to>
      <xdr:col>41</xdr:col>
      <xdr:colOff>50800</xdr:colOff>
      <xdr:row>93</xdr:row>
      <xdr:rowOff>164308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011415"/>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253</xdr:rowOff>
    </xdr:from>
    <xdr:to>
      <xdr:col>41</xdr:col>
      <xdr:colOff>101600</xdr:colOff>
      <xdr:row>96</xdr:row>
      <xdr:rowOff>101853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92980</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65632</xdr:rowOff>
    </xdr:from>
    <xdr:to>
      <xdr:col>36</xdr:col>
      <xdr:colOff>165100</xdr:colOff>
      <xdr:row>96</xdr:row>
      <xdr:rowOff>167232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158359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83431</xdr:rowOff>
    </xdr:from>
    <xdr:to>
      <xdr:col>55</xdr:col>
      <xdr:colOff>50800</xdr:colOff>
      <xdr:row>92</xdr:row>
      <xdr:rowOff>13581</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56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36458</xdr:rowOff>
    </xdr:from>
    <xdr:ext cx="599010"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563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57338</xdr:rowOff>
    </xdr:from>
    <xdr:to>
      <xdr:col>50</xdr:col>
      <xdr:colOff>165100</xdr:colOff>
      <xdr:row>90</xdr:row>
      <xdr:rowOff>158938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5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4015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27095" y="1526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71706</xdr:rowOff>
    </xdr:from>
    <xdr:to>
      <xdr:col>46</xdr:col>
      <xdr:colOff>38100</xdr:colOff>
      <xdr:row>93</xdr:row>
      <xdr:rowOff>1856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58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18383</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56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15765</xdr:rowOff>
    </xdr:from>
    <xdr:to>
      <xdr:col>41</xdr:col>
      <xdr:colOff>101600</xdr:colOff>
      <xdr:row>93</xdr:row>
      <xdr:rowOff>117365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59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133892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57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113508</xdr:rowOff>
    </xdr:from>
    <xdr:to>
      <xdr:col>36</xdr:col>
      <xdr:colOff>165100</xdr:colOff>
      <xdr:row>94</xdr:row>
      <xdr:rowOff>43658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60185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8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147538</xdr:rowOff>
    </xdr:from>
    <xdr:to>
      <xdr:col>85</xdr:col>
      <xdr:colOff>127000</xdr:colOff>
      <xdr:row>32</xdr:row>
      <xdr:rowOff>129903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5462488"/>
          <a:ext cx="8382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55935</xdr:rowOff>
    </xdr:from>
    <xdr:to>
      <xdr:col>81</xdr:col>
      <xdr:colOff>50800</xdr:colOff>
      <xdr:row>32</xdr:row>
      <xdr:rowOff>129903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5542335"/>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55935</xdr:rowOff>
    </xdr:from>
    <xdr:to>
      <xdr:col>76</xdr:col>
      <xdr:colOff>114300</xdr:colOff>
      <xdr:row>32</xdr:row>
      <xdr:rowOff>75366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554233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75366</xdr:rowOff>
    </xdr:from>
    <xdr:to>
      <xdr:col>71</xdr:col>
      <xdr:colOff>177800</xdr:colOff>
      <xdr:row>33</xdr:row>
      <xdr:rowOff>52669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5561766"/>
          <a:ext cx="889000" cy="1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96738</xdr:rowOff>
    </xdr:from>
    <xdr:to>
      <xdr:col>85</xdr:col>
      <xdr:colOff>177800</xdr:colOff>
      <xdr:row>32</xdr:row>
      <xdr:rowOff>26888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5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11665</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53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79103</xdr:rowOff>
    </xdr:from>
    <xdr:to>
      <xdr:col>81</xdr:col>
      <xdr:colOff>101600</xdr:colOff>
      <xdr:row>33</xdr:row>
      <xdr:rowOff>9253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25780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53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5135</xdr:rowOff>
    </xdr:from>
    <xdr:to>
      <xdr:col>76</xdr:col>
      <xdr:colOff>165100</xdr:colOff>
      <xdr:row>32</xdr:row>
      <xdr:rowOff>106735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123262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2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24566</xdr:rowOff>
    </xdr:from>
    <xdr:to>
      <xdr:col>72</xdr:col>
      <xdr:colOff>38100</xdr:colOff>
      <xdr:row>32</xdr:row>
      <xdr:rowOff>126166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55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142693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2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1869</xdr:rowOff>
    </xdr:from>
    <xdr:to>
      <xdr:col>67</xdr:col>
      <xdr:colOff>101600</xdr:colOff>
      <xdr:row>33</xdr:row>
      <xdr:rowOff>103469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119996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4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108172</xdr:rowOff>
    </xdr:from>
    <xdr:to>
      <xdr:col>85</xdr:col>
      <xdr:colOff>127000</xdr:colOff>
      <xdr:row>55</xdr:row>
      <xdr:rowOff>116174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5481300" y="9537922"/>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85503</xdr:rowOff>
    </xdr:from>
    <xdr:to>
      <xdr:col>81</xdr:col>
      <xdr:colOff>50800</xdr:colOff>
      <xdr:row>55</xdr:row>
      <xdr:rowOff>116174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4592300" y="9343803"/>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85503</xdr:rowOff>
    </xdr:from>
    <xdr:to>
      <xdr:col>76</xdr:col>
      <xdr:colOff>114300</xdr:colOff>
      <xdr:row>55</xdr:row>
      <xdr:rowOff>131718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3703300" y="9343803"/>
          <a:ext cx="889000" cy="2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128154</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292795" y="95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131718</xdr:rowOff>
    </xdr:from>
    <xdr:to>
      <xdr:col>71</xdr:col>
      <xdr:colOff>177800</xdr:colOff>
      <xdr:row>55</xdr:row>
      <xdr:rowOff>155454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56146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57372</xdr:rowOff>
    </xdr:from>
    <xdr:to>
      <xdr:col>85</xdr:col>
      <xdr:colOff>177800</xdr:colOff>
      <xdr:row>55</xdr:row>
      <xdr:rowOff>158972</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4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80249</xdr:rowOff>
    </xdr:from>
    <xdr:ext cx="599010"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3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65374</xdr:rowOff>
    </xdr:from>
    <xdr:to>
      <xdr:col>81</xdr:col>
      <xdr:colOff>101600</xdr:colOff>
      <xdr:row>55</xdr:row>
      <xdr:rowOff>166974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4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158101</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69095" y="958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34703</xdr:rowOff>
    </xdr:from>
    <xdr:to>
      <xdr:col>76</xdr:col>
      <xdr:colOff>165100</xdr:colOff>
      <xdr:row>54</xdr:row>
      <xdr:rowOff>136303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2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152830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0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80918</xdr:rowOff>
    </xdr:from>
    <xdr:to>
      <xdr:col>72</xdr:col>
      <xdr:colOff>38100</xdr:colOff>
      <xdr:row>56</xdr:row>
      <xdr:rowOff>11068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5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27595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28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104654</xdr:rowOff>
    </xdr:from>
    <xdr:to>
      <xdr:col>67</xdr:col>
      <xdr:colOff>101600</xdr:colOff>
      <xdr:row>56</xdr:row>
      <xdr:rowOff>34804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25931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62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132979</xdr:rowOff>
    </xdr:from>
    <xdr:to>
      <xdr:col>85</xdr:col>
      <xdr:colOff>127000</xdr:colOff>
      <xdr:row>78</xdr:row>
      <xdr:rowOff>84379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334629"/>
          <a:ext cx="8382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68788</xdr:rowOff>
    </xdr:from>
    <xdr:to>
      <xdr:col>81</xdr:col>
      <xdr:colOff>50800</xdr:colOff>
      <xdr:row>77</xdr:row>
      <xdr:rowOff>132979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592300" y="13270438"/>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128133</xdr:rowOff>
    </xdr:from>
    <xdr:to>
      <xdr:col>76</xdr:col>
      <xdr:colOff>114300</xdr:colOff>
      <xdr:row>77</xdr:row>
      <xdr:rowOff>68788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3158333"/>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128133</xdr:rowOff>
    </xdr:from>
    <xdr:to>
      <xdr:col>71</xdr:col>
      <xdr:colOff>177800</xdr:colOff>
      <xdr:row>76</xdr:row>
      <xdr:rowOff>140751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2814300" y="1315833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33579</xdr:rowOff>
    </xdr:from>
    <xdr:to>
      <xdr:col>85</xdr:col>
      <xdr:colOff>177800</xdr:colOff>
      <xdr:row>78</xdr:row>
      <xdr:rowOff>135179</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119956</xdr:rowOff>
    </xdr:from>
    <xdr:ext cx="469744"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2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82179</xdr:rowOff>
    </xdr:from>
    <xdr:to>
      <xdr:col>81</xdr:col>
      <xdr:colOff>101600</xdr:colOff>
      <xdr:row>78</xdr:row>
      <xdr:rowOff>12329</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3456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3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17988</xdr:rowOff>
    </xdr:from>
    <xdr:to>
      <xdr:col>76</xdr:col>
      <xdr:colOff>165100</xdr:colOff>
      <xdr:row>77</xdr:row>
      <xdr:rowOff>119588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2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110715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31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77333</xdr:rowOff>
    </xdr:from>
    <xdr:to>
      <xdr:col>72</xdr:col>
      <xdr:colOff>38100</xdr:colOff>
      <xdr:row>77</xdr:row>
      <xdr:rowOff>7483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31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170060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89951</xdr:rowOff>
    </xdr:from>
    <xdr:to>
      <xdr:col>67</xdr:col>
      <xdr:colOff>101600</xdr:colOff>
      <xdr:row>77</xdr:row>
      <xdr:rowOff>20101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31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5" name="公債費最小値テキスト">
          <a:extLst>
            <a:ext uri="{FF2B5EF4-FFF2-40B4-BE49-F238E27FC236}">
              <a16:creationId xmlns:a16="http://schemas.microsoft.com/office/drawing/2014/main" id="{00000000-0008-0000-0700-000099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7" name="公債費最大値テキスト">
          <a:extLst>
            <a:ext uri="{FF2B5EF4-FFF2-40B4-BE49-F238E27FC236}">
              <a16:creationId xmlns:a16="http://schemas.microsoft.com/office/drawing/2014/main" id="{00000000-0008-0000-0700-00009B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127812</xdr:rowOff>
    </xdr:from>
    <xdr:to>
      <xdr:col>85</xdr:col>
      <xdr:colOff>127000</xdr:colOff>
      <xdr:row>93</xdr:row>
      <xdr:rowOff>49129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5481300" y="15729762"/>
          <a:ext cx="838200" cy="2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70" name="公債費平均値テキスト">
          <a:extLst>
            <a:ext uri="{FF2B5EF4-FFF2-40B4-BE49-F238E27FC236}">
              <a16:creationId xmlns:a16="http://schemas.microsoft.com/office/drawing/2014/main" id="{00000000-0008-0000-0700-00009E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127812</xdr:rowOff>
    </xdr:from>
    <xdr:to>
      <xdr:col>81</xdr:col>
      <xdr:colOff>50800</xdr:colOff>
      <xdr:row>93</xdr:row>
      <xdr:rowOff>36899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4592300" y="15729762"/>
          <a:ext cx="889000" cy="2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36899</xdr:rowOff>
    </xdr:from>
    <xdr:to>
      <xdr:col>76</xdr:col>
      <xdr:colOff>114300</xdr:colOff>
      <xdr:row>93</xdr:row>
      <xdr:rowOff>100518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3703300" y="15981749"/>
          <a:ext cx="889000" cy="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100518</xdr:rowOff>
    </xdr:from>
    <xdr:to>
      <xdr:col>71</xdr:col>
      <xdr:colOff>177800</xdr:colOff>
      <xdr:row>93</xdr:row>
      <xdr:rowOff>130442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2814300" y="16045368"/>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169779</xdr:rowOff>
    </xdr:from>
    <xdr:to>
      <xdr:col>85</xdr:col>
      <xdr:colOff>177800</xdr:colOff>
      <xdr:row>93</xdr:row>
      <xdr:rowOff>99929</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6268700" y="159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21206</xdr:rowOff>
    </xdr:from>
    <xdr:ext cx="534377" cy="259045"/>
    <xdr:sp macro="" textlink="">
      <xdr:nvSpPr>
        <xdr:cNvPr id="689" name="公債費該当値テキスト">
          <a:extLst>
            <a:ext uri="{FF2B5EF4-FFF2-40B4-BE49-F238E27FC236}">
              <a16:creationId xmlns:a16="http://schemas.microsoft.com/office/drawing/2014/main" id="{00000000-0008-0000-0700-0000B1020000}"/>
            </a:ext>
          </a:extLst>
        </xdr:cNvPr>
        <xdr:cNvSpPr txBox="1"/>
      </xdr:nvSpPr>
      <xdr:spPr>
        <a:xfrm>
          <a:off x="16370300" y="157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77012</xdr:rowOff>
    </xdr:from>
    <xdr:to>
      <xdr:col>81</xdr:col>
      <xdr:colOff>101600</xdr:colOff>
      <xdr:row>92</xdr:row>
      <xdr:rowOff>7162</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5430500" y="15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23689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01411" y="154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157549</xdr:rowOff>
    </xdr:from>
    <xdr:to>
      <xdr:col>76</xdr:col>
      <xdr:colOff>165100</xdr:colOff>
      <xdr:row>93</xdr:row>
      <xdr:rowOff>87699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541500" y="15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104226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7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49718</xdr:rowOff>
    </xdr:from>
    <xdr:to>
      <xdr:col>72</xdr:col>
      <xdr:colOff>38100</xdr:colOff>
      <xdr:row>93</xdr:row>
      <xdr:rowOff>151318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3652500" y="159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167845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7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79642</xdr:rowOff>
    </xdr:from>
    <xdr:to>
      <xdr:col>67</xdr:col>
      <xdr:colOff>101600</xdr:colOff>
      <xdr:row>94</xdr:row>
      <xdr:rowOff>9792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27635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千円となっており、前年度の</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千円と比べ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千円の増加となっている。</a:t>
          </a:r>
        </a:p>
        <a:p>
          <a:r>
            <a:rPr kumimoji="1" lang="ja-JP" altLang="en-US" sz="1300">
              <a:latin typeface="ＭＳ Ｐゴシック" panose="020B0600070205080204" pitchFamily="50" charset="-128"/>
              <a:ea typeface="ＭＳ Ｐゴシック" panose="020B0600070205080204" pitchFamily="50" charset="-128"/>
            </a:rPr>
            <a:t>　前年度との比較では、土木費が防災・減災、国土強靱化の推進に係る公共事業の減少等により</a:t>
          </a:r>
          <a:r>
            <a:rPr kumimoji="1" lang="en-US" altLang="ja-JP" sz="1300">
              <a:latin typeface="ＭＳ Ｐゴシック" panose="020B0600070205080204" pitchFamily="50" charset="-128"/>
              <a:ea typeface="ＭＳ Ｐゴシック" panose="020B0600070205080204" pitchFamily="50" charset="-128"/>
            </a:rPr>
            <a:t>12,098</a:t>
          </a:r>
          <a:r>
            <a:rPr kumimoji="1" lang="ja-JP" altLang="en-US" sz="1300">
              <a:latin typeface="ＭＳ Ｐゴシック" panose="020B0600070205080204" pitchFamily="50" charset="-128"/>
              <a:ea typeface="ＭＳ Ｐゴシック" panose="020B0600070205080204" pitchFamily="50" charset="-128"/>
            </a:rPr>
            <a:t>円の減少、公債費が前年度に多額の繰上償還を行っていたため</a:t>
          </a:r>
          <a:r>
            <a:rPr kumimoji="1" lang="en-US" altLang="ja-JP" sz="1300">
              <a:latin typeface="ＭＳ Ｐゴシック" panose="020B0600070205080204" pitchFamily="50" charset="-128"/>
              <a:ea typeface="ＭＳ Ｐゴシック" panose="020B0600070205080204" pitchFamily="50" charset="-128"/>
            </a:rPr>
            <a:t>11,558</a:t>
          </a:r>
          <a:r>
            <a:rPr kumimoji="1" lang="ja-JP" altLang="en-US" sz="1300">
              <a:latin typeface="ＭＳ Ｐゴシック" panose="020B0600070205080204" pitchFamily="50" charset="-128"/>
              <a:ea typeface="ＭＳ Ｐゴシック" panose="020B0600070205080204" pitchFamily="50" charset="-128"/>
            </a:rPr>
            <a:t>円の減少となっている。一方、総務費が公債費臨時対策基金の創設・積立てや防災ヘリコプターの更新等により</a:t>
          </a:r>
          <a:r>
            <a:rPr kumimoji="1" lang="en-US" altLang="ja-JP" sz="1300">
              <a:latin typeface="ＭＳ Ｐゴシック" panose="020B0600070205080204" pitchFamily="50" charset="-128"/>
              <a:ea typeface="ＭＳ Ｐゴシック" panose="020B0600070205080204" pitchFamily="50" charset="-128"/>
            </a:rPr>
            <a:t>11,919</a:t>
          </a:r>
          <a:r>
            <a:rPr kumimoji="1" lang="ja-JP" altLang="en-US" sz="1300">
              <a:latin typeface="ＭＳ Ｐゴシック" panose="020B0600070205080204" pitchFamily="50" charset="-128"/>
              <a:ea typeface="ＭＳ Ｐゴシック" panose="020B0600070205080204" pitchFamily="50" charset="-128"/>
            </a:rPr>
            <a:t>円の増加、商工費がわかやまリフレッシュプランＳや営業時間短縮要請協力金の増加等により</a:t>
          </a:r>
          <a:r>
            <a:rPr kumimoji="1" lang="en-US" altLang="ja-JP" sz="1300">
              <a:latin typeface="ＭＳ Ｐゴシック" panose="020B0600070205080204" pitchFamily="50" charset="-128"/>
              <a:ea typeface="ＭＳ Ｐゴシック" panose="020B0600070205080204" pitchFamily="50" charset="-128"/>
            </a:rPr>
            <a:t>8,781</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年度の決算規模は、歳入・歳出ともに前年度と比べて減少した。歳出が防災・減災、国土強靱化の推進に係る投資的経費の減少等により</a:t>
          </a:r>
          <a:r>
            <a:rPr kumimoji="1" lang="en-US" altLang="ja-JP" sz="900">
              <a:latin typeface="ＭＳ ゴシック" pitchFamily="49" charset="-128"/>
              <a:ea typeface="ＭＳ ゴシック" pitchFamily="49" charset="-128"/>
            </a:rPr>
            <a:t>63</a:t>
          </a:r>
          <a:r>
            <a:rPr kumimoji="1" lang="ja-JP" altLang="en-US" sz="900">
              <a:latin typeface="ＭＳ ゴシック" pitchFamily="49" charset="-128"/>
              <a:ea typeface="ＭＳ ゴシック" pitchFamily="49" charset="-128"/>
            </a:rPr>
            <a:t>億円減少し</a:t>
          </a:r>
          <a:r>
            <a:rPr kumimoji="1" lang="en-US" altLang="ja-JP" sz="900">
              <a:latin typeface="ＭＳ ゴシック" pitchFamily="49" charset="-128"/>
              <a:ea typeface="ＭＳ ゴシック" pitchFamily="49" charset="-128"/>
            </a:rPr>
            <a:t>6,372</a:t>
          </a:r>
          <a:r>
            <a:rPr kumimoji="1" lang="ja-JP" altLang="en-US" sz="900">
              <a:latin typeface="ＭＳ ゴシック" pitchFamily="49" charset="-128"/>
              <a:ea typeface="ＭＳ ゴシック" pitchFamily="49" charset="-128"/>
            </a:rPr>
            <a:t>億円、歳入が地方交付税や臨時財政対策債等の減少により</a:t>
          </a:r>
          <a:r>
            <a:rPr kumimoji="1" lang="en-US" altLang="ja-JP" sz="900">
              <a:latin typeface="ＭＳ ゴシック" pitchFamily="49" charset="-128"/>
              <a:ea typeface="ＭＳ ゴシック" pitchFamily="49" charset="-128"/>
            </a:rPr>
            <a:t>105</a:t>
          </a:r>
          <a:r>
            <a:rPr kumimoji="1" lang="ja-JP" altLang="en-US" sz="900">
              <a:latin typeface="ＭＳ ゴシック" pitchFamily="49" charset="-128"/>
              <a:ea typeface="ＭＳ ゴシック" pitchFamily="49" charset="-128"/>
            </a:rPr>
            <a:t>億円減少し</a:t>
          </a:r>
          <a:r>
            <a:rPr kumimoji="1" lang="en-US" altLang="ja-JP" sz="900">
              <a:latin typeface="ＭＳ ゴシック" pitchFamily="49" charset="-128"/>
              <a:ea typeface="ＭＳ ゴシック" pitchFamily="49" charset="-128"/>
            </a:rPr>
            <a:t>6,629</a:t>
          </a:r>
          <a:r>
            <a:rPr kumimoji="1" lang="ja-JP" altLang="en-US" sz="900">
              <a:latin typeface="ＭＳ ゴシック" pitchFamily="49" charset="-128"/>
              <a:ea typeface="ＭＳ ゴシック" pitchFamily="49" charset="-128"/>
            </a:rPr>
            <a:t>億円となっており、歳入歳出を差し引いた金額は前年度を</a:t>
          </a:r>
          <a:r>
            <a:rPr kumimoji="1" lang="en-US" altLang="ja-JP" sz="900">
              <a:latin typeface="ＭＳ ゴシック" pitchFamily="49" charset="-128"/>
              <a:ea typeface="ＭＳ ゴシック" pitchFamily="49" charset="-128"/>
            </a:rPr>
            <a:t>41</a:t>
          </a:r>
          <a:r>
            <a:rPr kumimoji="1" lang="ja-JP" altLang="en-US" sz="900">
              <a:latin typeface="ＭＳ ゴシック" pitchFamily="49" charset="-128"/>
              <a:ea typeface="ＭＳ ゴシック" pitchFamily="49" charset="-128"/>
            </a:rPr>
            <a:t>億円下回る</a:t>
          </a:r>
          <a:r>
            <a:rPr kumimoji="1" lang="en-US" altLang="ja-JP" sz="900">
              <a:latin typeface="ＭＳ ゴシック" pitchFamily="49" charset="-128"/>
              <a:ea typeface="ＭＳ ゴシック" pitchFamily="49" charset="-128"/>
            </a:rPr>
            <a:t>257</a:t>
          </a:r>
          <a:r>
            <a:rPr kumimoji="1" lang="ja-JP" altLang="en-US" sz="900">
              <a:latin typeface="ＭＳ ゴシック" pitchFamily="49" charset="-128"/>
              <a:ea typeface="ＭＳ ゴシック" pitchFamily="49" charset="-128"/>
            </a:rPr>
            <a:t>億円となった。</a:t>
          </a:r>
        </a:p>
        <a:p>
          <a:r>
            <a:rPr kumimoji="1" lang="ja-JP" altLang="en-US" sz="900">
              <a:latin typeface="ＭＳ ゴシック" pitchFamily="49" charset="-128"/>
              <a:ea typeface="ＭＳ ゴシック" pitchFamily="49" charset="-128"/>
            </a:rPr>
            <a:t>　実質収支は、翌年度に繰り越すべき財源が新型コロナウイルス感染症関連事業の繰越減少により</a:t>
          </a:r>
          <a:r>
            <a:rPr kumimoji="1" lang="en-US" altLang="ja-JP" sz="900">
              <a:latin typeface="ＭＳ ゴシック" pitchFamily="49" charset="-128"/>
              <a:ea typeface="ＭＳ ゴシック" pitchFamily="49" charset="-128"/>
            </a:rPr>
            <a:t>109</a:t>
          </a:r>
          <a:r>
            <a:rPr kumimoji="1" lang="ja-JP" altLang="en-US" sz="900">
              <a:latin typeface="ＭＳ ゴシック" pitchFamily="49" charset="-128"/>
              <a:ea typeface="ＭＳ ゴシック" pitchFamily="49" charset="-128"/>
            </a:rPr>
            <a:t>億円減少し</a:t>
          </a:r>
          <a:r>
            <a:rPr kumimoji="1" lang="en-US" altLang="ja-JP" sz="900">
              <a:latin typeface="ＭＳ ゴシック" pitchFamily="49" charset="-128"/>
              <a:ea typeface="ＭＳ ゴシック" pitchFamily="49" charset="-128"/>
            </a:rPr>
            <a:t>75</a:t>
          </a:r>
          <a:r>
            <a:rPr kumimoji="1" lang="ja-JP" altLang="en-US" sz="900">
              <a:latin typeface="ＭＳ ゴシック" pitchFamily="49" charset="-128"/>
              <a:ea typeface="ＭＳ ゴシック" pitchFamily="49" charset="-128"/>
            </a:rPr>
            <a:t>億円となっており、前年度を</a:t>
          </a:r>
          <a:r>
            <a:rPr kumimoji="1" lang="en-US" altLang="ja-JP" sz="900">
              <a:latin typeface="ＭＳ ゴシック" pitchFamily="49" charset="-128"/>
              <a:ea typeface="ＭＳ ゴシック" pitchFamily="49" charset="-128"/>
            </a:rPr>
            <a:t>67</a:t>
          </a:r>
          <a:r>
            <a:rPr kumimoji="1" lang="ja-JP" altLang="en-US" sz="900">
              <a:latin typeface="ＭＳ ゴシック" pitchFamily="49" charset="-128"/>
              <a:ea typeface="ＭＳ ゴシック" pitchFamily="49" charset="-128"/>
            </a:rPr>
            <a:t>億円上回る</a:t>
          </a:r>
          <a:r>
            <a:rPr kumimoji="1" lang="en-US" altLang="ja-JP" sz="900">
              <a:latin typeface="ＭＳ ゴシック" pitchFamily="49" charset="-128"/>
              <a:ea typeface="ＭＳ ゴシック" pitchFamily="49" charset="-128"/>
            </a:rPr>
            <a:t>181</a:t>
          </a:r>
          <a:r>
            <a:rPr kumimoji="1" lang="ja-JP" altLang="en-US" sz="900">
              <a:latin typeface="ＭＳ ゴシック" pitchFamily="49" charset="-128"/>
              <a:ea typeface="ＭＳ ゴシック" pitchFamily="49" charset="-128"/>
            </a:rPr>
            <a:t>億円となった。</a:t>
          </a:r>
        </a:p>
        <a:p>
          <a:r>
            <a:rPr kumimoji="1" lang="ja-JP" altLang="en-US" sz="900">
              <a:latin typeface="ＭＳ ゴシック" pitchFamily="49" charset="-128"/>
              <a:ea typeface="ＭＳ ゴシック" pitchFamily="49" charset="-128"/>
            </a:rPr>
            <a:t>　また、実質単年度収支は、財政調整基金積立額が</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億円増加した一方、県債繰上償還額は</a:t>
          </a:r>
          <a:r>
            <a:rPr kumimoji="1" lang="en-US" altLang="ja-JP" sz="900">
              <a:latin typeface="ＭＳ ゴシック" pitchFamily="49" charset="-128"/>
              <a:ea typeface="ＭＳ ゴシック" pitchFamily="49" charset="-128"/>
            </a:rPr>
            <a:t>132</a:t>
          </a:r>
          <a:r>
            <a:rPr kumimoji="1" lang="ja-JP" altLang="en-US" sz="900">
              <a:latin typeface="ＭＳ ゴシック" pitchFamily="49" charset="-128"/>
              <a:ea typeface="ＭＳ ゴシック" pitchFamily="49" charset="-128"/>
            </a:rPr>
            <a:t>億円の減少となったものの、近年の実質収支・実質単年度収支に決算の確定により歳入超過となった新型コロナウイルス感染症対策関連経費が含まれていることもあり、</a:t>
          </a:r>
          <a:r>
            <a:rPr kumimoji="1" lang="en-US" altLang="ja-JP" sz="900">
              <a:latin typeface="ＭＳ ゴシック" pitchFamily="49" charset="-128"/>
              <a:ea typeface="ＭＳ ゴシック" pitchFamily="49" charset="-128"/>
            </a:rPr>
            <a:t>83</a:t>
          </a:r>
          <a:r>
            <a:rPr kumimoji="1" lang="ja-JP" altLang="en-US" sz="900">
              <a:latin typeface="ＭＳ ゴシック" pitchFamily="49" charset="-128"/>
              <a:ea typeface="ＭＳ ゴシック" pitchFamily="49" charset="-128"/>
            </a:rPr>
            <a:t>億円の黒字となった。</a:t>
          </a:r>
        </a:p>
        <a:p>
          <a:r>
            <a:rPr kumimoji="1" lang="ja-JP" altLang="en-US" sz="900">
              <a:latin typeface="ＭＳ ゴシック" pitchFamily="49" charset="-128"/>
              <a:ea typeface="ＭＳ ゴシック" pitchFamily="49" charset="-128"/>
            </a:rPr>
            <a:t>　今後見込まれる社会保障関係費や公債費の増大に対応するため、より一層の歳出削減・歳入確保の取り組みを進めていく。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各特別会計とも赤字は生じておらず、一般会計の実質黒字が増加したことにより、連結ベースの実質黒字は７８億円増加した。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662895167</v>
      </c>
      <c r="BO4" s="384"/>
      <c r="BP4" s="384"/>
      <c r="BQ4" s="384"/>
      <c r="BR4" s="384"/>
      <c r="BS4" s="384"/>
      <c r="BT4" s="384"/>
      <c r="BU4" s="385"/>
      <c r="BV4" s="383">
        <v>673364509</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5.9</v>
      </c>
      <c r="CU4" s="427"/>
      <c r="CV4" s="427"/>
      <c r="CW4" s="427"/>
      <c r="CX4" s="427"/>
      <c r="CY4" s="427"/>
      <c r="CZ4" s="427"/>
      <c r="DA4" s="428"/>
      <c r="DB4" s="426">
        <v>3.6</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637231552</v>
      </c>
      <c r="BO5" s="394"/>
      <c r="BP5" s="394"/>
      <c r="BQ5" s="394"/>
      <c r="BR5" s="394"/>
      <c r="BS5" s="394"/>
      <c r="BT5" s="394"/>
      <c r="BU5" s="395"/>
      <c r="BV5" s="393">
        <v>643554071</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93</v>
      </c>
      <c r="CU5" s="430"/>
      <c r="CV5" s="430"/>
      <c r="CW5" s="430"/>
      <c r="CX5" s="430"/>
      <c r="CY5" s="430"/>
      <c r="CZ5" s="430"/>
      <c r="DA5" s="431"/>
      <c r="DB5" s="429">
        <v>86.9</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11374</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25663615</v>
      </c>
      <c r="BO6" s="394"/>
      <c r="BP6" s="394"/>
      <c r="BQ6" s="394"/>
      <c r="BR6" s="394"/>
      <c r="BS6" s="394"/>
      <c r="BT6" s="394"/>
      <c r="BU6" s="395"/>
      <c r="BV6" s="393">
        <v>29810438</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94.3</v>
      </c>
      <c r="CU6" s="400"/>
      <c r="CV6" s="400"/>
      <c r="CW6" s="400"/>
      <c r="CX6" s="400"/>
      <c r="CY6" s="400"/>
      <c r="CZ6" s="400"/>
      <c r="DA6" s="401"/>
      <c r="DB6" s="399">
        <v>92.1</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8930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7538207</v>
      </c>
      <c r="BO7" s="394"/>
      <c r="BP7" s="394"/>
      <c r="BQ7" s="394"/>
      <c r="BR7" s="394"/>
      <c r="BS7" s="394"/>
      <c r="BT7" s="394"/>
      <c r="BU7" s="395"/>
      <c r="BV7" s="393">
        <v>18420196</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305574736</v>
      </c>
      <c r="CU7" s="394"/>
      <c r="CV7" s="394"/>
      <c r="CW7" s="394"/>
      <c r="CX7" s="394"/>
      <c r="CY7" s="394"/>
      <c r="CZ7" s="394"/>
      <c r="DA7" s="395"/>
      <c r="DB7" s="393">
        <v>313899553</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7500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18125408</v>
      </c>
      <c r="BO8" s="394"/>
      <c r="BP8" s="394"/>
      <c r="BQ8" s="394"/>
      <c r="BR8" s="394"/>
      <c r="BS8" s="394"/>
      <c r="BT8" s="394"/>
      <c r="BU8" s="395"/>
      <c r="BV8" s="393">
        <v>11390242</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0.31774000000000002</v>
      </c>
      <c r="CU8" s="476"/>
      <c r="CV8" s="476"/>
      <c r="CW8" s="476"/>
      <c r="CX8" s="476"/>
      <c r="CY8" s="476"/>
      <c r="CZ8" s="476"/>
      <c r="DA8" s="477"/>
      <c r="DB8" s="475">
        <v>0.32296999999999998</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922584</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9500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6735166</v>
      </c>
      <c r="BO9" s="394"/>
      <c r="BP9" s="394"/>
      <c r="BQ9" s="394"/>
      <c r="BR9" s="394"/>
      <c r="BS9" s="394"/>
      <c r="BT9" s="394"/>
      <c r="BU9" s="395"/>
      <c r="BV9" s="393">
        <v>-2466051</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18.5</v>
      </c>
      <c r="CU9" s="430"/>
      <c r="CV9" s="430"/>
      <c r="CW9" s="430"/>
      <c r="CX9" s="430"/>
      <c r="CY9" s="430"/>
      <c r="CZ9" s="430"/>
      <c r="DA9" s="431"/>
      <c r="DB9" s="429">
        <v>20.9</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963579</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8100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1527224</v>
      </c>
      <c r="BO10" s="394"/>
      <c r="BP10" s="394"/>
      <c r="BQ10" s="394"/>
      <c r="BR10" s="394"/>
      <c r="BS10" s="394"/>
      <c r="BT10" s="394"/>
      <c r="BU10" s="395"/>
      <c r="BV10" s="393">
        <v>98</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40</v>
      </c>
      <c r="AJ11" s="387"/>
      <c r="AK11" s="387"/>
      <c r="AL11" s="387"/>
      <c r="AM11" s="387"/>
      <c r="AN11" s="387"/>
      <c r="AO11" s="387"/>
      <c r="AP11" s="388"/>
      <c r="AQ11" s="386">
        <v>7700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13218901</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924469</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121</v>
      </c>
      <c r="CU12" s="479"/>
      <c r="CV12" s="479"/>
      <c r="CW12" s="479"/>
      <c r="CX12" s="479"/>
      <c r="CY12" s="479"/>
      <c r="CZ12" s="479"/>
      <c r="DA12" s="480"/>
      <c r="DB12" s="478" t="s">
        <v>121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130</v>
      </c>
      <c r="N13" s="500"/>
      <c r="O13" s="500"/>
      <c r="P13" s="500"/>
      <c r="Q13" s="501"/>
      <c r="R13" s="502">
        <v>916597</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131</v>
      </c>
      <c r="BA13" s="506"/>
      <c r="BB13" s="506"/>
      <c r="BC13" s="506"/>
      <c r="BD13" s="506"/>
      <c r="BE13" s="506"/>
      <c r="BF13" s="506"/>
      <c r="BG13" s="506"/>
      <c r="BH13" s="506"/>
      <c r="BI13" s="506"/>
      <c r="BJ13" s="506"/>
      <c r="BK13" s="506"/>
      <c r="BL13" s="506"/>
      <c r="BM13" s="507"/>
      <c r="BN13" s="393">
        <v>8262390</v>
      </c>
      <c r="BO13" s="394"/>
      <c r="BP13" s="394"/>
      <c r="BQ13" s="394"/>
      <c r="BR13" s="394"/>
      <c r="BS13" s="394"/>
      <c r="BT13" s="394"/>
      <c r="BU13" s="395"/>
      <c r="BV13" s="393">
        <v>10752948</v>
      </c>
      <c r="BW13" s="394"/>
      <c r="BX13" s="394"/>
      <c r="BY13" s="394"/>
      <c r="BZ13" s="394"/>
      <c r="CA13" s="394"/>
      <c r="CB13" s="394"/>
      <c r="CC13" s="395"/>
      <c r="CD13" s="396" t="s">
        <v>132</v>
      </c>
      <c r="CE13" s="397"/>
      <c r="CF13" s="397"/>
      <c r="CG13" s="397"/>
      <c r="CH13" s="397"/>
      <c r="CI13" s="397"/>
      <c r="CJ13" s="397"/>
      <c r="CK13" s="397"/>
      <c r="CL13" s="397"/>
      <c r="CM13" s="397"/>
      <c r="CN13" s="397"/>
      <c r="CO13" s="397"/>
      <c r="CP13" s="397"/>
      <c r="CQ13" s="397"/>
      <c r="CR13" s="397"/>
      <c r="CS13" s="398"/>
      <c r="CT13" s="429">
        <v>8.4</v>
      </c>
      <c r="CU13" s="430"/>
      <c r="CV13" s="430"/>
      <c r="CW13" s="430"/>
      <c r="CX13" s="430"/>
      <c r="CY13" s="430"/>
      <c r="CZ13" s="430"/>
      <c r="DA13" s="431"/>
      <c r="DB13" s="429">
        <v>7.7</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133</v>
      </c>
      <c r="M14" s="519"/>
      <c r="N14" s="519"/>
      <c r="O14" s="519"/>
      <c r="P14" s="519"/>
      <c r="Q14" s="520"/>
      <c r="R14" s="521">
        <v>935084</v>
      </c>
      <c r="S14" s="522"/>
      <c r="T14" s="522"/>
      <c r="U14" s="522"/>
      <c r="V14" s="523"/>
      <c r="W14" s="438"/>
      <c r="X14" s="439"/>
      <c r="Y14" s="440"/>
      <c r="Z14" s="472" t="s">
        <v>134</v>
      </c>
      <c r="AA14" s="473"/>
      <c r="AB14" s="473"/>
      <c r="AC14" s="473"/>
      <c r="AD14" s="473"/>
      <c r="AE14" s="473"/>
      <c r="AF14" s="473"/>
      <c r="AG14" s="473"/>
      <c r="AH14" s="474"/>
      <c r="AI14" s="386">
        <v>4710</v>
      </c>
      <c r="AJ14" s="387"/>
      <c r="AK14" s="387"/>
      <c r="AL14" s="387"/>
      <c r="AM14" s="388"/>
      <c r="AN14" s="386">
        <v>15189750</v>
      </c>
      <c r="AO14" s="387"/>
      <c r="AP14" s="387"/>
      <c r="AQ14" s="387"/>
      <c r="AR14" s="387"/>
      <c r="AS14" s="388"/>
      <c r="AT14" s="386">
        <v>3225</v>
      </c>
      <c r="AU14" s="387"/>
      <c r="AV14" s="387"/>
      <c r="AW14" s="387"/>
      <c r="AX14" s="387"/>
      <c r="AY14" s="389"/>
      <c r="AZ14" s="380" t="s">
        <v>135</v>
      </c>
      <c r="BA14" s="381"/>
      <c r="BB14" s="381"/>
      <c r="BC14" s="381"/>
      <c r="BD14" s="381"/>
      <c r="BE14" s="381"/>
      <c r="BF14" s="381"/>
      <c r="BG14" s="381"/>
      <c r="BH14" s="381"/>
      <c r="BI14" s="381"/>
      <c r="BJ14" s="381"/>
      <c r="BK14" s="381"/>
      <c r="BL14" s="381"/>
      <c r="BM14" s="382"/>
      <c r="BN14" s="383">
        <v>90639205</v>
      </c>
      <c r="BO14" s="384"/>
      <c r="BP14" s="384"/>
      <c r="BQ14" s="384"/>
      <c r="BR14" s="384"/>
      <c r="BS14" s="384"/>
      <c r="BT14" s="384"/>
      <c r="BU14" s="385"/>
      <c r="BV14" s="383">
        <v>78090554</v>
      </c>
      <c r="BW14" s="384"/>
      <c r="BX14" s="384"/>
      <c r="BY14" s="384"/>
      <c r="BZ14" s="384"/>
      <c r="CA14" s="384"/>
      <c r="CB14" s="384"/>
      <c r="CC14" s="385"/>
      <c r="CD14" s="481" t="s">
        <v>136</v>
      </c>
      <c r="CE14" s="482"/>
      <c r="CF14" s="482"/>
      <c r="CG14" s="482"/>
      <c r="CH14" s="482"/>
      <c r="CI14" s="482"/>
      <c r="CJ14" s="482"/>
      <c r="CK14" s="482"/>
      <c r="CL14" s="482"/>
      <c r="CM14" s="482"/>
      <c r="CN14" s="482"/>
      <c r="CO14" s="482"/>
      <c r="CP14" s="482"/>
      <c r="CQ14" s="482"/>
      <c r="CR14" s="482"/>
      <c r="CS14" s="483"/>
      <c r="CT14" s="524">
        <v>200.1</v>
      </c>
      <c r="CU14" s="525"/>
      <c r="CV14" s="525"/>
      <c r="CW14" s="525"/>
      <c r="CX14" s="525"/>
      <c r="CY14" s="525"/>
      <c r="CZ14" s="525"/>
      <c r="DA14" s="526"/>
      <c r="DB14" s="524">
        <v>194.6</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130</v>
      </c>
      <c r="N15" s="500"/>
      <c r="O15" s="500"/>
      <c r="P15" s="500"/>
      <c r="Q15" s="501"/>
      <c r="R15" s="521">
        <v>928035</v>
      </c>
      <c r="S15" s="522"/>
      <c r="T15" s="522"/>
      <c r="U15" s="522"/>
      <c r="V15" s="523"/>
      <c r="W15" s="438"/>
      <c r="X15" s="439"/>
      <c r="Y15" s="440"/>
      <c r="Z15" s="472" t="s">
        <v>137</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138</v>
      </c>
      <c r="BA15" s="391"/>
      <c r="BB15" s="391"/>
      <c r="BC15" s="391"/>
      <c r="BD15" s="391"/>
      <c r="BE15" s="391"/>
      <c r="BF15" s="391"/>
      <c r="BG15" s="391"/>
      <c r="BH15" s="391"/>
      <c r="BI15" s="391"/>
      <c r="BJ15" s="391"/>
      <c r="BK15" s="391"/>
      <c r="BL15" s="391"/>
      <c r="BM15" s="392"/>
      <c r="BN15" s="393">
        <v>280075121</v>
      </c>
      <c r="BO15" s="394"/>
      <c r="BP15" s="394"/>
      <c r="BQ15" s="394"/>
      <c r="BR15" s="394"/>
      <c r="BS15" s="394"/>
      <c r="BT15" s="394"/>
      <c r="BU15" s="395"/>
      <c r="BV15" s="393">
        <v>270564316</v>
      </c>
      <c r="BW15" s="394"/>
      <c r="BX15" s="394"/>
      <c r="BY15" s="394"/>
      <c r="BZ15" s="394"/>
      <c r="CA15" s="394"/>
      <c r="CB15" s="394"/>
      <c r="CC15" s="395"/>
      <c r="CD15" s="527" t="s">
        <v>139</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140</v>
      </c>
      <c r="M16" s="530"/>
      <c r="N16" s="530"/>
      <c r="O16" s="530"/>
      <c r="P16" s="530"/>
      <c r="Q16" s="531"/>
      <c r="R16" s="532" t="s">
        <v>141</v>
      </c>
      <c r="S16" s="533"/>
      <c r="T16" s="533"/>
      <c r="U16" s="533"/>
      <c r="V16" s="534"/>
      <c r="W16" s="438"/>
      <c r="X16" s="439"/>
      <c r="Y16" s="440"/>
      <c r="Z16" s="472" t="s">
        <v>142</v>
      </c>
      <c r="AA16" s="473"/>
      <c r="AB16" s="473"/>
      <c r="AC16" s="473"/>
      <c r="AD16" s="473"/>
      <c r="AE16" s="473"/>
      <c r="AF16" s="473"/>
      <c r="AG16" s="473"/>
      <c r="AH16" s="474"/>
      <c r="AI16" s="386">
        <v>25</v>
      </c>
      <c r="AJ16" s="387"/>
      <c r="AK16" s="387"/>
      <c r="AL16" s="387"/>
      <c r="AM16" s="388"/>
      <c r="AN16" s="386">
        <v>77825</v>
      </c>
      <c r="AO16" s="387"/>
      <c r="AP16" s="387"/>
      <c r="AQ16" s="387"/>
      <c r="AR16" s="387"/>
      <c r="AS16" s="388"/>
      <c r="AT16" s="386">
        <v>3113</v>
      </c>
      <c r="AU16" s="387"/>
      <c r="AV16" s="387"/>
      <c r="AW16" s="387"/>
      <c r="AX16" s="387"/>
      <c r="AY16" s="389"/>
      <c r="AZ16" s="390" t="s">
        <v>143</v>
      </c>
      <c r="BA16" s="391"/>
      <c r="BB16" s="391"/>
      <c r="BC16" s="391"/>
      <c r="BD16" s="391"/>
      <c r="BE16" s="391"/>
      <c r="BF16" s="391"/>
      <c r="BG16" s="391"/>
      <c r="BH16" s="391"/>
      <c r="BI16" s="391"/>
      <c r="BJ16" s="391"/>
      <c r="BK16" s="391"/>
      <c r="BL16" s="391"/>
      <c r="BM16" s="392"/>
      <c r="BN16" s="393">
        <v>111765444</v>
      </c>
      <c r="BO16" s="394"/>
      <c r="BP16" s="394"/>
      <c r="BQ16" s="394"/>
      <c r="BR16" s="394"/>
      <c r="BS16" s="394"/>
      <c r="BT16" s="394"/>
      <c r="BU16" s="395"/>
      <c r="BV16" s="393">
        <v>95280896</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144</v>
      </c>
      <c r="N17" s="538"/>
      <c r="O17" s="538"/>
      <c r="P17" s="538"/>
      <c r="Q17" s="539"/>
      <c r="R17" s="532" t="s">
        <v>145</v>
      </c>
      <c r="S17" s="533"/>
      <c r="T17" s="533"/>
      <c r="U17" s="533"/>
      <c r="V17" s="534"/>
      <c r="W17" s="438"/>
      <c r="X17" s="439"/>
      <c r="Y17" s="440"/>
      <c r="Z17" s="472" t="s">
        <v>146</v>
      </c>
      <c r="AA17" s="473"/>
      <c r="AB17" s="473"/>
      <c r="AC17" s="473"/>
      <c r="AD17" s="473"/>
      <c r="AE17" s="473"/>
      <c r="AF17" s="473"/>
      <c r="AG17" s="473"/>
      <c r="AH17" s="474"/>
      <c r="AI17" s="386">
        <v>2182</v>
      </c>
      <c r="AJ17" s="387"/>
      <c r="AK17" s="387"/>
      <c r="AL17" s="387"/>
      <c r="AM17" s="388"/>
      <c r="AN17" s="386">
        <v>7021676</v>
      </c>
      <c r="AO17" s="387"/>
      <c r="AP17" s="387"/>
      <c r="AQ17" s="387"/>
      <c r="AR17" s="387"/>
      <c r="AS17" s="388"/>
      <c r="AT17" s="386">
        <v>3218</v>
      </c>
      <c r="AU17" s="387"/>
      <c r="AV17" s="387"/>
      <c r="AW17" s="387"/>
      <c r="AX17" s="387"/>
      <c r="AY17" s="389"/>
      <c r="AZ17" s="390" t="s">
        <v>147</v>
      </c>
      <c r="BA17" s="391"/>
      <c r="BB17" s="391"/>
      <c r="BC17" s="391"/>
      <c r="BD17" s="391"/>
      <c r="BE17" s="391"/>
      <c r="BF17" s="391"/>
      <c r="BG17" s="391"/>
      <c r="BH17" s="391"/>
      <c r="BI17" s="391"/>
      <c r="BJ17" s="391"/>
      <c r="BK17" s="391"/>
      <c r="BL17" s="391"/>
      <c r="BM17" s="392"/>
      <c r="BN17" s="393">
        <v>290475629</v>
      </c>
      <c r="BO17" s="394"/>
      <c r="BP17" s="394"/>
      <c r="BQ17" s="394"/>
      <c r="BR17" s="394"/>
      <c r="BS17" s="394"/>
      <c r="BT17" s="394"/>
      <c r="BU17" s="395"/>
      <c r="BV17" s="393">
        <v>281947505</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148</v>
      </c>
      <c r="C18" s="421"/>
      <c r="D18" s="421"/>
      <c r="E18" s="421"/>
      <c r="F18" s="421"/>
      <c r="G18" s="421"/>
      <c r="H18" s="421"/>
      <c r="I18" s="421"/>
      <c r="J18" s="421"/>
      <c r="K18" s="540"/>
      <c r="L18" s="541">
        <v>4725</v>
      </c>
      <c r="M18" s="542"/>
      <c r="N18" s="542"/>
      <c r="O18" s="542"/>
      <c r="P18" s="542"/>
      <c r="Q18" s="542"/>
      <c r="R18" s="542"/>
      <c r="S18" s="542"/>
      <c r="T18" s="542"/>
      <c r="U18" s="542"/>
      <c r="V18" s="542"/>
      <c r="W18" s="438"/>
      <c r="X18" s="439"/>
      <c r="Y18" s="440"/>
      <c r="Z18" s="472" t="s">
        <v>149</v>
      </c>
      <c r="AA18" s="473"/>
      <c r="AB18" s="473"/>
      <c r="AC18" s="473"/>
      <c r="AD18" s="473"/>
      <c r="AE18" s="473"/>
      <c r="AF18" s="473"/>
      <c r="AG18" s="473"/>
      <c r="AH18" s="474"/>
      <c r="AI18" s="386">
        <v>7829</v>
      </c>
      <c r="AJ18" s="387"/>
      <c r="AK18" s="387"/>
      <c r="AL18" s="387"/>
      <c r="AM18" s="388"/>
      <c r="AN18" s="386">
        <v>27644599</v>
      </c>
      <c r="AO18" s="387"/>
      <c r="AP18" s="387"/>
      <c r="AQ18" s="387"/>
      <c r="AR18" s="387"/>
      <c r="AS18" s="388"/>
      <c r="AT18" s="386">
        <v>3531</v>
      </c>
      <c r="AU18" s="387"/>
      <c r="AV18" s="387"/>
      <c r="AW18" s="387"/>
      <c r="AX18" s="387"/>
      <c r="AY18" s="389"/>
      <c r="AZ18" s="505" t="s">
        <v>150</v>
      </c>
      <c r="BA18" s="506"/>
      <c r="BB18" s="506"/>
      <c r="BC18" s="506"/>
      <c r="BD18" s="506"/>
      <c r="BE18" s="506"/>
      <c r="BF18" s="506"/>
      <c r="BG18" s="506"/>
      <c r="BH18" s="506"/>
      <c r="BI18" s="506"/>
      <c r="BJ18" s="506"/>
      <c r="BK18" s="506"/>
      <c r="BL18" s="506"/>
      <c r="BM18" s="507"/>
      <c r="BN18" s="543">
        <v>390299655</v>
      </c>
      <c r="BO18" s="544"/>
      <c r="BP18" s="544"/>
      <c r="BQ18" s="544"/>
      <c r="BR18" s="544"/>
      <c r="BS18" s="544"/>
      <c r="BT18" s="544"/>
      <c r="BU18" s="545"/>
      <c r="BV18" s="543">
        <v>394592147</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151</v>
      </c>
      <c r="C19" s="421"/>
      <c r="D19" s="421"/>
      <c r="E19" s="421"/>
      <c r="F19" s="421"/>
      <c r="G19" s="421"/>
      <c r="H19" s="421"/>
      <c r="I19" s="421"/>
      <c r="J19" s="421"/>
      <c r="K19" s="540"/>
      <c r="L19" s="541">
        <v>196</v>
      </c>
      <c r="M19" s="542"/>
      <c r="N19" s="542"/>
      <c r="O19" s="542"/>
      <c r="P19" s="542"/>
      <c r="Q19" s="542"/>
      <c r="R19" s="542"/>
      <c r="S19" s="542"/>
      <c r="T19" s="542"/>
      <c r="U19" s="542"/>
      <c r="V19" s="542"/>
      <c r="W19" s="438"/>
      <c r="X19" s="439"/>
      <c r="Y19" s="440"/>
      <c r="Z19" s="472" t="s">
        <v>152</v>
      </c>
      <c r="AA19" s="473"/>
      <c r="AB19" s="473"/>
      <c r="AC19" s="473"/>
      <c r="AD19" s="473"/>
      <c r="AE19" s="473"/>
      <c r="AF19" s="473"/>
      <c r="AG19" s="473"/>
      <c r="AH19" s="474"/>
      <c r="AI19" s="386" t="s">
        <v>121</v>
      </c>
      <c r="AJ19" s="387"/>
      <c r="AK19" s="387"/>
      <c r="AL19" s="387"/>
      <c r="AM19" s="388"/>
      <c r="AN19" s="386" t="s">
        <v>153</v>
      </c>
      <c r="AO19" s="387"/>
      <c r="AP19" s="387"/>
      <c r="AQ19" s="387"/>
      <c r="AR19" s="387"/>
      <c r="AS19" s="388"/>
      <c r="AT19" s="386" t="s">
        <v>121</v>
      </c>
      <c r="AU19" s="387"/>
      <c r="AV19" s="387"/>
      <c r="AW19" s="387"/>
      <c r="AX19" s="387"/>
      <c r="AY19" s="389"/>
      <c r="AZ19" s="380" t="s">
        <v>154</v>
      </c>
      <c r="BA19" s="381"/>
      <c r="BB19" s="381"/>
      <c r="BC19" s="381"/>
      <c r="BD19" s="381"/>
      <c r="BE19" s="381"/>
      <c r="BF19" s="381"/>
      <c r="BG19" s="381"/>
      <c r="BH19" s="381"/>
      <c r="BI19" s="381"/>
      <c r="BJ19" s="381"/>
      <c r="BK19" s="381"/>
      <c r="BL19" s="381"/>
      <c r="BM19" s="382"/>
      <c r="BN19" s="383">
        <v>1067379932</v>
      </c>
      <c r="BO19" s="384"/>
      <c r="BP19" s="384"/>
      <c r="BQ19" s="384"/>
      <c r="BR19" s="384"/>
      <c r="BS19" s="384"/>
      <c r="BT19" s="384"/>
      <c r="BU19" s="385"/>
      <c r="BV19" s="383">
        <v>1064597994</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155</v>
      </c>
      <c r="C20" s="421"/>
      <c r="D20" s="421"/>
      <c r="E20" s="421"/>
      <c r="F20" s="421"/>
      <c r="G20" s="421"/>
      <c r="H20" s="421"/>
      <c r="I20" s="421"/>
      <c r="J20" s="421"/>
      <c r="K20" s="540"/>
      <c r="L20" s="541">
        <v>394483</v>
      </c>
      <c r="M20" s="542"/>
      <c r="N20" s="542"/>
      <c r="O20" s="542"/>
      <c r="P20" s="542"/>
      <c r="Q20" s="542"/>
      <c r="R20" s="542"/>
      <c r="S20" s="542"/>
      <c r="T20" s="542"/>
      <c r="U20" s="542"/>
      <c r="V20" s="542"/>
      <c r="W20" s="441"/>
      <c r="X20" s="442"/>
      <c r="Y20" s="443"/>
      <c r="Z20" s="472" t="s">
        <v>156</v>
      </c>
      <c r="AA20" s="473"/>
      <c r="AB20" s="473"/>
      <c r="AC20" s="473"/>
      <c r="AD20" s="473"/>
      <c r="AE20" s="473"/>
      <c r="AF20" s="473"/>
      <c r="AG20" s="473"/>
      <c r="AH20" s="474"/>
      <c r="AI20" s="386">
        <v>14721</v>
      </c>
      <c r="AJ20" s="387"/>
      <c r="AK20" s="387"/>
      <c r="AL20" s="387"/>
      <c r="AM20" s="388"/>
      <c r="AN20" s="386">
        <v>49856025</v>
      </c>
      <c r="AO20" s="387"/>
      <c r="AP20" s="387"/>
      <c r="AQ20" s="387"/>
      <c r="AR20" s="387"/>
      <c r="AS20" s="388"/>
      <c r="AT20" s="386">
        <v>3387</v>
      </c>
      <c r="AU20" s="387"/>
      <c r="AV20" s="387"/>
      <c r="AW20" s="387"/>
      <c r="AX20" s="387"/>
      <c r="AY20" s="389"/>
      <c r="AZ20" s="390" t="s">
        <v>157</v>
      </c>
      <c r="BA20" s="391"/>
      <c r="BB20" s="391"/>
      <c r="BC20" s="391"/>
      <c r="BD20" s="391"/>
      <c r="BE20" s="391"/>
      <c r="BF20" s="391"/>
      <c r="BG20" s="391"/>
      <c r="BH20" s="391"/>
      <c r="BI20" s="391"/>
      <c r="BJ20" s="391"/>
      <c r="BK20" s="391"/>
      <c r="BL20" s="391"/>
      <c r="BM20" s="392"/>
      <c r="BN20" s="393">
        <v>352483403</v>
      </c>
      <c r="BO20" s="394"/>
      <c r="BP20" s="394"/>
      <c r="BQ20" s="394"/>
      <c r="BR20" s="394"/>
      <c r="BS20" s="394"/>
      <c r="BT20" s="394"/>
      <c r="BU20" s="395"/>
      <c r="BV20" s="393">
        <v>340274405</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158</v>
      </c>
      <c r="X21" s="547"/>
      <c r="Y21" s="547"/>
      <c r="Z21" s="547"/>
      <c r="AA21" s="547"/>
      <c r="AB21" s="547"/>
      <c r="AC21" s="547"/>
      <c r="AD21" s="547"/>
      <c r="AE21" s="547"/>
      <c r="AF21" s="547"/>
      <c r="AG21" s="547"/>
      <c r="AH21" s="548"/>
      <c r="AI21" s="549">
        <v>99.6</v>
      </c>
      <c r="AJ21" s="550"/>
      <c r="AK21" s="550"/>
      <c r="AL21" s="550"/>
      <c r="AM21" s="550"/>
      <c r="AN21" s="550"/>
      <c r="AO21" s="550"/>
      <c r="AP21" s="550"/>
      <c r="AQ21" s="550"/>
      <c r="AR21" s="550"/>
      <c r="AS21" s="550"/>
      <c r="AT21" s="550"/>
      <c r="AU21" s="550"/>
      <c r="AV21" s="550"/>
      <c r="AW21" s="550"/>
      <c r="AX21" s="550"/>
      <c r="AY21" s="551"/>
      <c r="AZ21" s="505" t="s">
        <v>159</v>
      </c>
      <c r="BA21" s="506"/>
      <c r="BB21" s="506"/>
      <c r="BC21" s="506"/>
      <c r="BD21" s="506"/>
      <c r="BE21" s="506"/>
      <c r="BF21" s="506"/>
      <c r="BG21" s="506"/>
      <c r="BH21" s="506"/>
      <c r="BI21" s="506"/>
      <c r="BJ21" s="506"/>
      <c r="BK21" s="506"/>
      <c r="BL21" s="506"/>
      <c r="BM21" s="507"/>
      <c r="BN21" s="543">
        <v>730493794</v>
      </c>
      <c r="BO21" s="544"/>
      <c r="BP21" s="544"/>
      <c r="BQ21" s="544"/>
      <c r="BR21" s="544"/>
      <c r="BS21" s="544"/>
      <c r="BT21" s="544"/>
      <c r="BU21" s="545"/>
      <c r="BV21" s="543">
        <v>701847317</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160</v>
      </c>
      <c r="BA22" s="391"/>
      <c r="BB22" s="391"/>
      <c r="BC22" s="391"/>
      <c r="BD22" s="391"/>
      <c r="BE22" s="391"/>
      <c r="BF22" s="391"/>
      <c r="BG22" s="391"/>
      <c r="BH22" s="391"/>
      <c r="BI22" s="391"/>
      <c r="BJ22" s="391"/>
      <c r="BK22" s="391"/>
      <c r="BL22" s="391"/>
      <c r="BM22" s="392"/>
      <c r="BN22" s="393">
        <v>107318673</v>
      </c>
      <c r="BO22" s="394"/>
      <c r="BP22" s="394"/>
      <c r="BQ22" s="394"/>
      <c r="BR22" s="394"/>
      <c r="BS22" s="394"/>
      <c r="BT22" s="394"/>
      <c r="BU22" s="395"/>
      <c r="BV22" s="393">
        <v>96868052</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161</v>
      </c>
      <c r="BA23" s="391"/>
      <c r="BB23" s="391"/>
      <c r="BC23" s="391"/>
      <c r="BD23" s="391"/>
      <c r="BE23" s="391"/>
      <c r="BF23" s="391"/>
      <c r="BG23" s="391"/>
      <c r="BH23" s="391"/>
      <c r="BI23" s="391"/>
      <c r="BJ23" s="391"/>
      <c r="BK23" s="391"/>
      <c r="BL23" s="391"/>
      <c r="BM23" s="392"/>
      <c r="BN23" s="393">
        <v>2851125</v>
      </c>
      <c r="BO23" s="394"/>
      <c r="BP23" s="394"/>
      <c r="BQ23" s="394"/>
      <c r="BR23" s="394"/>
      <c r="BS23" s="394"/>
      <c r="BT23" s="394"/>
      <c r="BU23" s="395"/>
      <c r="BV23" s="393">
        <v>2949955</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162</v>
      </c>
      <c r="BA24" s="391"/>
      <c r="BB24" s="391"/>
      <c r="BC24" s="391"/>
      <c r="BD24" s="391"/>
      <c r="BE24" s="391"/>
      <c r="BF24" s="391"/>
      <c r="BG24" s="391"/>
      <c r="BH24" s="391"/>
      <c r="BI24" s="391"/>
      <c r="BJ24" s="391"/>
      <c r="BK24" s="391"/>
      <c r="BL24" s="391"/>
      <c r="BM24" s="392"/>
      <c r="BN24" s="393">
        <v>17849733</v>
      </c>
      <c r="BO24" s="394"/>
      <c r="BP24" s="394"/>
      <c r="BQ24" s="394"/>
      <c r="BR24" s="394"/>
      <c r="BS24" s="394"/>
      <c r="BT24" s="394"/>
      <c r="BU24" s="395"/>
      <c r="BV24" s="393">
        <v>17849733</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163</v>
      </c>
      <c r="BA25" s="482"/>
      <c r="BB25" s="482"/>
      <c r="BC25" s="482"/>
      <c r="BD25" s="482"/>
      <c r="BE25" s="482"/>
      <c r="BF25" s="482"/>
      <c r="BG25" s="482"/>
      <c r="BH25" s="482"/>
      <c r="BI25" s="482"/>
      <c r="BJ25" s="482"/>
      <c r="BK25" s="482"/>
      <c r="BL25" s="482"/>
      <c r="BM25" s="483"/>
      <c r="BN25" s="543">
        <v>17849733</v>
      </c>
      <c r="BO25" s="544"/>
      <c r="BP25" s="544"/>
      <c r="BQ25" s="544"/>
      <c r="BR25" s="544"/>
      <c r="BS25" s="544"/>
      <c r="BT25" s="544"/>
      <c r="BU25" s="545"/>
      <c r="BV25" s="543">
        <v>17849733</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164</v>
      </c>
      <c r="BA26" s="554"/>
      <c r="BB26" s="554"/>
      <c r="BC26" s="555"/>
      <c r="BD26" s="380" t="s">
        <v>47</v>
      </c>
      <c r="BE26" s="381"/>
      <c r="BF26" s="381"/>
      <c r="BG26" s="381"/>
      <c r="BH26" s="381"/>
      <c r="BI26" s="381"/>
      <c r="BJ26" s="381"/>
      <c r="BK26" s="381"/>
      <c r="BL26" s="381"/>
      <c r="BM26" s="382"/>
      <c r="BN26" s="383">
        <v>4634043</v>
      </c>
      <c r="BO26" s="384"/>
      <c r="BP26" s="384"/>
      <c r="BQ26" s="384"/>
      <c r="BR26" s="384"/>
      <c r="BS26" s="384"/>
      <c r="BT26" s="384"/>
      <c r="BU26" s="385"/>
      <c r="BV26" s="383">
        <v>3106819</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165</v>
      </c>
      <c r="BE27" s="391"/>
      <c r="BF27" s="391"/>
      <c r="BG27" s="391"/>
      <c r="BH27" s="391"/>
      <c r="BI27" s="391"/>
      <c r="BJ27" s="391"/>
      <c r="BK27" s="391"/>
      <c r="BL27" s="391"/>
      <c r="BM27" s="392"/>
      <c r="BN27" s="393">
        <v>17789975</v>
      </c>
      <c r="BO27" s="394"/>
      <c r="BP27" s="394"/>
      <c r="BQ27" s="394"/>
      <c r="BR27" s="394"/>
      <c r="BS27" s="394"/>
      <c r="BT27" s="394"/>
      <c r="BU27" s="395"/>
      <c r="BV27" s="393">
        <v>17788457</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48901281</v>
      </c>
      <c r="BO28" s="544"/>
      <c r="BP28" s="544"/>
      <c r="BQ28" s="544"/>
      <c r="BR28" s="544"/>
      <c r="BS28" s="544"/>
      <c r="BT28" s="544"/>
      <c r="BU28" s="545"/>
      <c r="BV28" s="543">
        <v>33742232</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166</v>
      </c>
      <c r="D30" s="552"/>
      <c r="E30" s="552"/>
      <c r="F30" s="552"/>
      <c r="G30" s="552"/>
      <c r="H30" s="552"/>
      <c r="I30" s="552"/>
      <c r="J30" s="552"/>
      <c r="K30" s="552"/>
      <c r="L30" s="552"/>
      <c r="M30" s="552"/>
      <c r="N30" s="552"/>
      <c r="O30" s="552"/>
      <c r="P30" s="552"/>
      <c r="Q30" s="552"/>
      <c r="R30" s="552"/>
      <c r="S30" s="552"/>
      <c r="U30" s="397" t="s">
        <v>167</v>
      </c>
      <c r="V30" s="397"/>
      <c r="W30" s="397"/>
      <c r="X30" s="397"/>
      <c r="Y30" s="397"/>
      <c r="Z30" s="397"/>
      <c r="AA30" s="397"/>
      <c r="AB30" s="397"/>
      <c r="AC30" s="397"/>
      <c r="AD30" s="397"/>
      <c r="AE30" s="397"/>
      <c r="AF30" s="397"/>
      <c r="AG30" s="397"/>
      <c r="AH30" s="397"/>
      <c r="AI30" s="397"/>
      <c r="AJ30" s="397"/>
      <c r="AK30" s="397"/>
      <c r="AM30" s="397" t="s">
        <v>168</v>
      </c>
      <c r="AN30" s="397"/>
      <c r="AO30" s="397"/>
      <c r="AP30" s="397"/>
      <c r="AQ30" s="397"/>
      <c r="AR30" s="397"/>
      <c r="AS30" s="397"/>
      <c r="AT30" s="397"/>
      <c r="AU30" s="397"/>
      <c r="AV30" s="397"/>
      <c r="AW30" s="397"/>
      <c r="AX30" s="397"/>
      <c r="AY30" s="397"/>
      <c r="AZ30" s="397"/>
      <c r="BA30" s="397"/>
      <c r="BB30" s="397"/>
      <c r="BC30" s="397"/>
      <c r="BE30" s="397" t="s">
        <v>169</v>
      </c>
      <c r="BF30" s="397"/>
      <c r="BG30" s="397"/>
      <c r="BH30" s="397"/>
      <c r="BI30" s="397"/>
      <c r="BJ30" s="397"/>
      <c r="BK30" s="397"/>
      <c r="BL30" s="397"/>
      <c r="BM30" s="397"/>
      <c r="BN30" s="397"/>
      <c r="BO30" s="397"/>
      <c r="BP30" s="397"/>
      <c r="BQ30" s="397"/>
      <c r="BR30" s="397"/>
      <c r="BS30" s="397"/>
      <c r="BT30" s="397"/>
      <c r="BU30" s="397"/>
      <c r="BW30" s="397" t="s">
        <v>170</v>
      </c>
      <c r="BX30" s="397"/>
      <c r="BY30" s="397"/>
      <c r="BZ30" s="397"/>
      <c r="CA30" s="397"/>
      <c r="CB30" s="397"/>
      <c r="CC30" s="397"/>
      <c r="CD30" s="397"/>
      <c r="CE30" s="397"/>
      <c r="CF30" s="397"/>
      <c r="CG30" s="397"/>
      <c r="CH30" s="397"/>
      <c r="CI30" s="397"/>
      <c r="CJ30" s="397"/>
      <c r="CK30" s="397"/>
      <c r="CL30" s="397"/>
      <c r="CM30" s="397"/>
      <c r="CO30" s="397" t="s">
        <v>171</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172</v>
      </c>
      <c r="D31" s="565"/>
      <c r="E31" s="453" t="s">
        <v>173</v>
      </c>
      <c r="F31" s="453"/>
      <c r="G31" s="453"/>
      <c r="H31" s="453"/>
      <c r="I31" s="453"/>
      <c r="J31" s="453"/>
      <c r="K31" s="453"/>
      <c r="L31" s="453"/>
      <c r="M31" s="453"/>
      <c r="N31" s="453"/>
      <c r="O31" s="453"/>
      <c r="P31" s="453"/>
      <c r="Q31" s="453"/>
      <c r="R31" s="453"/>
      <c r="S31" s="453"/>
      <c r="T31" s="177"/>
      <c r="U31" s="565" t="s">
        <v>172</v>
      </c>
      <c r="V31" s="565"/>
      <c r="W31" s="453" t="s">
        <v>173</v>
      </c>
      <c r="X31" s="453"/>
      <c r="Y31" s="453"/>
      <c r="Z31" s="453"/>
      <c r="AA31" s="453"/>
      <c r="AB31" s="453"/>
      <c r="AC31" s="453"/>
      <c r="AD31" s="453"/>
      <c r="AE31" s="453"/>
      <c r="AF31" s="453"/>
      <c r="AG31" s="453"/>
      <c r="AH31" s="453"/>
      <c r="AI31" s="453"/>
      <c r="AJ31" s="453"/>
      <c r="AK31" s="453"/>
      <c r="AL31" s="177"/>
      <c r="AM31" s="565" t="s">
        <v>172</v>
      </c>
      <c r="AN31" s="565"/>
      <c r="AO31" s="453" t="s">
        <v>173</v>
      </c>
      <c r="AP31" s="453"/>
      <c r="AQ31" s="453"/>
      <c r="AR31" s="453"/>
      <c r="AS31" s="453"/>
      <c r="AT31" s="453"/>
      <c r="AU31" s="453"/>
      <c r="AV31" s="453"/>
      <c r="AW31" s="453"/>
      <c r="AX31" s="453"/>
      <c r="AY31" s="453"/>
      <c r="AZ31" s="453"/>
      <c r="BA31" s="453"/>
      <c r="BB31" s="453"/>
      <c r="BC31" s="453"/>
      <c r="BD31" s="163"/>
      <c r="BE31" s="565" t="s">
        <v>172</v>
      </c>
      <c r="BF31" s="565"/>
      <c r="BG31" s="453" t="s">
        <v>173</v>
      </c>
      <c r="BH31" s="453"/>
      <c r="BI31" s="453"/>
      <c r="BJ31" s="453"/>
      <c r="BK31" s="453"/>
      <c r="BL31" s="453"/>
      <c r="BM31" s="453"/>
      <c r="BN31" s="453"/>
      <c r="BO31" s="453"/>
      <c r="BP31" s="453"/>
      <c r="BQ31" s="453"/>
      <c r="BR31" s="453"/>
      <c r="BS31" s="453"/>
      <c r="BT31" s="453"/>
      <c r="BU31" s="453"/>
      <c r="BV31" s="204"/>
      <c r="BW31" s="565" t="s">
        <v>172</v>
      </c>
      <c r="BX31" s="565"/>
      <c r="BY31" s="453" t="s">
        <v>174</v>
      </c>
      <c r="BZ31" s="453"/>
      <c r="CA31" s="453"/>
      <c r="CB31" s="453"/>
      <c r="CC31" s="453"/>
      <c r="CD31" s="453"/>
      <c r="CE31" s="453"/>
      <c r="CF31" s="453"/>
      <c r="CG31" s="453"/>
      <c r="CH31" s="453"/>
      <c r="CI31" s="453"/>
      <c r="CJ31" s="453"/>
      <c r="CK31" s="453"/>
      <c r="CL31" s="453"/>
      <c r="CM31" s="453"/>
      <c r="CN31" s="177"/>
      <c r="CO31" s="565" t="s">
        <v>172</v>
      </c>
      <c r="CP31" s="565"/>
      <c r="CQ31" s="453" t="s">
        <v>175</v>
      </c>
      <c r="CR31" s="453"/>
      <c r="CS31" s="453"/>
      <c r="CT31" s="453"/>
      <c r="CU31" s="453"/>
      <c r="CV31" s="453"/>
      <c r="CW31" s="453"/>
      <c r="CX31" s="453"/>
      <c r="CY31" s="453"/>
      <c r="CZ31" s="453"/>
      <c r="DA31" s="453"/>
      <c r="DB31" s="453"/>
      <c r="DC31" s="453"/>
      <c r="DD31" s="453"/>
      <c r="DE31" s="453"/>
      <c r="DF31" s="177"/>
      <c r="DG31" s="562" t="s">
        <v>176</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県営競輪事業特別会計</v>
      </c>
      <c r="X32" s="564"/>
      <c r="Y32" s="564"/>
      <c r="Z32" s="564"/>
      <c r="AA32" s="564"/>
      <c r="AB32" s="564"/>
      <c r="AC32" s="564"/>
      <c r="AD32" s="564"/>
      <c r="AE32" s="564"/>
      <c r="AF32" s="564"/>
      <c r="AG32" s="564"/>
      <c r="AH32" s="564"/>
      <c r="AI32" s="564"/>
      <c r="AJ32" s="564"/>
      <c r="AK32" s="564"/>
      <c r="AL32" s="163"/>
      <c r="AM32" s="563">
        <f>IF(AO32="","",MAX(C32:D41,U32:V41)+1)</f>
        <v>13</v>
      </c>
      <c r="AN32" s="563"/>
      <c r="AO32" s="564" t="str">
        <f>IF('各会計、関係団体の財政状況及び健全化判断比率'!B30="","",'各会計、関係団体の財政状況及び健全化判断比率'!B30)</f>
        <v>県立こころの医療センター事業会計</v>
      </c>
      <c r="AP32" s="564"/>
      <c r="AQ32" s="564"/>
      <c r="AR32" s="564"/>
      <c r="AS32" s="564"/>
      <c r="AT32" s="564"/>
      <c r="AU32" s="564"/>
      <c r="AV32" s="564"/>
      <c r="AW32" s="564"/>
      <c r="AX32" s="564"/>
      <c r="AY32" s="564"/>
      <c r="AZ32" s="564"/>
      <c r="BA32" s="564"/>
      <c r="BB32" s="564"/>
      <c r="BC32" s="564"/>
      <c r="BD32" s="163"/>
      <c r="BE32" s="563">
        <f>IF(BG32="","",MAX(C32:D41,U32:V41,AM32:AN41)+1)</f>
        <v>17</v>
      </c>
      <c r="BF32" s="563"/>
      <c r="BG32" s="564" t="str">
        <f>IF('各会計、関係団体の財政状況及び健全化判断比率'!B34="","",'各会計、関係団体の財政状況及び健全化判断比率'!B34)</f>
        <v>県営港湾施設管理特別会計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関西広域連合</v>
      </c>
      <c r="BZ32" s="564"/>
      <c r="CA32" s="564"/>
      <c r="CB32" s="564"/>
      <c r="CC32" s="564"/>
      <c r="CD32" s="564"/>
      <c r="CE32" s="564"/>
      <c r="CF32" s="564"/>
      <c r="CG32" s="564"/>
      <c r="CH32" s="564"/>
      <c r="CI32" s="564"/>
      <c r="CJ32" s="564"/>
      <c r="CK32" s="564"/>
      <c r="CL32" s="564"/>
      <c r="CM32" s="564"/>
      <c r="CN32" s="163"/>
      <c r="CO32" s="563">
        <f>IF(CQ32="","",MAX(C32:D41,U32:V41,AM32:AN41,BE32:BF41,BW32:BX41)+1)</f>
        <v>19</v>
      </c>
      <c r="CP32" s="563"/>
      <c r="CQ32" s="564" t="str">
        <f>IF('各会計、関係団体の財政状況及び健全化判断比率'!BS7="","",'各会計、関係団体の財政状況及び健全化判断比率'!BS7)</f>
        <v>和歌山県土地開発公社</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〇</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農林水産振興資金特別会計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国民健康保険特別会計</v>
      </c>
      <c r="X33" s="564"/>
      <c r="Y33" s="564"/>
      <c r="Z33" s="564"/>
      <c r="AA33" s="564"/>
      <c r="AB33" s="564"/>
      <c r="AC33" s="564"/>
      <c r="AD33" s="564"/>
      <c r="AE33" s="564"/>
      <c r="AF33" s="564"/>
      <c r="AG33" s="564"/>
      <c r="AH33" s="564"/>
      <c r="AI33" s="564"/>
      <c r="AJ33" s="564"/>
      <c r="AK33" s="564"/>
      <c r="AL33" s="163"/>
      <c r="AM33" s="563">
        <f t="shared" ref="AM33:AM41" si="1">IF(AO33="","",AM32+1)</f>
        <v>14</v>
      </c>
      <c r="AN33" s="563"/>
      <c r="AO33" s="564" t="str">
        <f>IF('各会計、関係団体の財政状況及び健全化判断比率'!B31="","",'各会計、関係団体の財政状況及び健全化判断比率'!B31)</f>
        <v>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20</v>
      </c>
      <c r="CP33" s="563"/>
      <c r="CQ33" s="564" t="str">
        <f>IF('各会計、関係団体の財政状況及び健全化判断比率'!BS8="","",'各会計、関係団体の財政状況及び健全化判断比率'!BS8)</f>
        <v>和歌山県住宅供給公社</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中小企業振興資金特別会計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15</v>
      </c>
      <c r="AN34" s="563"/>
      <c r="AO34" s="564" t="str">
        <f>IF('各会計、関係団体の財政状況及び健全化判断比率'!B32="","",'各会計、関係団体の財政状況及び健全化判断比率'!B32)</f>
        <v>流域下水道事業会計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21</v>
      </c>
      <c r="CP34" s="563"/>
      <c r="CQ34" s="564" t="str">
        <f>IF('各会計、関係団体の財政状況及び健全化判断比率'!BS9="","",'各会計、関係団体の財政状況及び健全化判断比率'!BS9)</f>
        <v>和歌山県国際交流協会</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母子父子寡婦福祉資金特別会計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16</v>
      </c>
      <c r="AN35" s="563"/>
      <c r="AO35" s="564" t="str">
        <f>IF('各会計、関係団体の財政状況及び健全化判断比率'!B33="","",'各会計、関係団体の財政状況及び健全化判断比率'!B33)</f>
        <v>土地造成事業会計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22</v>
      </c>
      <c r="CP35" s="563"/>
      <c r="CQ35" s="564" t="str">
        <f>IF('各会計、関係団体の財政状況及び健全化判断比率'!BS10="","",'各会計、関係団体の財政状況及び健全化判断比率'!BS10)</f>
        <v>和歌山県私学振興基金協会</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修学奨励金特別会計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23</v>
      </c>
      <c r="CP36" s="563"/>
      <c r="CQ36" s="564" t="str">
        <f>IF('各会計、関係団体の財政状況及び健全化判断比率'!BS11="","",'各会計、関係団体の財政状況及び健全化判断比率'!BS11)</f>
        <v>和歌山県青少年育成協会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職員住宅特別会計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24</v>
      </c>
      <c r="CP37" s="563"/>
      <c r="CQ37" s="564" t="str">
        <f>IF('各会計、関係団体の財政状況及び健全化判断比率'!BS12="","",'各会計、関係団体の財政状況及び健全化判断比率'!BS12)</f>
        <v>和歌山県救急医療情報センター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市町村振興資金特別会計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25</v>
      </c>
      <c r="CP38" s="563"/>
      <c r="CQ38" s="564" t="str">
        <f>IF('各会計、関係団体の財政状況及び健全化判断比率'!BS13="","",'各会計、関係団体の財政状況及び健全化判断比率'!BS13)</f>
        <v>わかやま移植医療推進協会</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自動車税証紙特別会計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26</v>
      </c>
      <c r="CP39" s="563"/>
      <c r="CQ39" s="564" t="str">
        <f>IF('各会計、関係団体の財政状況及び健全化判断比率'!BS14="","",'各会計、関係団体の財政状況及び健全化判断比率'!BS14)</f>
        <v>和歌山県民総合健診センター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用地取得事業特別会計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27</v>
      </c>
      <c r="CP40" s="563"/>
      <c r="CQ40" s="564" t="str">
        <f>IF('各会計、関係団体の財政状況及び健全化判断比率'!BS15="","",'各会計、関係団体の財政状況及び健全化判断比率'!BS15)</f>
        <v>わかやま産業振興財団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公債管理特別会計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28</v>
      </c>
      <c r="CP41" s="563"/>
      <c r="CQ41" s="564" t="str">
        <f>IF('各会計、関係団体の財政状況及び健全化判断比率'!BS16="","",'各会計、関係団体の財政状況及び健全化判断比率'!BS16)</f>
        <v>和歌山県勤労福祉協会</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177</v>
      </c>
      <c r="E44" s="567" t="s">
        <v>178</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179</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180</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181</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182</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183</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184</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1TYZ/jTbOPTxsiCSW+voyVWcqo/pUKD2XNaBZ4FQjvvE3jjjEieGitOO8gh0/khSrBkFQiePdUoIB31jLxVWgw==" saltValue="wrHnZ58nd+r82d3iklCb0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orientation="portrait"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8" zoomScale="70" zoomScaleNormal="70" zoomScaleSheetLayoutView="100" workbookViewId="0">
      <selection activeCell="AA34" sqref="AA34:AE34"/>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548</v>
      </c>
      <c r="G33" s="17" t="s">
        <v>549</v>
      </c>
      <c r="H33" s="17" t="s">
        <v>550</v>
      </c>
      <c r="I33" s="17" t="s">
        <v>551</v>
      </c>
      <c r="J33" s="18" t="s">
        <v>552</v>
      </c>
      <c r="K33" s="10"/>
      <c r="L33" s="10"/>
      <c r="M33" s="10"/>
      <c r="N33" s="10"/>
      <c r="O33" s="10"/>
      <c r="P33" s="10"/>
    </row>
    <row r="34" spans="1:16" ht="39" customHeight="1" x14ac:dyDescent="0.2">
      <c r="A34" s="10"/>
      <c r="B34" s="19"/>
      <c r="C34" s="1125" t="s">
        <v>553</v>
      </c>
      <c r="D34" s="1125"/>
      <c r="E34" s="1126"/>
      <c r="F34" s="20">
        <v>1.1499999999999999</v>
      </c>
      <c r="G34" s="21">
        <v>2.2799999999999998</v>
      </c>
      <c r="H34" s="21">
        <v>4.63</v>
      </c>
      <c r="I34" s="21">
        <v>3.61</v>
      </c>
      <c r="J34" s="22">
        <v>5.92</v>
      </c>
      <c r="K34" s="10"/>
      <c r="L34" s="10"/>
      <c r="M34" s="10"/>
      <c r="N34" s="10"/>
      <c r="O34" s="10"/>
      <c r="P34" s="10"/>
    </row>
    <row r="35" spans="1:16" ht="39" customHeight="1" x14ac:dyDescent="0.2">
      <c r="A35" s="10"/>
      <c r="B35" s="23"/>
      <c r="C35" s="1119" t="s">
        <v>554</v>
      </c>
      <c r="D35" s="1120"/>
      <c r="E35" s="1121"/>
      <c r="F35" s="24">
        <v>0.5</v>
      </c>
      <c r="G35" s="25">
        <v>0.2</v>
      </c>
      <c r="H35" s="25">
        <v>1.24</v>
      </c>
      <c r="I35" s="25">
        <v>1.5</v>
      </c>
      <c r="J35" s="26">
        <v>1.7</v>
      </c>
      <c r="K35" s="10"/>
      <c r="L35" s="10"/>
      <c r="M35" s="10"/>
      <c r="N35" s="10"/>
      <c r="O35" s="10"/>
      <c r="P35" s="10"/>
    </row>
    <row r="36" spans="1:16" ht="39" customHeight="1" x14ac:dyDescent="0.2">
      <c r="A36" s="10"/>
      <c r="B36" s="23"/>
      <c r="C36" s="1119" t="s">
        <v>555</v>
      </c>
      <c r="D36" s="1120"/>
      <c r="E36" s="1121"/>
      <c r="F36" s="24">
        <v>1.03</v>
      </c>
      <c r="G36" s="25">
        <v>1.03</v>
      </c>
      <c r="H36" s="25">
        <v>0.98</v>
      </c>
      <c r="I36" s="25">
        <v>1.03</v>
      </c>
      <c r="J36" s="26">
        <v>1.07</v>
      </c>
      <c r="K36" s="10"/>
      <c r="L36" s="10"/>
      <c r="M36" s="10"/>
      <c r="N36" s="10"/>
      <c r="O36" s="10"/>
      <c r="P36" s="10"/>
    </row>
    <row r="37" spans="1:16" ht="39" customHeight="1" x14ac:dyDescent="0.2">
      <c r="A37" s="10"/>
      <c r="B37" s="23"/>
      <c r="C37" s="1119" t="s">
        <v>556</v>
      </c>
      <c r="D37" s="1120"/>
      <c r="E37" s="1121"/>
      <c r="F37" s="24">
        <v>0.2</v>
      </c>
      <c r="G37" s="25">
        <v>0.13</v>
      </c>
      <c r="H37" s="25">
        <v>0.19</v>
      </c>
      <c r="I37" s="25">
        <v>0.14000000000000001</v>
      </c>
      <c r="J37" s="26">
        <v>0.28999999999999998</v>
      </c>
      <c r="K37" s="10"/>
      <c r="L37" s="10"/>
      <c r="M37" s="10"/>
      <c r="N37" s="10"/>
      <c r="O37" s="10"/>
      <c r="P37" s="10"/>
    </row>
    <row r="38" spans="1:16" ht="39" customHeight="1" x14ac:dyDescent="0.2">
      <c r="A38" s="10"/>
      <c r="B38" s="23"/>
      <c r="C38" s="1119" t="s">
        <v>557</v>
      </c>
      <c r="D38" s="1120"/>
      <c r="E38" s="1121"/>
      <c r="F38" s="24">
        <v>0.03</v>
      </c>
      <c r="G38" s="25">
        <v>0.03</v>
      </c>
      <c r="H38" s="25">
        <v>0.04</v>
      </c>
      <c r="I38" s="25">
        <v>0.05</v>
      </c>
      <c r="J38" s="26">
        <v>0.05</v>
      </c>
      <c r="K38" s="10"/>
      <c r="L38" s="10"/>
      <c r="M38" s="10"/>
      <c r="N38" s="10"/>
      <c r="O38" s="10"/>
      <c r="P38" s="10"/>
    </row>
    <row r="39" spans="1:16" ht="39" customHeight="1" x14ac:dyDescent="0.2">
      <c r="A39" s="10"/>
      <c r="B39" s="23"/>
      <c r="C39" s="1119" t="s">
        <v>558</v>
      </c>
      <c r="D39" s="1120"/>
      <c r="E39" s="1121"/>
      <c r="F39" s="24" t="s">
        <v>508</v>
      </c>
      <c r="G39" s="25">
        <v>0.02</v>
      </c>
      <c r="H39" s="25">
        <v>0</v>
      </c>
      <c r="I39" s="25">
        <v>0</v>
      </c>
      <c r="J39" s="26">
        <v>0.03</v>
      </c>
      <c r="K39" s="10"/>
      <c r="L39" s="10"/>
      <c r="M39" s="10"/>
      <c r="N39" s="10"/>
      <c r="O39" s="10"/>
      <c r="P39" s="10"/>
    </row>
    <row r="40" spans="1:16" ht="39" customHeight="1" x14ac:dyDescent="0.2">
      <c r="A40" s="10"/>
      <c r="B40" s="23"/>
      <c r="C40" s="1119" t="s">
        <v>559</v>
      </c>
      <c r="D40" s="1120"/>
      <c r="E40" s="1121"/>
      <c r="F40" s="24">
        <v>0.01</v>
      </c>
      <c r="G40" s="25">
        <v>0.02</v>
      </c>
      <c r="H40" s="25">
        <v>0.02</v>
      </c>
      <c r="I40" s="25">
        <v>0.01</v>
      </c>
      <c r="J40" s="26">
        <v>0.02</v>
      </c>
      <c r="K40" s="10"/>
      <c r="L40" s="10"/>
      <c r="M40" s="10"/>
      <c r="N40" s="10"/>
      <c r="O40" s="10"/>
      <c r="P40" s="10"/>
    </row>
    <row r="41" spans="1:16" ht="39" customHeight="1" x14ac:dyDescent="0.2">
      <c r="A41" s="10"/>
      <c r="B41" s="23"/>
      <c r="C41" s="1119" t="s">
        <v>560</v>
      </c>
      <c r="D41" s="1120"/>
      <c r="E41" s="1121"/>
      <c r="F41" s="24">
        <v>0</v>
      </c>
      <c r="G41" s="25">
        <v>0</v>
      </c>
      <c r="H41" s="25">
        <v>0</v>
      </c>
      <c r="I41" s="25">
        <v>0.01</v>
      </c>
      <c r="J41" s="26">
        <v>0</v>
      </c>
      <c r="K41" s="10"/>
      <c r="L41" s="10"/>
      <c r="M41" s="10"/>
      <c r="N41" s="10"/>
      <c r="O41" s="10"/>
      <c r="P41" s="10"/>
    </row>
    <row r="42" spans="1:16" ht="39" customHeight="1" x14ac:dyDescent="0.2">
      <c r="A42" s="10"/>
      <c r="B42" s="27"/>
      <c r="C42" s="1119" t="s">
        <v>561</v>
      </c>
      <c r="D42" s="1120"/>
      <c r="E42" s="1121"/>
      <c r="F42" s="24" t="s">
        <v>508</v>
      </c>
      <c r="G42" s="25" t="s">
        <v>508</v>
      </c>
      <c r="H42" s="25" t="s">
        <v>508</v>
      </c>
      <c r="I42" s="25" t="s">
        <v>508</v>
      </c>
      <c r="J42" s="26" t="s">
        <v>508</v>
      </c>
      <c r="K42" s="10"/>
      <c r="L42" s="10"/>
      <c r="M42" s="10"/>
      <c r="N42" s="10"/>
      <c r="O42" s="10"/>
      <c r="P42" s="10"/>
    </row>
    <row r="43" spans="1:16" ht="39" customHeight="1" thickBot="1" x14ac:dyDescent="0.25">
      <c r="A43" s="10"/>
      <c r="B43" s="28"/>
      <c r="C43" s="1122" t="s">
        <v>562</v>
      </c>
      <c r="D43" s="1123"/>
      <c r="E43" s="1124"/>
      <c r="F43" s="29">
        <v>0.02</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gupEKY3qlRzjw/ypUBu4VDn2j5bbGIhyfwcqSJEzyzjpAJhRaf+nACw4mAtlLNNOj7usEbQSHtsJjDRip7GcPA==" saltValue="aIV3v01D1nhfX9Zc6w0Z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6" zoomScale="85" zoomScaleNormal="85" zoomScaleSheetLayoutView="55" workbookViewId="0">
      <selection activeCell="P61" sqref="P61"/>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548</v>
      </c>
      <c r="L44" s="44" t="s">
        <v>549</v>
      </c>
      <c r="M44" s="44" t="s">
        <v>550</v>
      </c>
      <c r="N44" s="44" t="s">
        <v>551</v>
      </c>
      <c r="O44" s="45" t="s">
        <v>552</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72129</v>
      </c>
      <c r="L45" s="48">
        <v>73816</v>
      </c>
      <c r="M45" s="48">
        <v>74341</v>
      </c>
      <c r="N45" s="48">
        <v>73044</v>
      </c>
      <c r="O45" s="49">
        <v>74283</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508</v>
      </c>
      <c r="L46" s="52" t="s">
        <v>508</v>
      </c>
      <c r="M46" s="52" t="s">
        <v>508</v>
      </c>
      <c r="N46" s="52" t="s">
        <v>508</v>
      </c>
      <c r="O46" s="53" t="s">
        <v>508</v>
      </c>
      <c r="P46" s="36"/>
      <c r="Q46" s="36"/>
      <c r="R46" s="36"/>
      <c r="S46" s="36"/>
      <c r="T46" s="36"/>
      <c r="U46" s="36"/>
    </row>
    <row r="47" spans="1:21" ht="30.75" customHeight="1" x14ac:dyDescent="0.2">
      <c r="A47" s="36"/>
      <c r="B47" s="1129"/>
      <c r="C47" s="1130"/>
      <c r="D47" s="50"/>
      <c r="E47" s="1135" t="s">
        <v>13</v>
      </c>
      <c r="F47" s="1135"/>
      <c r="G47" s="1135"/>
      <c r="H47" s="1135"/>
      <c r="I47" s="1135"/>
      <c r="J47" s="1136"/>
      <c r="K47" s="51" t="s">
        <v>508</v>
      </c>
      <c r="L47" s="52" t="s">
        <v>508</v>
      </c>
      <c r="M47" s="52" t="s">
        <v>508</v>
      </c>
      <c r="N47" s="52">
        <v>333</v>
      </c>
      <c r="O47" s="53">
        <v>667</v>
      </c>
      <c r="P47" s="36"/>
      <c r="Q47" s="36"/>
      <c r="R47" s="36"/>
      <c r="S47" s="36"/>
      <c r="T47" s="36"/>
      <c r="U47" s="36"/>
    </row>
    <row r="48" spans="1:21" ht="30.75" customHeight="1" x14ac:dyDescent="0.2">
      <c r="A48" s="36"/>
      <c r="B48" s="1129"/>
      <c r="C48" s="1130"/>
      <c r="D48" s="50"/>
      <c r="E48" s="1135" t="s">
        <v>14</v>
      </c>
      <c r="F48" s="1135"/>
      <c r="G48" s="1135"/>
      <c r="H48" s="1135"/>
      <c r="I48" s="1135"/>
      <c r="J48" s="1136"/>
      <c r="K48" s="51">
        <v>906</v>
      </c>
      <c r="L48" s="52">
        <v>995</v>
      </c>
      <c r="M48" s="52">
        <v>964</v>
      </c>
      <c r="N48" s="52">
        <v>995</v>
      </c>
      <c r="O48" s="53">
        <v>978</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508</v>
      </c>
      <c r="L49" s="52" t="s">
        <v>508</v>
      </c>
      <c r="M49" s="52" t="s">
        <v>508</v>
      </c>
      <c r="N49" s="52" t="s">
        <v>508</v>
      </c>
      <c r="O49" s="53" t="s">
        <v>508</v>
      </c>
      <c r="P49" s="36"/>
      <c r="Q49" s="36"/>
      <c r="R49" s="36"/>
      <c r="S49" s="36"/>
      <c r="T49" s="36"/>
      <c r="U49" s="36"/>
    </row>
    <row r="50" spans="1:21" ht="30.75" customHeight="1" x14ac:dyDescent="0.2">
      <c r="A50" s="36"/>
      <c r="B50" s="1129"/>
      <c r="C50" s="1130"/>
      <c r="D50" s="50"/>
      <c r="E50" s="1135" t="s">
        <v>16</v>
      </c>
      <c r="F50" s="1135"/>
      <c r="G50" s="1135"/>
      <c r="H50" s="1135"/>
      <c r="I50" s="1135"/>
      <c r="J50" s="1136"/>
      <c r="K50" s="51">
        <v>320</v>
      </c>
      <c r="L50" s="52">
        <v>317</v>
      </c>
      <c r="M50" s="52">
        <v>246</v>
      </c>
      <c r="N50" s="52">
        <v>138</v>
      </c>
      <c r="O50" s="53">
        <v>136</v>
      </c>
      <c r="P50" s="36"/>
      <c r="Q50" s="36"/>
      <c r="R50" s="36"/>
      <c r="S50" s="36"/>
      <c r="T50" s="36"/>
      <c r="U50" s="36"/>
    </row>
    <row r="51" spans="1:21" ht="30.75" customHeight="1" x14ac:dyDescent="0.2">
      <c r="A51" s="36"/>
      <c r="B51" s="1131"/>
      <c r="C51" s="1132"/>
      <c r="D51" s="54"/>
      <c r="E51" s="1135" t="s">
        <v>17</v>
      </c>
      <c r="F51" s="1135"/>
      <c r="G51" s="1135"/>
      <c r="H51" s="1135"/>
      <c r="I51" s="1135"/>
      <c r="J51" s="1136"/>
      <c r="K51" s="51">
        <v>1</v>
      </c>
      <c r="L51" s="52">
        <v>1</v>
      </c>
      <c r="M51" s="52">
        <v>1</v>
      </c>
      <c r="N51" s="52">
        <v>0</v>
      </c>
      <c r="O51" s="53">
        <v>0</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55501</v>
      </c>
      <c r="L52" s="52">
        <v>56789</v>
      </c>
      <c r="M52" s="52">
        <v>55872</v>
      </c>
      <c r="N52" s="52">
        <v>53758</v>
      </c>
      <c r="O52" s="53">
        <v>51129</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17855</v>
      </c>
      <c r="L53" s="57">
        <v>18340</v>
      </c>
      <c r="M53" s="57">
        <v>19680</v>
      </c>
      <c r="N53" s="57">
        <v>20752</v>
      </c>
      <c r="O53" s="58">
        <v>24935</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563</v>
      </c>
      <c r="P55" s="36"/>
      <c r="Q55" s="36"/>
      <c r="R55" s="36"/>
      <c r="S55" s="36"/>
      <c r="T55" s="36"/>
      <c r="U55" s="36"/>
    </row>
    <row r="56" spans="1:21" ht="30.75" customHeight="1" thickBot="1" x14ac:dyDescent="0.3">
      <c r="A56" s="36"/>
      <c r="B56" s="62"/>
      <c r="C56" s="63"/>
      <c r="D56" s="63"/>
      <c r="E56" s="64"/>
      <c r="F56" s="64"/>
      <c r="G56" s="64"/>
      <c r="H56" s="64"/>
      <c r="I56" s="64"/>
      <c r="J56" s="65" t="s">
        <v>3</v>
      </c>
      <c r="K56" s="66" t="s">
        <v>564</v>
      </c>
      <c r="L56" s="67" t="s">
        <v>565</v>
      </c>
      <c r="M56" s="67" t="s">
        <v>566</v>
      </c>
      <c r="N56" s="67" t="s">
        <v>567</v>
      </c>
      <c r="O56" s="68" t="s">
        <v>568</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c r="L57" s="70"/>
      <c r="M57" s="70"/>
      <c r="N57" s="70"/>
      <c r="O57" s="71"/>
      <c r="P57" s="36"/>
      <c r="Q57" s="36"/>
      <c r="R57" s="36"/>
      <c r="S57" s="36"/>
      <c r="T57" s="36"/>
      <c r="U57" s="36"/>
    </row>
    <row r="58" spans="1:21" ht="30.75" customHeight="1" x14ac:dyDescent="0.2">
      <c r="A58" s="36"/>
      <c r="B58" s="1145"/>
      <c r="C58" s="1146"/>
      <c r="D58" s="1152" t="s">
        <v>26</v>
      </c>
      <c r="E58" s="1153"/>
      <c r="F58" s="1153"/>
      <c r="G58" s="1153"/>
      <c r="H58" s="1153"/>
      <c r="I58" s="1153"/>
      <c r="J58" s="1154"/>
      <c r="K58" s="72"/>
      <c r="L58" s="73"/>
      <c r="M58" s="73"/>
      <c r="N58" s="73"/>
      <c r="O58" s="74">
        <v>500</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c r="L59" s="76"/>
      <c r="M59" s="76"/>
      <c r="N59" s="76"/>
      <c r="O59" s="77">
        <v>333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Ybcb88Kh/up9Uq19zw0AJ0qjC6oVI5mDA33KYtF4jn/5kN/b6Jjbm5FQftKa9ewrxOQPIqGinb2OnfdoALGDEA==" saltValue="vWtmCWxjClcv66YBRcZC9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portrait"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43" zoomScale="80" zoomScaleNormal="80" zoomScaleSheetLayoutView="100" workbookViewId="0">
      <selection activeCell="AA34" sqref="AA34:AE34"/>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548</v>
      </c>
      <c r="J40" s="362" t="s">
        <v>549</v>
      </c>
      <c r="K40" s="362" t="s">
        <v>550</v>
      </c>
      <c r="L40" s="362" t="s">
        <v>551</v>
      </c>
      <c r="M40" s="363" t="s">
        <v>552</v>
      </c>
    </row>
    <row r="41" spans="2:13" ht="27.75" customHeight="1" x14ac:dyDescent="0.2">
      <c r="B41" s="1158" t="s">
        <v>30</v>
      </c>
      <c r="C41" s="1159"/>
      <c r="D41" s="88"/>
      <c r="E41" s="1164" t="s">
        <v>31</v>
      </c>
      <c r="F41" s="1164"/>
      <c r="G41" s="1164"/>
      <c r="H41" s="1165"/>
      <c r="I41" s="364">
        <v>1029197</v>
      </c>
      <c r="J41" s="365">
        <v>1041122</v>
      </c>
      <c r="K41" s="365">
        <v>1056650</v>
      </c>
      <c r="L41" s="365">
        <v>1065760</v>
      </c>
      <c r="M41" s="366">
        <v>1069552</v>
      </c>
    </row>
    <row r="42" spans="2:13" ht="27.75" customHeight="1" x14ac:dyDescent="0.2">
      <c r="B42" s="1160"/>
      <c r="C42" s="1161"/>
      <c r="D42" s="89"/>
      <c r="E42" s="1166" t="s">
        <v>32</v>
      </c>
      <c r="F42" s="1166"/>
      <c r="G42" s="1166"/>
      <c r="H42" s="1167"/>
      <c r="I42" s="367">
        <v>3154</v>
      </c>
      <c r="J42" s="368">
        <v>2867</v>
      </c>
      <c r="K42" s="368">
        <v>1630</v>
      </c>
      <c r="L42" s="368">
        <v>1519</v>
      </c>
      <c r="M42" s="369">
        <v>1411</v>
      </c>
    </row>
    <row r="43" spans="2:13" ht="27.75" customHeight="1" x14ac:dyDescent="0.2">
      <c r="B43" s="1160"/>
      <c r="C43" s="1161"/>
      <c r="D43" s="89"/>
      <c r="E43" s="1166" t="s">
        <v>33</v>
      </c>
      <c r="F43" s="1166"/>
      <c r="G43" s="1166"/>
      <c r="H43" s="1167"/>
      <c r="I43" s="367">
        <v>15220</v>
      </c>
      <c r="J43" s="368">
        <v>14301</v>
      </c>
      <c r="K43" s="368">
        <v>13523</v>
      </c>
      <c r="L43" s="368">
        <v>12498</v>
      </c>
      <c r="M43" s="369">
        <v>11632</v>
      </c>
    </row>
    <row r="44" spans="2:13" ht="27.75" customHeight="1" x14ac:dyDescent="0.2">
      <c r="B44" s="1160"/>
      <c r="C44" s="1161"/>
      <c r="D44" s="89"/>
      <c r="E44" s="1166" t="s">
        <v>34</v>
      </c>
      <c r="F44" s="1166"/>
      <c r="G44" s="1166"/>
      <c r="H44" s="1167"/>
      <c r="I44" s="367" t="s">
        <v>508</v>
      </c>
      <c r="J44" s="368" t="s">
        <v>508</v>
      </c>
      <c r="K44" s="368" t="s">
        <v>508</v>
      </c>
      <c r="L44" s="368" t="s">
        <v>508</v>
      </c>
      <c r="M44" s="369" t="s">
        <v>508</v>
      </c>
    </row>
    <row r="45" spans="2:13" ht="27.75" customHeight="1" x14ac:dyDescent="0.2">
      <c r="B45" s="1160"/>
      <c r="C45" s="1161"/>
      <c r="D45" s="89"/>
      <c r="E45" s="1166" t="s">
        <v>35</v>
      </c>
      <c r="F45" s="1166"/>
      <c r="G45" s="1166"/>
      <c r="H45" s="1167"/>
      <c r="I45" s="367">
        <v>105665</v>
      </c>
      <c r="J45" s="368">
        <v>97840</v>
      </c>
      <c r="K45" s="368">
        <v>95013</v>
      </c>
      <c r="L45" s="368">
        <v>93163</v>
      </c>
      <c r="M45" s="369">
        <v>89885</v>
      </c>
    </row>
    <row r="46" spans="2:13" ht="27.75" customHeight="1" x14ac:dyDescent="0.2">
      <c r="B46" s="1160"/>
      <c r="C46" s="1161"/>
      <c r="D46" s="90"/>
      <c r="E46" s="1168" t="s">
        <v>36</v>
      </c>
      <c r="F46" s="1168"/>
      <c r="G46" s="1168"/>
      <c r="H46" s="1169"/>
      <c r="I46" s="367">
        <v>25218</v>
      </c>
      <c r="J46" s="368">
        <v>24281</v>
      </c>
      <c r="K46" s="368">
        <v>24303</v>
      </c>
      <c r="L46" s="368">
        <v>23798</v>
      </c>
      <c r="M46" s="369">
        <v>23622</v>
      </c>
    </row>
    <row r="47" spans="2:13" ht="27.75" customHeight="1" x14ac:dyDescent="0.2">
      <c r="B47" s="1160"/>
      <c r="C47" s="1161"/>
      <c r="D47" s="91"/>
      <c r="E47" s="1170" t="s">
        <v>37</v>
      </c>
      <c r="F47" s="1171"/>
      <c r="G47" s="1171"/>
      <c r="H47" s="1172"/>
      <c r="I47" s="367" t="s">
        <v>508</v>
      </c>
      <c r="J47" s="368" t="s">
        <v>508</v>
      </c>
      <c r="K47" s="368" t="s">
        <v>508</v>
      </c>
      <c r="L47" s="368" t="s">
        <v>508</v>
      </c>
      <c r="M47" s="369" t="s">
        <v>508</v>
      </c>
    </row>
    <row r="48" spans="2:13" ht="27.75" customHeight="1" x14ac:dyDescent="0.2">
      <c r="B48" s="1160"/>
      <c r="C48" s="1161"/>
      <c r="D48" s="89"/>
      <c r="E48" s="1166" t="s">
        <v>38</v>
      </c>
      <c r="F48" s="1166"/>
      <c r="G48" s="1166"/>
      <c r="H48" s="1167"/>
      <c r="I48" s="367" t="s">
        <v>508</v>
      </c>
      <c r="J48" s="368" t="s">
        <v>508</v>
      </c>
      <c r="K48" s="368" t="s">
        <v>508</v>
      </c>
      <c r="L48" s="368" t="s">
        <v>508</v>
      </c>
      <c r="M48" s="369" t="s">
        <v>508</v>
      </c>
    </row>
    <row r="49" spans="2:13" ht="27.75" customHeight="1" x14ac:dyDescent="0.2">
      <c r="B49" s="1162"/>
      <c r="C49" s="1163"/>
      <c r="D49" s="89"/>
      <c r="E49" s="1166" t="s">
        <v>39</v>
      </c>
      <c r="F49" s="1166"/>
      <c r="G49" s="1166"/>
      <c r="H49" s="1167"/>
      <c r="I49" s="367" t="s">
        <v>508</v>
      </c>
      <c r="J49" s="368" t="s">
        <v>508</v>
      </c>
      <c r="K49" s="368" t="s">
        <v>508</v>
      </c>
      <c r="L49" s="368" t="s">
        <v>508</v>
      </c>
      <c r="M49" s="369" t="s">
        <v>508</v>
      </c>
    </row>
    <row r="50" spans="2:13" ht="27.75" customHeight="1" x14ac:dyDescent="0.2">
      <c r="B50" s="1173" t="s">
        <v>40</v>
      </c>
      <c r="C50" s="1174"/>
      <c r="D50" s="92"/>
      <c r="E50" s="1166" t="s">
        <v>41</v>
      </c>
      <c r="F50" s="1166"/>
      <c r="G50" s="1166"/>
      <c r="H50" s="1167"/>
      <c r="I50" s="367">
        <v>65072</v>
      </c>
      <c r="J50" s="368">
        <v>63235</v>
      </c>
      <c r="K50" s="368">
        <v>58235</v>
      </c>
      <c r="L50" s="368">
        <v>64427</v>
      </c>
      <c r="M50" s="369">
        <v>81985</v>
      </c>
    </row>
    <row r="51" spans="2:13" ht="27.75" customHeight="1" x14ac:dyDescent="0.2">
      <c r="B51" s="1160"/>
      <c r="C51" s="1161"/>
      <c r="D51" s="89"/>
      <c r="E51" s="1166" t="s">
        <v>42</v>
      </c>
      <c r="F51" s="1166"/>
      <c r="G51" s="1166"/>
      <c r="H51" s="1167"/>
      <c r="I51" s="367">
        <v>18965</v>
      </c>
      <c r="J51" s="368">
        <v>18808</v>
      </c>
      <c r="K51" s="368">
        <v>17123</v>
      </c>
      <c r="L51" s="368">
        <v>15648</v>
      </c>
      <c r="M51" s="369">
        <v>15043</v>
      </c>
    </row>
    <row r="52" spans="2:13" ht="27.75" customHeight="1" x14ac:dyDescent="0.2">
      <c r="B52" s="1162"/>
      <c r="C52" s="1163"/>
      <c r="D52" s="89"/>
      <c r="E52" s="1166" t="s">
        <v>43</v>
      </c>
      <c r="F52" s="1166"/>
      <c r="G52" s="1166"/>
      <c r="H52" s="1167"/>
      <c r="I52" s="367">
        <v>611568</v>
      </c>
      <c r="J52" s="368">
        <v>606506</v>
      </c>
      <c r="K52" s="368">
        <v>608772</v>
      </c>
      <c r="L52" s="368">
        <v>601549</v>
      </c>
      <c r="M52" s="369">
        <v>583582</v>
      </c>
    </row>
    <row r="53" spans="2:13" ht="27.75" customHeight="1" thickBot="1" x14ac:dyDescent="0.25">
      <c r="B53" s="1175" t="s">
        <v>44</v>
      </c>
      <c r="C53" s="1176"/>
      <c r="D53" s="93"/>
      <c r="E53" s="1177" t="s">
        <v>45</v>
      </c>
      <c r="F53" s="1177"/>
      <c r="G53" s="1177"/>
      <c r="H53" s="1178"/>
      <c r="I53" s="370">
        <v>482848</v>
      </c>
      <c r="J53" s="371">
        <v>491862</v>
      </c>
      <c r="K53" s="371">
        <v>506989</v>
      </c>
      <c r="L53" s="371">
        <v>515114</v>
      </c>
      <c r="M53" s="372">
        <v>515492</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pNC7WFBFUw7bxyWp2I4fxRq2DmRMVYeqF2Xh6xbU5RuTxMEbBTFct6cwkGS+tbnNULTO4YfJOmnjJF/2dN9kAA==" saltValue="1H2+Y1/DIxTHQlQqtieC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D52" zoomScale="70" zoomScaleNormal="70" zoomScaleSheetLayoutView="100" workbookViewId="0">
      <selection activeCell="AA34" sqref="AA34:AE34"/>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550</v>
      </c>
      <c r="G54" s="101" t="s">
        <v>551</v>
      </c>
      <c r="H54" s="102" t="s">
        <v>552</v>
      </c>
    </row>
    <row r="55" spans="2:8" ht="52.5" customHeight="1" x14ac:dyDescent="0.2">
      <c r="B55" s="103"/>
      <c r="C55" s="1187" t="s">
        <v>47</v>
      </c>
      <c r="D55" s="1187"/>
      <c r="E55" s="1188"/>
      <c r="F55" s="104">
        <v>3107</v>
      </c>
      <c r="G55" s="104">
        <v>3107</v>
      </c>
      <c r="H55" s="105">
        <v>4634</v>
      </c>
    </row>
    <row r="56" spans="2:8" ht="52.5" customHeight="1" x14ac:dyDescent="0.2">
      <c r="B56" s="106"/>
      <c r="C56" s="1189" t="s">
        <v>48</v>
      </c>
      <c r="D56" s="1189"/>
      <c r="E56" s="1190"/>
      <c r="F56" s="107">
        <v>17788</v>
      </c>
      <c r="G56" s="107">
        <v>17788</v>
      </c>
      <c r="H56" s="108">
        <v>17790</v>
      </c>
    </row>
    <row r="57" spans="2:8" ht="53.25" customHeight="1" x14ac:dyDescent="0.2">
      <c r="B57" s="106"/>
      <c r="C57" s="1191" t="s">
        <v>49</v>
      </c>
      <c r="D57" s="1191"/>
      <c r="E57" s="1192"/>
      <c r="F57" s="109">
        <v>28400</v>
      </c>
      <c r="G57" s="109">
        <v>33742</v>
      </c>
      <c r="H57" s="110">
        <v>48901</v>
      </c>
    </row>
    <row r="58" spans="2:8" ht="45.75" customHeight="1" x14ac:dyDescent="0.2">
      <c r="B58" s="111"/>
      <c r="C58" s="1179" t="s">
        <v>594</v>
      </c>
      <c r="D58" s="1180"/>
      <c r="E58" s="1181"/>
      <c r="F58" s="112">
        <v>5768</v>
      </c>
      <c r="G58" s="112">
        <v>5748</v>
      </c>
      <c r="H58" s="113">
        <v>8366</v>
      </c>
    </row>
    <row r="59" spans="2:8" ht="45.75" customHeight="1" x14ac:dyDescent="0.2">
      <c r="B59" s="111"/>
      <c r="C59" s="1179" t="s">
        <v>596</v>
      </c>
      <c r="D59" s="1180"/>
      <c r="E59" s="1181"/>
      <c r="F59" s="112" t="s">
        <v>595</v>
      </c>
      <c r="G59" s="112" t="s">
        <v>595</v>
      </c>
      <c r="H59" s="113">
        <v>8352</v>
      </c>
    </row>
    <row r="60" spans="2:8" ht="45.75" customHeight="1" x14ac:dyDescent="0.2">
      <c r="B60" s="111"/>
      <c r="C60" s="1179" t="s">
        <v>597</v>
      </c>
      <c r="D60" s="1180"/>
      <c r="E60" s="1181"/>
      <c r="F60" s="112" t="s">
        <v>595</v>
      </c>
      <c r="G60" s="112">
        <v>6314</v>
      </c>
      <c r="H60" s="113">
        <v>6314</v>
      </c>
    </row>
    <row r="61" spans="2:8" ht="45.75" customHeight="1" x14ac:dyDescent="0.2">
      <c r="B61" s="111"/>
      <c r="C61" s="1179" t="s">
        <v>598</v>
      </c>
      <c r="D61" s="1180"/>
      <c r="E61" s="1181"/>
      <c r="F61" s="112">
        <v>5796</v>
      </c>
      <c r="G61" s="112">
        <v>5536</v>
      </c>
      <c r="H61" s="113">
        <v>5956</v>
      </c>
    </row>
    <row r="62" spans="2:8" ht="45.75" customHeight="1" thickBot="1" x14ac:dyDescent="0.25">
      <c r="B62" s="114"/>
      <c r="C62" s="1182" t="s">
        <v>599</v>
      </c>
      <c r="D62" s="1183"/>
      <c r="E62" s="1184"/>
      <c r="F62" s="115">
        <v>4285</v>
      </c>
      <c r="G62" s="115">
        <v>4450</v>
      </c>
      <c r="H62" s="116">
        <v>4418</v>
      </c>
    </row>
    <row r="63" spans="2:8" ht="52.5" customHeight="1" thickBot="1" x14ac:dyDescent="0.25">
      <c r="B63" s="117"/>
      <c r="C63" s="1185" t="s">
        <v>50</v>
      </c>
      <c r="D63" s="1185"/>
      <c r="E63" s="1186"/>
      <c r="F63" s="118">
        <v>49295</v>
      </c>
      <c r="G63" s="118">
        <v>54638</v>
      </c>
      <c r="H63" s="119">
        <v>71325</v>
      </c>
    </row>
    <row r="64" spans="2:8" ht="13" x14ac:dyDescent="0.2"/>
  </sheetData>
  <sheetProtection algorithmName="SHA-512" hashValue="Y7aJOzZXuFqWnQF2hB3d5hm/chx8URqq8n53aehOQ8QK5YaVQ5P6zAq/7vgcShsxMsGeRnLseTJGKONKKZQz0w==" saltValue="1vyOWgWN2ziGMDurYfuq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539</v>
      </c>
      <c r="B3" s="135"/>
      <c r="C3" s="136"/>
      <c r="D3" s="137">
        <v>118133</v>
      </c>
      <c r="E3" s="138"/>
      <c r="F3" s="139">
        <v>105585</v>
      </c>
      <c r="G3" s="140"/>
      <c r="H3" s="141"/>
    </row>
    <row r="4" spans="1:8" x14ac:dyDescent="0.2">
      <c r="A4" s="142"/>
      <c r="B4" s="143"/>
      <c r="C4" s="144"/>
      <c r="D4" s="145">
        <v>23793</v>
      </c>
      <c r="E4" s="146"/>
      <c r="F4" s="147">
        <v>26225</v>
      </c>
      <c r="G4" s="148"/>
      <c r="H4" s="149"/>
    </row>
    <row r="5" spans="1:8" x14ac:dyDescent="0.2">
      <c r="A5" s="130" t="s">
        <v>541</v>
      </c>
      <c r="B5" s="135"/>
      <c r="C5" s="136"/>
      <c r="D5" s="137">
        <v>128891</v>
      </c>
      <c r="E5" s="138"/>
      <c r="F5" s="139">
        <v>111577</v>
      </c>
      <c r="G5" s="140"/>
      <c r="H5" s="141"/>
    </row>
    <row r="6" spans="1:8" x14ac:dyDescent="0.2">
      <c r="A6" s="142"/>
      <c r="B6" s="143"/>
      <c r="C6" s="144"/>
      <c r="D6" s="145">
        <v>26839</v>
      </c>
      <c r="E6" s="146"/>
      <c r="F6" s="147">
        <v>26257</v>
      </c>
      <c r="G6" s="148"/>
      <c r="H6" s="149"/>
    </row>
    <row r="7" spans="1:8" x14ac:dyDescent="0.2">
      <c r="A7" s="130" t="s">
        <v>542</v>
      </c>
      <c r="B7" s="135"/>
      <c r="C7" s="136"/>
      <c r="D7" s="137">
        <v>149772</v>
      </c>
      <c r="E7" s="138"/>
      <c r="F7" s="139">
        <v>122371</v>
      </c>
      <c r="G7" s="140"/>
      <c r="H7" s="141"/>
    </row>
    <row r="8" spans="1:8" x14ac:dyDescent="0.2">
      <c r="A8" s="142"/>
      <c r="B8" s="143"/>
      <c r="C8" s="144"/>
      <c r="D8" s="145">
        <v>34743</v>
      </c>
      <c r="E8" s="146"/>
      <c r="F8" s="147">
        <v>28038</v>
      </c>
      <c r="G8" s="148"/>
      <c r="H8" s="149"/>
    </row>
    <row r="9" spans="1:8" x14ac:dyDescent="0.2">
      <c r="A9" s="130" t="s">
        <v>543</v>
      </c>
      <c r="B9" s="135"/>
      <c r="C9" s="136"/>
      <c r="D9" s="137">
        <v>159512</v>
      </c>
      <c r="E9" s="138"/>
      <c r="F9" s="139">
        <v>125393</v>
      </c>
      <c r="G9" s="140"/>
      <c r="H9" s="141"/>
    </row>
    <row r="10" spans="1:8" x14ac:dyDescent="0.2">
      <c r="A10" s="142"/>
      <c r="B10" s="143"/>
      <c r="C10" s="144"/>
      <c r="D10" s="145">
        <v>26394</v>
      </c>
      <c r="E10" s="146"/>
      <c r="F10" s="147">
        <v>28054</v>
      </c>
      <c r="G10" s="148"/>
      <c r="H10" s="149"/>
    </row>
    <row r="11" spans="1:8" x14ac:dyDescent="0.2">
      <c r="A11" s="130" t="s">
        <v>544</v>
      </c>
      <c r="B11" s="135"/>
      <c r="C11" s="136"/>
      <c r="D11" s="137">
        <v>142918</v>
      </c>
      <c r="E11" s="138"/>
      <c r="F11" s="139">
        <v>115991</v>
      </c>
      <c r="G11" s="140"/>
      <c r="H11" s="141"/>
    </row>
    <row r="12" spans="1:8" x14ac:dyDescent="0.2">
      <c r="A12" s="142"/>
      <c r="B12" s="143"/>
      <c r="C12" s="150"/>
      <c r="D12" s="145">
        <v>25956</v>
      </c>
      <c r="E12" s="146"/>
      <c r="F12" s="147">
        <v>28546</v>
      </c>
      <c r="G12" s="148"/>
      <c r="H12" s="149"/>
    </row>
    <row r="13" spans="1:8" x14ac:dyDescent="0.2">
      <c r="A13" s="130"/>
      <c r="B13" s="135"/>
      <c r="C13" s="151"/>
      <c r="D13" s="152">
        <v>139845</v>
      </c>
      <c r="E13" s="153"/>
      <c r="F13" s="154">
        <v>116183</v>
      </c>
      <c r="G13" s="155"/>
      <c r="H13" s="141"/>
    </row>
    <row r="14" spans="1:8" x14ac:dyDescent="0.2">
      <c r="A14" s="142"/>
      <c r="B14" s="143"/>
      <c r="C14" s="144"/>
      <c r="D14" s="145">
        <v>27545</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1.1599999999999999</v>
      </c>
      <c r="C19" s="156">
        <f>ROUND(VALUE(SUBSTITUTE(実質収支比率等に係る経年分析!G$48,"▲","-")),2)</f>
        <v>2.29</v>
      </c>
      <c r="D19" s="156">
        <f>ROUND(VALUE(SUBSTITUTE(実質収支比率等に係る経年分析!H$48,"▲","-")),2)</f>
        <v>4.6399999999999997</v>
      </c>
      <c r="E19" s="156">
        <f>ROUND(VALUE(SUBSTITUTE(実質収支比率等に係る経年分析!I$48,"▲","-")),2)</f>
        <v>3.63</v>
      </c>
      <c r="F19" s="156">
        <f>ROUND(VALUE(SUBSTITUTE(実質収支比率等に係る経年分析!J$48,"▲","-")),2)</f>
        <v>5.93</v>
      </c>
    </row>
    <row r="20" spans="1:11" x14ac:dyDescent="0.2">
      <c r="A20" s="156" t="s">
        <v>55</v>
      </c>
      <c r="B20" s="156">
        <f>ROUND(VALUE(SUBSTITUTE(実質収支比率等に係る経年分析!F$47,"▲","-")),2)</f>
        <v>1.38</v>
      </c>
      <c r="C20" s="156">
        <f>ROUND(VALUE(SUBSTITUTE(実質収支比率等に係る経年分析!G$47,"▲","-")),2)</f>
        <v>1.06</v>
      </c>
      <c r="D20" s="156">
        <f>ROUND(VALUE(SUBSTITUTE(実質収支比率等に係る経年分析!H$47,"▲","-")),2)</f>
        <v>1.04</v>
      </c>
      <c r="E20" s="156">
        <f>ROUND(VALUE(SUBSTITUTE(実質収支比率等に係る経年分析!I$47,"▲","-")),2)</f>
        <v>0.99</v>
      </c>
      <c r="F20" s="156">
        <f>ROUND(VALUE(SUBSTITUTE(実質収支比率等に係る経年分析!J$47,"▲","-")),2)</f>
        <v>1.52</v>
      </c>
    </row>
    <row r="21" spans="1:11" x14ac:dyDescent="0.2">
      <c r="A21" s="156" t="s">
        <v>56</v>
      </c>
      <c r="B21" s="156">
        <f>IF(ISNUMBER(VALUE(SUBSTITUTE(実質収支比率等に係る経年分析!F$49,"▲","-"))),ROUND(VALUE(SUBSTITUTE(実質収支比率等に係る経年分析!F$49,"▲","-")),2),NA())</f>
        <v>0.18</v>
      </c>
      <c r="C21" s="156">
        <f>IF(ISNUMBER(VALUE(SUBSTITUTE(実質収支比率等に係る経年分析!G$49,"▲","-"))),ROUND(VALUE(SUBSTITUTE(実質収支比率等に係る経年分析!G$49,"▲","-")),2),NA())</f>
        <v>1.36</v>
      </c>
      <c r="D21" s="156">
        <f>IF(ISNUMBER(VALUE(SUBSTITUTE(実質収支比率等に係る経年分析!H$49,"▲","-"))),ROUND(VALUE(SUBSTITUTE(実質収支比率等に係る経年分析!H$49,"▲","-")),2),NA())</f>
        <v>3.41</v>
      </c>
      <c r="E21" s="156">
        <f>IF(ISNUMBER(VALUE(SUBSTITUTE(実質収支比率等に係る経年分析!I$49,"▲","-"))),ROUND(VALUE(SUBSTITUTE(実質収支比率等に係る経年分析!I$49,"▲","-")),2),NA())</f>
        <v>3.43</v>
      </c>
      <c r="F21" s="156">
        <f>IF(ISNUMBER(VALUE(SUBSTITUTE(実質収支比率等に係る経年分析!J$49,"▲","-"))),ROUND(VALUE(SUBSTITUTE(実質収支比率等に係る経年分析!J$49,"▲","-")),2),NA())</f>
        <v>2.7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職員住宅特別会計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県営港湾施設管理特別会計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0.02</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0.02</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0.01</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0.02</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0.02</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0.03</v>
      </c>
    </row>
    <row r="32" spans="1:11" x14ac:dyDescent="0.2">
      <c r="A32" s="157" t="str">
        <f>IF(連結実質赤字比率に係る赤字・黒字の構成分析!C$38="",NA(),連結実質赤字比率に係る赤字・黒字の構成分析!C$38)</f>
        <v>県立こころの医療センター事業会計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0.03</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0.04</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0.05</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0.05</v>
      </c>
    </row>
    <row r="33" spans="1:16" x14ac:dyDescent="0.2">
      <c r="A33" s="157" t="str">
        <f>IF(連結実質赤字比率に係る赤字・黒字の構成分析!C$37="",NA(),連結実質赤字比率に係る赤字・黒字の構成分析!C$37)</f>
        <v>県営競輪事業特別会計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0.2</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0.13</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0.19</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0.14000000000000001</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0.28999999999999998</v>
      </c>
    </row>
    <row r="34" spans="1:16" x14ac:dyDescent="0.2">
      <c r="A34" s="157" t="str">
        <f>IF(連結実質赤字比率に係る赤字・黒字の構成分析!C$36="",NA(),連結実質赤字比率に係る赤字・黒字の構成分析!C$36)</f>
        <v>工業用水道事業会計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1.03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1.03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0.98</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1.03</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1.07</v>
      </c>
    </row>
    <row r="35" spans="1:16" x14ac:dyDescent="0.2">
      <c r="A35" s="157" t="str">
        <f>IF(連結実質赤字比率に係る赤字・黒字の構成分析!C$35="",NA(),連結実質赤字比率に係る赤字・黒字の構成分析!C$35)</f>
        <v>国民健康保険特別会計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0.5</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0.2</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1.24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1.5</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1.7</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1.1499999999999999</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2.2799999999999998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4.63</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3.61</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5.92</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55501</v>
      </c>
      <c r="E42" s="158"/>
      <c r="F42" s="158"/>
      <c r="G42" s="158">
        <f>'実質公債費比率（分子）の構造'!L$52</f>
        <v>56789</v>
      </c>
      <c r="H42" s="158"/>
      <c r="I42" s="158"/>
      <c r="J42" s="158">
        <f>'実質公債費比率（分子）の構造'!M$52</f>
        <v>55872</v>
      </c>
      <c r="K42" s="158"/>
      <c r="L42" s="158"/>
      <c r="M42" s="158">
        <f>'実質公債費比率（分子）の構造'!N$52</f>
        <v>53758</v>
      </c>
      <c r="N42" s="158"/>
      <c r="O42" s="158"/>
      <c r="P42" s="158">
        <f>'実質公債費比率（分子）の構造'!O$52</f>
        <v>51129</v>
      </c>
    </row>
    <row r="43" spans="1:16" x14ac:dyDescent="0.2">
      <c r="A43" s="158" t="s">
        <v>64</v>
      </c>
      <c r="B43" s="158">
        <f>'実質公債費比率（分子）の構造'!K$51</f>
        <v>1</v>
      </c>
      <c r="C43" s="158"/>
      <c r="D43" s="158"/>
      <c r="E43" s="158">
        <f>'実質公債費比率（分子）の構造'!L$51</f>
        <v>1</v>
      </c>
      <c r="F43" s="158"/>
      <c r="G43" s="158"/>
      <c r="H43" s="158">
        <f>'実質公債費比率（分子）の構造'!M$51</f>
        <v>1</v>
      </c>
      <c r="I43" s="158"/>
      <c r="J43" s="158"/>
      <c r="K43" s="158">
        <f>'実質公債費比率（分子）の構造'!N$51</f>
        <v>0</v>
      </c>
      <c r="L43" s="158"/>
      <c r="M43" s="158"/>
      <c r="N43" s="158">
        <f>'実質公債費比率（分子）の構造'!O$51</f>
        <v>0</v>
      </c>
      <c r="O43" s="158"/>
      <c r="P43" s="158"/>
    </row>
    <row r="44" spans="1:16" x14ac:dyDescent="0.2">
      <c r="A44" s="158" t="s">
        <v>65</v>
      </c>
      <c r="B44" s="158">
        <f>'実質公債費比率（分子）の構造'!K$50</f>
        <v>320</v>
      </c>
      <c r="C44" s="158"/>
      <c r="D44" s="158"/>
      <c r="E44" s="158">
        <f>'実質公債費比率（分子）の構造'!L$50</f>
        <v>317</v>
      </c>
      <c r="F44" s="158"/>
      <c r="G44" s="158"/>
      <c r="H44" s="158">
        <f>'実質公債費比率（分子）の構造'!M$50</f>
        <v>246</v>
      </c>
      <c r="I44" s="158"/>
      <c r="J44" s="158"/>
      <c r="K44" s="158">
        <f>'実質公債費比率（分子）の構造'!N$50</f>
        <v>138</v>
      </c>
      <c r="L44" s="158"/>
      <c r="M44" s="158"/>
      <c r="N44" s="158">
        <f>'実質公債費比率（分子）の構造'!O$50</f>
        <v>136</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906</v>
      </c>
      <c r="C46" s="158"/>
      <c r="D46" s="158"/>
      <c r="E46" s="158">
        <f>'実質公債費比率（分子）の構造'!L$48</f>
        <v>995</v>
      </c>
      <c r="F46" s="158"/>
      <c r="G46" s="158"/>
      <c r="H46" s="158">
        <f>'実質公債費比率（分子）の構造'!M$48</f>
        <v>964</v>
      </c>
      <c r="I46" s="158"/>
      <c r="J46" s="158"/>
      <c r="K46" s="158">
        <f>'実質公債費比率（分子）の構造'!N$48</f>
        <v>995</v>
      </c>
      <c r="L46" s="158"/>
      <c r="M46" s="158"/>
      <c r="N46" s="158">
        <f>'実質公債費比率（分子）の構造'!O$48</f>
        <v>978</v>
      </c>
      <c r="O46" s="158"/>
      <c r="P46" s="158"/>
    </row>
    <row r="47" spans="1:16" x14ac:dyDescent="0.2">
      <c r="A47" s="158" t="s">
        <v>68</v>
      </c>
      <c r="B47" s="158" t="str">
        <f>'実質公債費比率（分子）の構造'!K$47</f>
        <v>-</v>
      </c>
      <c r="C47" s="158"/>
      <c r="D47" s="158"/>
      <c r="E47" s="158" t="str">
        <f>'実質公債費比率（分子）の構造'!L$47</f>
        <v>-</v>
      </c>
      <c r="F47" s="158"/>
      <c r="G47" s="158"/>
      <c r="H47" s="158" t="str">
        <f>'実質公債費比率（分子）の構造'!M$47</f>
        <v>-</v>
      </c>
      <c r="I47" s="158"/>
      <c r="J47" s="158"/>
      <c r="K47" s="158">
        <f>'実質公債費比率（分子）の構造'!N$47</f>
        <v>333</v>
      </c>
      <c r="L47" s="158"/>
      <c r="M47" s="158"/>
      <c r="N47" s="158">
        <f>'実質公債費比率（分子）の構造'!O$47</f>
        <v>667</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72129</v>
      </c>
      <c r="C49" s="158"/>
      <c r="D49" s="158"/>
      <c r="E49" s="158">
        <f>'実質公債費比率（分子）の構造'!L$45</f>
        <v>73816</v>
      </c>
      <c r="F49" s="158"/>
      <c r="G49" s="158"/>
      <c r="H49" s="158">
        <f>'実質公債費比率（分子）の構造'!M$45</f>
        <v>74341</v>
      </c>
      <c r="I49" s="158"/>
      <c r="J49" s="158"/>
      <c r="K49" s="158">
        <f>'実質公債費比率（分子）の構造'!N$45</f>
        <v>73044</v>
      </c>
      <c r="L49" s="158"/>
      <c r="M49" s="158"/>
      <c r="N49" s="158">
        <f>'実質公債費比率（分子）の構造'!O$45</f>
        <v>74283</v>
      </c>
      <c r="O49" s="158"/>
      <c r="P49" s="158"/>
    </row>
    <row r="50" spans="1:16" x14ac:dyDescent="0.2">
      <c r="A50" s="158" t="s">
        <v>71</v>
      </c>
      <c r="B50" s="158" t="e">
        <f>NA()</f>
        <v>#N/A</v>
      </c>
      <c r="C50" s="158">
        <f>IF(ISNUMBER('実質公債費比率（分子）の構造'!K$53),'実質公債費比率（分子）の構造'!K$53,NA())</f>
        <v>17855</v>
      </c>
      <c r="D50" s="158" t="e">
        <f>NA()</f>
        <v>#N/A</v>
      </c>
      <c r="E50" s="158" t="e">
        <f>NA()</f>
        <v>#N/A</v>
      </c>
      <c r="F50" s="158">
        <f>IF(ISNUMBER('実質公債費比率（分子）の構造'!L$53),'実質公債費比率（分子）の構造'!L$53,NA())</f>
        <v>18340</v>
      </c>
      <c r="G50" s="158" t="e">
        <f>NA()</f>
        <v>#N/A</v>
      </c>
      <c r="H50" s="158" t="e">
        <f>NA()</f>
        <v>#N/A</v>
      </c>
      <c r="I50" s="158">
        <f>IF(ISNUMBER('実質公債費比率（分子）の構造'!M$53),'実質公債費比率（分子）の構造'!M$53,NA())</f>
        <v>19680</v>
      </c>
      <c r="J50" s="158" t="e">
        <f>NA()</f>
        <v>#N/A</v>
      </c>
      <c r="K50" s="158" t="e">
        <f>NA()</f>
        <v>#N/A</v>
      </c>
      <c r="L50" s="158">
        <f>IF(ISNUMBER('実質公債費比率（分子）の構造'!N$53),'実質公債費比率（分子）の構造'!N$53,NA())</f>
        <v>20752</v>
      </c>
      <c r="M50" s="158" t="e">
        <f>NA()</f>
        <v>#N/A</v>
      </c>
      <c r="N50" s="158" t="e">
        <f>NA()</f>
        <v>#N/A</v>
      </c>
      <c r="O50" s="158">
        <f>IF(ISNUMBER('実質公債費比率（分子）の構造'!O$53),'実質公債費比率（分子）の構造'!O$53,NA())</f>
        <v>24935</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611568</v>
      </c>
      <c r="E56" s="157"/>
      <c r="F56" s="157"/>
      <c r="G56" s="157">
        <f>'将来負担比率（分子）の構造'!J$52</f>
        <v>606506</v>
      </c>
      <c r="H56" s="157"/>
      <c r="I56" s="157"/>
      <c r="J56" s="157">
        <f>'将来負担比率（分子）の構造'!K$52</f>
        <v>608772</v>
      </c>
      <c r="K56" s="157"/>
      <c r="L56" s="157"/>
      <c r="M56" s="157">
        <f>'将来負担比率（分子）の構造'!L$52</f>
        <v>601549</v>
      </c>
      <c r="N56" s="157"/>
      <c r="O56" s="157"/>
      <c r="P56" s="157">
        <f>'将来負担比率（分子）の構造'!M$52</f>
        <v>583582</v>
      </c>
    </row>
    <row r="57" spans="1:16" x14ac:dyDescent="0.2">
      <c r="A57" s="157" t="s">
        <v>42</v>
      </c>
      <c r="B57" s="157"/>
      <c r="C57" s="157"/>
      <c r="D57" s="157">
        <f>'将来負担比率（分子）の構造'!I$51</f>
        <v>18965</v>
      </c>
      <c r="E57" s="157"/>
      <c r="F57" s="157"/>
      <c r="G57" s="157">
        <f>'将来負担比率（分子）の構造'!J$51</f>
        <v>18808</v>
      </c>
      <c r="H57" s="157"/>
      <c r="I57" s="157"/>
      <c r="J57" s="157">
        <f>'将来負担比率（分子）の構造'!K$51</f>
        <v>17123</v>
      </c>
      <c r="K57" s="157"/>
      <c r="L57" s="157"/>
      <c r="M57" s="157">
        <f>'将来負担比率（分子）の構造'!L$51</f>
        <v>15648</v>
      </c>
      <c r="N57" s="157"/>
      <c r="O57" s="157"/>
      <c r="P57" s="157">
        <f>'将来負担比率（分子）の構造'!M$51</f>
        <v>15043</v>
      </c>
    </row>
    <row r="58" spans="1:16" x14ac:dyDescent="0.2">
      <c r="A58" s="157" t="s">
        <v>41</v>
      </c>
      <c r="B58" s="157"/>
      <c r="C58" s="157"/>
      <c r="D58" s="157">
        <f>'将来負担比率（分子）の構造'!I$50</f>
        <v>65072</v>
      </c>
      <c r="E58" s="157"/>
      <c r="F58" s="157"/>
      <c r="G58" s="157">
        <f>'将来負担比率（分子）の構造'!J$50</f>
        <v>63235</v>
      </c>
      <c r="H58" s="157"/>
      <c r="I58" s="157"/>
      <c r="J58" s="157">
        <f>'将来負担比率（分子）の構造'!K$50</f>
        <v>58235</v>
      </c>
      <c r="K58" s="157"/>
      <c r="L58" s="157"/>
      <c r="M58" s="157">
        <f>'将来負担比率（分子）の構造'!L$50</f>
        <v>64427</v>
      </c>
      <c r="N58" s="157"/>
      <c r="O58" s="157"/>
      <c r="P58" s="157">
        <f>'将来負担比率（分子）の構造'!M$50</f>
        <v>81985</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25218</v>
      </c>
      <c r="C61" s="157"/>
      <c r="D61" s="157"/>
      <c r="E61" s="157">
        <f>'将来負担比率（分子）の構造'!J$46</f>
        <v>24281</v>
      </c>
      <c r="F61" s="157"/>
      <c r="G61" s="157"/>
      <c r="H61" s="157">
        <f>'将来負担比率（分子）の構造'!K$46</f>
        <v>24303</v>
      </c>
      <c r="I61" s="157"/>
      <c r="J61" s="157"/>
      <c r="K61" s="157">
        <f>'将来負担比率（分子）の構造'!L$46</f>
        <v>23798</v>
      </c>
      <c r="L61" s="157"/>
      <c r="M61" s="157"/>
      <c r="N61" s="157">
        <f>'将来負担比率（分子）の構造'!M$46</f>
        <v>23622</v>
      </c>
      <c r="O61" s="157"/>
      <c r="P61" s="157"/>
    </row>
    <row r="62" spans="1:16" x14ac:dyDescent="0.2">
      <c r="A62" s="157" t="s">
        <v>35</v>
      </c>
      <c r="B62" s="157">
        <f>'将来負担比率（分子）の構造'!I$45</f>
        <v>105665</v>
      </c>
      <c r="C62" s="157"/>
      <c r="D62" s="157"/>
      <c r="E62" s="157">
        <f>'将来負担比率（分子）の構造'!J$45</f>
        <v>97840</v>
      </c>
      <c r="F62" s="157"/>
      <c r="G62" s="157"/>
      <c r="H62" s="157">
        <f>'将来負担比率（分子）の構造'!K$45</f>
        <v>95013</v>
      </c>
      <c r="I62" s="157"/>
      <c r="J62" s="157"/>
      <c r="K62" s="157">
        <f>'将来負担比率（分子）の構造'!L$45</f>
        <v>93163</v>
      </c>
      <c r="L62" s="157"/>
      <c r="M62" s="157"/>
      <c r="N62" s="157">
        <f>'将来負担比率（分子）の構造'!M$45</f>
        <v>89885</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15220</v>
      </c>
      <c r="C64" s="157"/>
      <c r="D64" s="157"/>
      <c r="E64" s="157">
        <f>'将来負担比率（分子）の構造'!J$43</f>
        <v>14301</v>
      </c>
      <c r="F64" s="157"/>
      <c r="G64" s="157"/>
      <c r="H64" s="157">
        <f>'将来負担比率（分子）の構造'!K$43</f>
        <v>13523</v>
      </c>
      <c r="I64" s="157"/>
      <c r="J64" s="157"/>
      <c r="K64" s="157">
        <f>'将来負担比率（分子）の構造'!L$43</f>
        <v>12498</v>
      </c>
      <c r="L64" s="157"/>
      <c r="M64" s="157"/>
      <c r="N64" s="157">
        <f>'将来負担比率（分子）の構造'!M$43</f>
        <v>11632</v>
      </c>
      <c r="O64" s="157"/>
      <c r="P64" s="157"/>
    </row>
    <row r="65" spans="1:16" x14ac:dyDescent="0.2">
      <c r="A65" s="157" t="s">
        <v>32</v>
      </c>
      <c r="B65" s="157">
        <f>'将来負担比率（分子）の構造'!I$42</f>
        <v>3154</v>
      </c>
      <c r="C65" s="157"/>
      <c r="D65" s="157"/>
      <c r="E65" s="157">
        <f>'将来負担比率（分子）の構造'!J$42</f>
        <v>2867</v>
      </c>
      <c r="F65" s="157"/>
      <c r="G65" s="157"/>
      <c r="H65" s="157">
        <f>'将来負担比率（分子）の構造'!K$42</f>
        <v>1630</v>
      </c>
      <c r="I65" s="157"/>
      <c r="J65" s="157"/>
      <c r="K65" s="157">
        <f>'将来負担比率（分子）の構造'!L$42</f>
        <v>1519</v>
      </c>
      <c r="L65" s="157"/>
      <c r="M65" s="157"/>
      <c r="N65" s="157">
        <f>'将来負担比率（分子）の構造'!M$42</f>
        <v>1411</v>
      </c>
      <c r="O65" s="157"/>
      <c r="P65" s="157"/>
    </row>
    <row r="66" spans="1:16" x14ac:dyDescent="0.2">
      <c r="A66" s="157" t="s">
        <v>31</v>
      </c>
      <c r="B66" s="157">
        <f>'将来負担比率（分子）の構造'!I$41</f>
        <v>1029197</v>
      </c>
      <c r="C66" s="157"/>
      <c r="D66" s="157"/>
      <c r="E66" s="157">
        <f>'将来負担比率（分子）の構造'!J$41</f>
        <v>1041122</v>
      </c>
      <c r="F66" s="157"/>
      <c r="G66" s="157"/>
      <c r="H66" s="157">
        <f>'将来負担比率（分子）の構造'!K$41</f>
        <v>1056650</v>
      </c>
      <c r="I66" s="157"/>
      <c r="J66" s="157"/>
      <c r="K66" s="157">
        <f>'将来負担比率（分子）の構造'!L$41</f>
        <v>1065760</v>
      </c>
      <c r="L66" s="157"/>
      <c r="M66" s="157"/>
      <c r="N66" s="157">
        <f>'将来負担比率（分子）の構造'!M$41</f>
        <v>1069552</v>
      </c>
      <c r="O66" s="157"/>
      <c r="P66" s="157"/>
    </row>
    <row r="67" spans="1:16" x14ac:dyDescent="0.2">
      <c r="A67" s="157" t="s">
        <v>75</v>
      </c>
      <c r="B67" s="157" t="e">
        <f>NA()</f>
        <v>#N/A</v>
      </c>
      <c r="C67" s="157">
        <f>IF(ISNUMBER('将来負担比率（分子）の構造'!I$53), IF('将来負担比率（分子）の構造'!I$53 &lt; 0, 0, '将来負担比率（分子）の構造'!I$53), NA())</f>
        <v>482848</v>
      </c>
      <c r="D67" s="157" t="e">
        <f>NA()</f>
        <v>#N/A</v>
      </c>
      <c r="E67" s="157" t="e">
        <f>NA()</f>
        <v>#N/A</v>
      </c>
      <c r="F67" s="157">
        <f>IF(ISNUMBER('将来負担比率（分子）の構造'!J$53), IF('将来負担比率（分子）の構造'!J$53 &lt; 0, 0, '将来負担比率（分子）の構造'!J$53), NA())</f>
        <v>491862</v>
      </c>
      <c r="G67" s="157" t="e">
        <f>NA()</f>
        <v>#N/A</v>
      </c>
      <c r="H67" s="157" t="e">
        <f>NA()</f>
        <v>#N/A</v>
      </c>
      <c r="I67" s="157">
        <f>IF(ISNUMBER('将来負担比率（分子）の構造'!K$53), IF('将来負担比率（分子）の構造'!K$53 &lt; 0, 0, '将来負担比率（分子）の構造'!K$53), NA())</f>
        <v>506989</v>
      </c>
      <c r="J67" s="157" t="e">
        <f>NA()</f>
        <v>#N/A</v>
      </c>
      <c r="K67" s="157" t="e">
        <f>NA()</f>
        <v>#N/A</v>
      </c>
      <c r="L67" s="157">
        <f>IF(ISNUMBER('将来負担比率（分子）の構造'!L$53), IF('将来負担比率（分子）の構造'!L$53 &lt; 0, 0, '将来負担比率（分子）の構造'!L$53), NA())</f>
        <v>515114</v>
      </c>
      <c r="M67" s="157" t="e">
        <f>NA()</f>
        <v>#N/A</v>
      </c>
      <c r="N67" s="157" t="e">
        <f>NA()</f>
        <v>#N/A</v>
      </c>
      <c r="O67" s="157">
        <f>IF(ISNUMBER('将来負担比率（分子）の構造'!M$53), IF('将来負担比率（分子）の構造'!M$53 &lt; 0, 0, '将来負担比率（分子）の構造'!M$53), NA())</f>
        <v>515492</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3107</v>
      </c>
      <c r="C72" s="161">
        <f>基金残高に係る経年分析!G55</f>
        <v>3107</v>
      </c>
      <c r="D72" s="161">
        <f>基金残高に係る経年分析!H55</f>
        <v>4634</v>
      </c>
    </row>
    <row r="73" spans="1:16" x14ac:dyDescent="0.2">
      <c r="A73" s="160" t="s">
        <v>78</v>
      </c>
      <c r="B73" s="161">
        <f>基金残高に係る経年分析!F56</f>
        <v>17788</v>
      </c>
      <c r="C73" s="161">
        <f>基金残高に係る経年分析!G56</f>
        <v>17788</v>
      </c>
      <c r="D73" s="161">
        <f>基金残高に係る経年分析!H56</f>
        <v>17790</v>
      </c>
    </row>
    <row r="74" spans="1:16" x14ac:dyDescent="0.2">
      <c r="A74" s="160" t="s">
        <v>79</v>
      </c>
      <c r="B74" s="161">
        <f>基金残高に係る経年分析!F57</f>
        <v>28400</v>
      </c>
      <c r="C74" s="161">
        <f>基金残高に係る経年分析!G57</f>
        <v>33742</v>
      </c>
      <c r="D74" s="161">
        <f>基金残高に係る経年分析!H57</f>
        <v>48901</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election activeCell="B23" sqref="B23:Q23"/>
    </sheetView>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185</v>
      </c>
      <c r="DD1" s="569"/>
      <c r="DE1" s="569"/>
      <c r="DF1" s="569"/>
      <c r="DG1" s="569"/>
      <c r="DH1" s="569"/>
      <c r="DI1" s="570"/>
      <c r="DK1" s="568" t="s">
        <v>186</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188</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189</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190</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191</v>
      </c>
      <c r="S4" s="572"/>
      <c r="T4" s="572"/>
      <c r="U4" s="572"/>
      <c r="V4" s="572"/>
      <c r="W4" s="572"/>
      <c r="X4" s="572"/>
      <c r="Y4" s="573"/>
      <c r="Z4" s="571" t="s">
        <v>192</v>
      </c>
      <c r="AA4" s="572"/>
      <c r="AB4" s="572"/>
      <c r="AC4" s="573"/>
      <c r="AD4" s="571" t="s">
        <v>193</v>
      </c>
      <c r="AE4" s="572"/>
      <c r="AF4" s="572"/>
      <c r="AG4" s="572"/>
      <c r="AH4" s="572"/>
      <c r="AI4" s="572"/>
      <c r="AJ4" s="572"/>
      <c r="AK4" s="573"/>
      <c r="AL4" s="571" t="s">
        <v>192</v>
      </c>
      <c r="AM4" s="572"/>
      <c r="AN4" s="572"/>
      <c r="AO4" s="573"/>
      <c r="AP4" s="574" t="s">
        <v>194</v>
      </c>
      <c r="AQ4" s="574"/>
      <c r="AR4" s="574"/>
      <c r="AS4" s="574"/>
      <c r="AT4" s="574"/>
      <c r="AU4" s="574"/>
      <c r="AV4" s="574"/>
      <c r="AW4" s="574"/>
      <c r="AX4" s="574"/>
      <c r="AY4" s="574"/>
      <c r="AZ4" s="574"/>
      <c r="BA4" s="574"/>
      <c r="BB4" s="574"/>
      <c r="BC4" s="574"/>
      <c r="BD4" s="574" t="s">
        <v>195</v>
      </c>
      <c r="BE4" s="574"/>
      <c r="BF4" s="574"/>
      <c r="BG4" s="574"/>
      <c r="BH4" s="574"/>
      <c r="BI4" s="574"/>
      <c r="BJ4" s="574"/>
      <c r="BK4" s="574"/>
      <c r="BL4" s="574" t="s">
        <v>192</v>
      </c>
      <c r="BM4" s="574"/>
      <c r="BN4" s="574"/>
      <c r="BO4" s="574"/>
      <c r="BP4" s="574" t="s">
        <v>196</v>
      </c>
      <c r="BQ4" s="574"/>
      <c r="BR4" s="574"/>
      <c r="BS4" s="574"/>
      <c r="BT4" s="574"/>
      <c r="BU4" s="574"/>
      <c r="BV4" s="574"/>
      <c r="BW4" s="574"/>
      <c r="BY4" s="571" t="s">
        <v>197</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198</v>
      </c>
      <c r="C5" s="576"/>
      <c r="D5" s="576"/>
      <c r="E5" s="576"/>
      <c r="F5" s="576"/>
      <c r="G5" s="576"/>
      <c r="H5" s="576"/>
      <c r="I5" s="576"/>
      <c r="J5" s="576"/>
      <c r="K5" s="576"/>
      <c r="L5" s="576"/>
      <c r="M5" s="576"/>
      <c r="N5" s="576"/>
      <c r="O5" s="576"/>
      <c r="P5" s="576"/>
      <c r="Q5" s="577"/>
      <c r="R5" s="578">
        <v>124817570</v>
      </c>
      <c r="S5" s="579"/>
      <c r="T5" s="579"/>
      <c r="U5" s="579"/>
      <c r="V5" s="579"/>
      <c r="W5" s="579"/>
      <c r="X5" s="579"/>
      <c r="Y5" s="580"/>
      <c r="Z5" s="581">
        <v>18.8</v>
      </c>
      <c r="AA5" s="581"/>
      <c r="AB5" s="581"/>
      <c r="AC5" s="581"/>
      <c r="AD5" s="582">
        <v>97704576</v>
      </c>
      <c r="AE5" s="582"/>
      <c r="AF5" s="582"/>
      <c r="AG5" s="582"/>
      <c r="AH5" s="582"/>
      <c r="AI5" s="582"/>
      <c r="AJ5" s="582"/>
      <c r="AK5" s="582"/>
      <c r="AL5" s="583">
        <v>31.7</v>
      </c>
      <c r="AM5" s="584"/>
      <c r="AN5" s="584"/>
      <c r="AO5" s="585"/>
      <c r="AP5" s="575" t="s">
        <v>199</v>
      </c>
      <c r="AQ5" s="576"/>
      <c r="AR5" s="576"/>
      <c r="AS5" s="576"/>
      <c r="AT5" s="576"/>
      <c r="AU5" s="576"/>
      <c r="AV5" s="576"/>
      <c r="AW5" s="576"/>
      <c r="AX5" s="576"/>
      <c r="AY5" s="576"/>
      <c r="AZ5" s="576"/>
      <c r="BA5" s="576"/>
      <c r="BB5" s="576"/>
      <c r="BC5" s="577"/>
      <c r="BD5" s="589">
        <v>124786434</v>
      </c>
      <c r="BE5" s="590"/>
      <c r="BF5" s="590"/>
      <c r="BG5" s="590"/>
      <c r="BH5" s="590"/>
      <c r="BI5" s="590"/>
      <c r="BJ5" s="590"/>
      <c r="BK5" s="591"/>
      <c r="BL5" s="592">
        <v>100</v>
      </c>
      <c r="BM5" s="592"/>
      <c r="BN5" s="592"/>
      <c r="BO5" s="592"/>
      <c r="BP5" s="593">
        <v>735862</v>
      </c>
      <c r="BQ5" s="593"/>
      <c r="BR5" s="593"/>
      <c r="BS5" s="593"/>
      <c r="BT5" s="593"/>
      <c r="BU5" s="593"/>
      <c r="BV5" s="593"/>
      <c r="BW5" s="597"/>
      <c r="BY5" s="571" t="s">
        <v>194</v>
      </c>
      <c r="BZ5" s="572"/>
      <c r="CA5" s="572"/>
      <c r="CB5" s="572"/>
      <c r="CC5" s="572"/>
      <c r="CD5" s="572"/>
      <c r="CE5" s="572"/>
      <c r="CF5" s="572"/>
      <c r="CG5" s="572"/>
      <c r="CH5" s="572"/>
      <c r="CI5" s="572"/>
      <c r="CJ5" s="572"/>
      <c r="CK5" s="572"/>
      <c r="CL5" s="573"/>
      <c r="CM5" s="571" t="s">
        <v>200</v>
      </c>
      <c r="CN5" s="572"/>
      <c r="CO5" s="572"/>
      <c r="CP5" s="572"/>
      <c r="CQ5" s="572"/>
      <c r="CR5" s="572"/>
      <c r="CS5" s="572"/>
      <c r="CT5" s="573"/>
      <c r="CU5" s="571" t="s">
        <v>192</v>
      </c>
      <c r="CV5" s="572"/>
      <c r="CW5" s="572"/>
      <c r="CX5" s="573"/>
      <c r="CY5" s="571" t="s">
        <v>201</v>
      </c>
      <c r="CZ5" s="572"/>
      <c r="DA5" s="572"/>
      <c r="DB5" s="572"/>
      <c r="DC5" s="572"/>
      <c r="DD5" s="572"/>
      <c r="DE5" s="572"/>
      <c r="DF5" s="572"/>
      <c r="DG5" s="572"/>
      <c r="DH5" s="572"/>
      <c r="DI5" s="572"/>
      <c r="DJ5" s="572"/>
      <c r="DK5" s="573"/>
      <c r="DL5" s="571" t="s">
        <v>202</v>
      </c>
      <c r="DM5" s="572"/>
      <c r="DN5" s="572"/>
      <c r="DO5" s="572"/>
      <c r="DP5" s="572"/>
      <c r="DQ5" s="572"/>
      <c r="DR5" s="572"/>
      <c r="DS5" s="572"/>
      <c r="DT5" s="572"/>
      <c r="DU5" s="572"/>
      <c r="DV5" s="572"/>
      <c r="DW5" s="572"/>
      <c r="DX5" s="573"/>
    </row>
    <row r="6" spans="2:138" ht="11.25" customHeight="1" x14ac:dyDescent="0.2">
      <c r="B6" s="586" t="s">
        <v>203</v>
      </c>
      <c r="C6" s="587"/>
      <c r="D6" s="587"/>
      <c r="E6" s="587"/>
      <c r="F6" s="587"/>
      <c r="G6" s="587"/>
      <c r="H6" s="587"/>
      <c r="I6" s="587"/>
      <c r="J6" s="587"/>
      <c r="K6" s="587"/>
      <c r="L6" s="587"/>
      <c r="M6" s="587"/>
      <c r="N6" s="587"/>
      <c r="O6" s="587"/>
      <c r="P6" s="587"/>
      <c r="Q6" s="588"/>
      <c r="R6" s="589">
        <v>19422754</v>
      </c>
      <c r="S6" s="590"/>
      <c r="T6" s="590"/>
      <c r="U6" s="590"/>
      <c r="V6" s="590"/>
      <c r="W6" s="590"/>
      <c r="X6" s="590"/>
      <c r="Y6" s="591"/>
      <c r="Z6" s="592">
        <v>2.9</v>
      </c>
      <c r="AA6" s="592"/>
      <c r="AB6" s="592"/>
      <c r="AC6" s="592"/>
      <c r="AD6" s="593">
        <v>19422754</v>
      </c>
      <c r="AE6" s="593"/>
      <c r="AF6" s="593"/>
      <c r="AG6" s="593"/>
      <c r="AH6" s="593"/>
      <c r="AI6" s="593"/>
      <c r="AJ6" s="593"/>
      <c r="AK6" s="593"/>
      <c r="AL6" s="594">
        <v>6.3</v>
      </c>
      <c r="AM6" s="595"/>
      <c r="AN6" s="595"/>
      <c r="AO6" s="596"/>
      <c r="AP6" s="586" t="s">
        <v>204</v>
      </c>
      <c r="AQ6" s="587"/>
      <c r="AR6" s="587"/>
      <c r="AS6" s="587"/>
      <c r="AT6" s="587"/>
      <c r="AU6" s="587"/>
      <c r="AV6" s="587"/>
      <c r="AW6" s="587"/>
      <c r="AX6" s="587"/>
      <c r="AY6" s="587"/>
      <c r="AZ6" s="587"/>
      <c r="BA6" s="587"/>
      <c r="BB6" s="587"/>
      <c r="BC6" s="588"/>
      <c r="BD6" s="589">
        <v>124786434</v>
      </c>
      <c r="BE6" s="590"/>
      <c r="BF6" s="590"/>
      <c r="BG6" s="590"/>
      <c r="BH6" s="590"/>
      <c r="BI6" s="590"/>
      <c r="BJ6" s="590"/>
      <c r="BK6" s="591"/>
      <c r="BL6" s="592">
        <v>100</v>
      </c>
      <c r="BM6" s="592"/>
      <c r="BN6" s="592"/>
      <c r="BO6" s="592"/>
      <c r="BP6" s="593">
        <v>735862</v>
      </c>
      <c r="BQ6" s="593"/>
      <c r="BR6" s="593"/>
      <c r="BS6" s="593"/>
      <c r="BT6" s="593"/>
      <c r="BU6" s="593"/>
      <c r="BV6" s="593"/>
      <c r="BW6" s="597"/>
      <c r="BY6" s="575" t="s">
        <v>205</v>
      </c>
      <c r="BZ6" s="576"/>
      <c r="CA6" s="576"/>
      <c r="CB6" s="576"/>
      <c r="CC6" s="576"/>
      <c r="CD6" s="576"/>
      <c r="CE6" s="576"/>
      <c r="CF6" s="576"/>
      <c r="CG6" s="576"/>
      <c r="CH6" s="576"/>
      <c r="CI6" s="576"/>
      <c r="CJ6" s="576"/>
      <c r="CK6" s="576"/>
      <c r="CL6" s="577"/>
      <c r="CM6" s="589">
        <v>1199800</v>
      </c>
      <c r="CN6" s="590"/>
      <c r="CO6" s="590"/>
      <c r="CP6" s="590"/>
      <c r="CQ6" s="590"/>
      <c r="CR6" s="590"/>
      <c r="CS6" s="590"/>
      <c r="CT6" s="591"/>
      <c r="CU6" s="592">
        <v>0.2</v>
      </c>
      <c r="CV6" s="592"/>
      <c r="CW6" s="592"/>
      <c r="CX6" s="592"/>
      <c r="CY6" s="598" t="s">
        <v>153</v>
      </c>
      <c r="CZ6" s="590"/>
      <c r="DA6" s="590"/>
      <c r="DB6" s="590"/>
      <c r="DC6" s="590"/>
      <c r="DD6" s="590"/>
      <c r="DE6" s="590"/>
      <c r="DF6" s="590"/>
      <c r="DG6" s="590"/>
      <c r="DH6" s="590"/>
      <c r="DI6" s="590"/>
      <c r="DJ6" s="590"/>
      <c r="DK6" s="591"/>
      <c r="DL6" s="598">
        <v>1198348</v>
      </c>
      <c r="DM6" s="590"/>
      <c r="DN6" s="590"/>
      <c r="DO6" s="590"/>
      <c r="DP6" s="590"/>
      <c r="DQ6" s="590"/>
      <c r="DR6" s="590"/>
      <c r="DS6" s="590"/>
      <c r="DT6" s="590"/>
      <c r="DU6" s="590"/>
      <c r="DV6" s="590"/>
      <c r="DW6" s="590"/>
      <c r="DX6" s="599"/>
    </row>
    <row r="7" spans="2:138" ht="11.25" customHeight="1" x14ac:dyDescent="0.2">
      <c r="B7" s="586" t="s">
        <v>206</v>
      </c>
      <c r="C7" s="587"/>
      <c r="D7" s="587"/>
      <c r="E7" s="587"/>
      <c r="F7" s="587"/>
      <c r="G7" s="587"/>
      <c r="H7" s="587"/>
      <c r="I7" s="587"/>
      <c r="J7" s="587"/>
      <c r="K7" s="587"/>
      <c r="L7" s="587"/>
      <c r="M7" s="587"/>
      <c r="N7" s="587"/>
      <c r="O7" s="587"/>
      <c r="P7" s="587"/>
      <c r="Q7" s="588"/>
      <c r="R7" s="589">
        <v>1756754</v>
      </c>
      <c r="S7" s="590"/>
      <c r="T7" s="590"/>
      <c r="U7" s="590"/>
      <c r="V7" s="590"/>
      <c r="W7" s="590"/>
      <c r="X7" s="590"/>
      <c r="Y7" s="591"/>
      <c r="Z7" s="592">
        <v>0.3</v>
      </c>
      <c r="AA7" s="592"/>
      <c r="AB7" s="592"/>
      <c r="AC7" s="592"/>
      <c r="AD7" s="593">
        <v>1756754</v>
      </c>
      <c r="AE7" s="593"/>
      <c r="AF7" s="593"/>
      <c r="AG7" s="593"/>
      <c r="AH7" s="593"/>
      <c r="AI7" s="593"/>
      <c r="AJ7" s="593"/>
      <c r="AK7" s="593"/>
      <c r="AL7" s="594">
        <v>0.6</v>
      </c>
      <c r="AM7" s="595"/>
      <c r="AN7" s="595"/>
      <c r="AO7" s="596"/>
      <c r="AP7" s="586" t="s">
        <v>207</v>
      </c>
      <c r="AQ7" s="587"/>
      <c r="AR7" s="587"/>
      <c r="AS7" s="587"/>
      <c r="AT7" s="587"/>
      <c r="AU7" s="587"/>
      <c r="AV7" s="587"/>
      <c r="AW7" s="587"/>
      <c r="AX7" s="587"/>
      <c r="AY7" s="587"/>
      <c r="AZ7" s="587"/>
      <c r="BA7" s="587"/>
      <c r="BB7" s="587"/>
      <c r="BC7" s="588"/>
      <c r="BD7" s="589">
        <v>33592607</v>
      </c>
      <c r="BE7" s="590"/>
      <c r="BF7" s="590"/>
      <c r="BG7" s="590"/>
      <c r="BH7" s="590"/>
      <c r="BI7" s="590"/>
      <c r="BJ7" s="590"/>
      <c r="BK7" s="591"/>
      <c r="BL7" s="592">
        <v>26.9</v>
      </c>
      <c r="BM7" s="592"/>
      <c r="BN7" s="592"/>
      <c r="BO7" s="592"/>
      <c r="BP7" s="593">
        <v>735862</v>
      </c>
      <c r="BQ7" s="593"/>
      <c r="BR7" s="593"/>
      <c r="BS7" s="593"/>
      <c r="BT7" s="593"/>
      <c r="BU7" s="593"/>
      <c r="BV7" s="593"/>
      <c r="BW7" s="597"/>
      <c r="BY7" s="586" t="s">
        <v>208</v>
      </c>
      <c r="BZ7" s="587"/>
      <c r="CA7" s="587"/>
      <c r="CB7" s="587"/>
      <c r="CC7" s="587"/>
      <c r="CD7" s="587"/>
      <c r="CE7" s="587"/>
      <c r="CF7" s="587"/>
      <c r="CG7" s="587"/>
      <c r="CH7" s="587"/>
      <c r="CI7" s="587"/>
      <c r="CJ7" s="587"/>
      <c r="CK7" s="587"/>
      <c r="CL7" s="588"/>
      <c r="CM7" s="589">
        <v>44591865</v>
      </c>
      <c r="CN7" s="590"/>
      <c r="CO7" s="590"/>
      <c r="CP7" s="590"/>
      <c r="CQ7" s="590"/>
      <c r="CR7" s="590"/>
      <c r="CS7" s="590"/>
      <c r="CT7" s="591"/>
      <c r="CU7" s="592">
        <v>7</v>
      </c>
      <c r="CV7" s="592"/>
      <c r="CW7" s="592"/>
      <c r="CX7" s="592"/>
      <c r="CY7" s="598">
        <v>5087066</v>
      </c>
      <c r="CZ7" s="590"/>
      <c r="DA7" s="590"/>
      <c r="DB7" s="590"/>
      <c r="DC7" s="590"/>
      <c r="DD7" s="590"/>
      <c r="DE7" s="590"/>
      <c r="DF7" s="590"/>
      <c r="DG7" s="590"/>
      <c r="DH7" s="590"/>
      <c r="DI7" s="590"/>
      <c r="DJ7" s="590"/>
      <c r="DK7" s="591"/>
      <c r="DL7" s="598">
        <v>35980663</v>
      </c>
      <c r="DM7" s="590"/>
      <c r="DN7" s="590"/>
      <c r="DO7" s="590"/>
      <c r="DP7" s="590"/>
      <c r="DQ7" s="590"/>
      <c r="DR7" s="590"/>
      <c r="DS7" s="590"/>
      <c r="DT7" s="590"/>
      <c r="DU7" s="590"/>
      <c r="DV7" s="590"/>
      <c r="DW7" s="590"/>
      <c r="DX7" s="599"/>
    </row>
    <row r="8" spans="2:138" ht="11.25" customHeight="1" x14ac:dyDescent="0.2">
      <c r="B8" s="586" t="s">
        <v>209</v>
      </c>
      <c r="C8" s="587"/>
      <c r="D8" s="587"/>
      <c r="E8" s="587"/>
      <c r="F8" s="587"/>
      <c r="G8" s="587"/>
      <c r="H8" s="587"/>
      <c r="I8" s="587"/>
      <c r="J8" s="587"/>
      <c r="K8" s="587"/>
      <c r="L8" s="587"/>
      <c r="M8" s="587"/>
      <c r="N8" s="587"/>
      <c r="O8" s="587"/>
      <c r="P8" s="587"/>
      <c r="Q8" s="588"/>
      <c r="R8" s="589" t="s">
        <v>121</v>
      </c>
      <c r="S8" s="590"/>
      <c r="T8" s="590"/>
      <c r="U8" s="590"/>
      <c r="V8" s="590"/>
      <c r="W8" s="590"/>
      <c r="X8" s="590"/>
      <c r="Y8" s="591"/>
      <c r="Z8" s="592" t="s">
        <v>121</v>
      </c>
      <c r="AA8" s="592"/>
      <c r="AB8" s="592"/>
      <c r="AC8" s="592"/>
      <c r="AD8" s="593" t="s">
        <v>153</v>
      </c>
      <c r="AE8" s="593"/>
      <c r="AF8" s="593"/>
      <c r="AG8" s="593"/>
      <c r="AH8" s="593"/>
      <c r="AI8" s="593"/>
      <c r="AJ8" s="593"/>
      <c r="AK8" s="593"/>
      <c r="AL8" s="594" t="s">
        <v>121</v>
      </c>
      <c r="AM8" s="595"/>
      <c r="AN8" s="595"/>
      <c r="AO8" s="596"/>
      <c r="AP8" s="586" t="s">
        <v>210</v>
      </c>
      <c r="AQ8" s="587"/>
      <c r="AR8" s="587"/>
      <c r="AS8" s="587"/>
      <c r="AT8" s="587"/>
      <c r="AU8" s="587"/>
      <c r="AV8" s="587"/>
      <c r="AW8" s="587"/>
      <c r="AX8" s="587"/>
      <c r="AY8" s="587"/>
      <c r="AZ8" s="587"/>
      <c r="BA8" s="587"/>
      <c r="BB8" s="587"/>
      <c r="BC8" s="588"/>
      <c r="BD8" s="589">
        <v>882348</v>
      </c>
      <c r="BE8" s="590"/>
      <c r="BF8" s="590"/>
      <c r="BG8" s="590"/>
      <c r="BH8" s="590"/>
      <c r="BI8" s="590"/>
      <c r="BJ8" s="590"/>
      <c r="BK8" s="591"/>
      <c r="BL8" s="592">
        <v>0.7</v>
      </c>
      <c r="BM8" s="592"/>
      <c r="BN8" s="592"/>
      <c r="BO8" s="592"/>
      <c r="BP8" s="593">
        <v>220969</v>
      </c>
      <c r="BQ8" s="593"/>
      <c r="BR8" s="593"/>
      <c r="BS8" s="593"/>
      <c r="BT8" s="593"/>
      <c r="BU8" s="593"/>
      <c r="BV8" s="593"/>
      <c r="BW8" s="597"/>
      <c r="BY8" s="586" t="s">
        <v>211</v>
      </c>
      <c r="BZ8" s="587"/>
      <c r="CA8" s="587"/>
      <c r="CB8" s="587"/>
      <c r="CC8" s="587"/>
      <c r="CD8" s="587"/>
      <c r="CE8" s="587"/>
      <c r="CF8" s="587"/>
      <c r="CG8" s="587"/>
      <c r="CH8" s="587"/>
      <c r="CI8" s="587"/>
      <c r="CJ8" s="587"/>
      <c r="CK8" s="587"/>
      <c r="CL8" s="588"/>
      <c r="CM8" s="589">
        <v>88307577</v>
      </c>
      <c r="CN8" s="590"/>
      <c r="CO8" s="590"/>
      <c r="CP8" s="590"/>
      <c r="CQ8" s="590"/>
      <c r="CR8" s="590"/>
      <c r="CS8" s="590"/>
      <c r="CT8" s="591"/>
      <c r="CU8" s="594">
        <v>13.9</v>
      </c>
      <c r="CV8" s="595"/>
      <c r="CW8" s="595"/>
      <c r="CX8" s="600"/>
      <c r="CY8" s="598">
        <v>2356999</v>
      </c>
      <c r="CZ8" s="590"/>
      <c r="DA8" s="590"/>
      <c r="DB8" s="590"/>
      <c r="DC8" s="590"/>
      <c r="DD8" s="590"/>
      <c r="DE8" s="590"/>
      <c r="DF8" s="590"/>
      <c r="DG8" s="590"/>
      <c r="DH8" s="590"/>
      <c r="DI8" s="590"/>
      <c r="DJ8" s="590"/>
      <c r="DK8" s="591"/>
      <c r="DL8" s="598">
        <v>72790899</v>
      </c>
      <c r="DM8" s="590"/>
      <c r="DN8" s="590"/>
      <c r="DO8" s="590"/>
      <c r="DP8" s="590"/>
      <c r="DQ8" s="590"/>
      <c r="DR8" s="590"/>
      <c r="DS8" s="590"/>
      <c r="DT8" s="590"/>
      <c r="DU8" s="590"/>
      <c r="DV8" s="590"/>
      <c r="DW8" s="590"/>
      <c r="DX8" s="599"/>
    </row>
    <row r="9" spans="2:138" ht="11.25" customHeight="1" x14ac:dyDescent="0.2">
      <c r="B9" s="586" t="s">
        <v>212</v>
      </c>
      <c r="C9" s="587"/>
      <c r="D9" s="587"/>
      <c r="E9" s="587"/>
      <c r="F9" s="587"/>
      <c r="G9" s="587"/>
      <c r="H9" s="587"/>
      <c r="I9" s="587"/>
      <c r="J9" s="587"/>
      <c r="K9" s="587"/>
      <c r="L9" s="587"/>
      <c r="M9" s="587"/>
      <c r="N9" s="587"/>
      <c r="O9" s="587"/>
      <c r="P9" s="587"/>
      <c r="Q9" s="588"/>
      <c r="R9" s="589" t="s">
        <v>121</v>
      </c>
      <c r="S9" s="590"/>
      <c r="T9" s="590"/>
      <c r="U9" s="590"/>
      <c r="V9" s="590"/>
      <c r="W9" s="590"/>
      <c r="X9" s="590"/>
      <c r="Y9" s="591"/>
      <c r="Z9" s="592" t="s">
        <v>121</v>
      </c>
      <c r="AA9" s="592"/>
      <c r="AB9" s="592"/>
      <c r="AC9" s="592"/>
      <c r="AD9" s="593" t="s">
        <v>153</v>
      </c>
      <c r="AE9" s="593"/>
      <c r="AF9" s="593"/>
      <c r="AG9" s="593"/>
      <c r="AH9" s="593"/>
      <c r="AI9" s="593"/>
      <c r="AJ9" s="593"/>
      <c r="AK9" s="593"/>
      <c r="AL9" s="594" t="s">
        <v>121</v>
      </c>
      <c r="AM9" s="595"/>
      <c r="AN9" s="595"/>
      <c r="AO9" s="596"/>
      <c r="AP9" s="586" t="s">
        <v>213</v>
      </c>
      <c r="AQ9" s="587"/>
      <c r="AR9" s="587"/>
      <c r="AS9" s="587"/>
      <c r="AT9" s="587"/>
      <c r="AU9" s="587"/>
      <c r="AV9" s="587"/>
      <c r="AW9" s="587"/>
      <c r="AX9" s="587"/>
      <c r="AY9" s="587"/>
      <c r="AZ9" s="587"/>
      <c r="BA9" s="587"/>
      <c r="BB9" s="587"/>
      <c r="BC9" s="588"/>
      <c r="BD9" s="589">
        <v>27807880</v>
      </c>
      <c r="BE9" s="590"/>
      <c r="BF9" s="590"/>
      <c r="BG9" s="590"/>
      <c r="BH9" s="590"/>
      <c r="BI9" s="590"/>
      <c r="BJ9" s="590"/>
      <c r="BK9" s="591"/>
      <c r="BL9" s="592">
        <v>22.3</v>
      </c>
      <c r="BM9" s="592"/>
      <c r="BN9" s="592"/>
      <c r="BO9" s="592"/>
      <c r="BP9" s="593" t="s">
        <v>153</v>
      </c>
      <c r="BQ9" s="593"/>
      <c r="BR9" s="593"/>
      <c r="BS9" s="593"/>
      <c r="BT9" s="593"/>
      <c r="BU9" s="593"/>
      <c r="BV9" s="593"/>
      <c r="BW9" s="597"/>
      <c r="BY9" s="586" t="s">
        <v>214</v>
      </c>
      <c r="BZ9" s="587"/>
      <c r="CA9" s="587"/>
      <c r="CB9" s="587"/>
      <c r="CC9" s="587"/>
      <c r="CD9" s="587"/>
      <c r="CE9" s="587"/>
      <c r="CF9" s="587"/>
      <c r="CG9" s="587"/>
      <c r="CH9" s="587"/>
      <c r="CI9" s="587"/>
      <c r="CJ9" s="587"/>
      <c r="CK9" s="587"/>
      <c r="CL9" s="588"/>
      <c r="CM9" s="589">
        <v>42844912</v>
      </c>
      <c r="CN9" s="590"/>
      <c r="CO9" s="590"/>
      <c r="CP9" s="590"/>
      <c r="CQ9" s="590"/>
      <c r="CR9" s="590"/>
      <c r="CS9" s="590"/>
      <c r="CT9" s="591"/>
      <c r="CU9" s="594">
        <v>6.7</v>
      </c>
      <c r="CV9" s="595"/>
      <c r="CW9" s="595"/>
      <c r="CX9" s="600"/>
      <c r="CY9" s="598">
        <v>1944527</v>
      </c>
      <c r="CZ9" s="590"/>
      <c r="DA9" s="590"/>
      <c r="DB9" s="590"/>
      <c r="DC9" s="590"/>
      <c r="DD9" s="590"/>
      <c r="DE9" s="590"/>
      <c r="DF9" s="590"/>
      <c r="DG9" s="590"/>
      <c r="DH9" s="590"/>
      <c r="DI9" s="590"/>
      <c r="DJ9" s="590"/>
      <c r="DK9" s="591"/>
      <c r="DL9" s="598">
        <v>14526496</v>
      </c>
      <c r="DM9" s="590"/>
      <c r="DN9" s="590"/>
      <c r="DO9" s="590"/>
      <c r="DP9" s="590"/>
      <c r="DQ9" s="590"/>
      <c r="DR9" s="590"/>
      <c r="DS9" s="590"/>
      <c r="DT9" s="590"/>
      <c r="DU9" s="590"/>
      <c r="DV9" s="590"/>
      <c r="DW9" s="590"/>
      <c r="DX9" s="599"/>
    </row>
    <row r="10" spans="2:138" ht="11.25" customHeight="1" x14ac:dyDescent="0.2">
      <c r="B10" s="586" t="s">
        <v>215</v>
      </c>
      <c r="C10" s="587"/>
      <c r="D10" s="587"/>
      <c r="E10" s="587"/>
      <c r="F10" s="587"/>
      <c r="G10" s="587"/>
      <c r="H10" s="587"/>
      <c r="I10" s="587"/>
      <c r="J10" s="587"/>
      <c r="K10" s="587"/>
      <c r="L10" s="587"/>
      <c r="M10" s="587"/>
      <c r="N10" s="587"/>
      <c r="O10" s="587"/>
      <c r="P10" s="587"/>
      <c r="Q10" s="588"/>
      <c r="R10" s="589">
        <v>60554</v>
      </c>
      <c r="S10" s="590"/>
      <c r="T10" s="590"/>
      <c r="U10" s="590"/>
      <c r="V10" s="590"/>
      <c r="W10" s="590"/>
      <c r="X10" s="590"/>
      <c r="Y10" s="591"/>
      <c r="Z10" s="592">
        <v>0</v>
      </c>
      <c r="AA10" s="592"/>
      <c r="AB10" s="592"/>
      <c r="AC10" s="592"/>
      <c r="AD10" s="593">
        <v>60554</v>
      </c>
      <c r="AE10" s="593"/>
      <c r="AF10" s="593"/>
      <c r="AG10" s="593"/>
      <c r="AH10" s="593"/>
      <c r="AI10" s="593"/>
      <c r="AJ10" s="593"/>
      <c r="AK10" s="593"/>
      <c r="AL10" s="594">
        <v>0</v>
      </c>
      <c r="AM10" s="595"/>
      <c r="AN10" s="595"/>
      <c r="AO10" s="596"/>
      <c r="AP10" s="586" t="s">
        <v>216</v>
      </c>
      <c r="AQ10" s="587"/>
      <c r="AR10" s="587"/>
      <c r="AS10" s="587"/>
      <c r="AT10" s="587"/>
      <c r="AU10" s="587"/>
      <c r="AV10" s="587"/>
      <c r="AW10" s="587"/>
      <c r="AX10" s="587"/>
      <c r="AY10" s="587"/>
      <c r="AZ10" s="587"/>
      <c r="BA10" s="587"/>
      <c r="BB10" s="587"/>
      <c r="BC10" s="588"/>
      <c r="BD10" s="589">
        <v>1134991</v>
      </c>
      <c r="BE10" s="590"/>
      <c r="BF10" s="590"/>
      <c r="BG10" s="590"/>
      <c r="BH10" s="590"/>
      <c r="BI10" s="590"/>
      <c r="BJ10" s="590"/>
      <c r="BK10" s="591"/>
      <c r="BL10" s="592">
        <v>0.9</v>
      </c>
      <c r="BM10" s="592"/>
      <c r="BN10" s="592"/>
      <c r="BO10" s="592"/>
      <c r="BP10" s="593">
        <v>54020</v>
      </c>
      <c r="BQ10" s="593"/>
      <c r="BR10" s="593"/>
      <c r="BS10" s="593"/>
      <c r="BT10" s="593"/>
      <c r="BU10" s="593"/>
      <c r="BV10" s="593"/>
      <c r="BW10" s="597"/>
      <c r="BY10" s="586" t="s">
        <v>217</v>
      </c>
      <c r="BZ10" s="587"/>
      <c r="CA10" s="587"/>
      <c r="CB10" s="587"/>
      <c r="CC10" s="587"/>
      <c r="CD10" s="587"/>
      <c r="CE10" s="587"/>
      <c r="CF10" s="587"/>
      <c r="CG10" s="587"/>
      <c r="CH10" s="587"/>
      <c r="CI10" s="587"/>
      <c r="CJ10" s="587"/>
      <c r="CK10" s="587"/>
      <c r="CL10" s="588"/>
      <c r="CM10" s="589">
        <v>1083021</v>
      </c>
      <c r="CN10" s="590"/>
      <c r="CO10" s="590"/>
      <c r="CP10" s="590"/>
      <c r="CQ10" s="590"/>
      <c r="CR10" s="590"/>
      <c r="CS10" s="590"/>
      <c r="CT10" s="591"/>
      <c r="CU10" s="594">
        <v>0.2</v>
      </c>
      <c r="CV10" s="595"/>
      <c r="CW10" s="595"/>
      <c r="CX10" s="600"/>
      <c r="CY10" s="598">
        <v>25763</v>
      </c>
      <c r="CZ10" s="590"/>
      <c r="DA10" s="590"/>
      <c r="DB10" s="590"/>
      <c r="DC10" s="590"/>
      <c r="DD10" s="590"/>
      <c r="DE10" s="590"/>
      <c r="DF10" s="590"/>
      <c r="DG10" s="590"/>
      <c r="DH10" s="590"/>
      <c r="DI10" s="590"/>
      <c r="DJ10" s="590"/>
      <c r="DK10" s="591"/>
      <c r="DL10" s="598">
        <v>717405</v>
      </c>
      <c r="DM10" s="590"/>
      <c r="DN10" s="590"/>
      <c r="DO10" s="590"/>
      <c r="DP10" s="590"/>
      <c r="DQ10" s="590"/>
      <c r="DR10" s="590"/>
      <c r="DS10" s="590"/>
      <c r="DT10" s="590"/>
      <c r="DU10" s="590"/>
      <c r="DV10" s="590"/>
      <c r="DW10" s="590"/>
      <c r="DX10" s="599"/>
    </row>
    <row r="11" spans="2:138" ht="11.25" customHeight="1" x14ac:dyDescent="0.2">
      <c r="B11" s="586" t="s">
        <v>218</v>
      </c>
      <c r="C11" s="587"/>
      <c r="D11" s="587"/>
      <c r="E11" s="587"/>
      <c r="F11" s="587"/>
      <c r="G11" s="587"/>
      <c r="H11" s="587"/>
      <c r="I11" s="587"/>
      <c r="J11" s="587"/>
      <c r="K11" s="587"/>
      <c r="L11" s="587"/>
      <c r="M11" s="587"/>
      <c r="N11" s="587"/>
      <c r="O11" s="587"/>
      <c r="P11" s="587"/>
      <c r="Q11" s="588"/>
      <c r="R11" s="589">
        <v>118234</v>
      </c>
      <c r="S11" s="590"/>
      <c r="T11" s="590"/>
      <c r="U11" s="590"/>
      <c r="V11" s="590"/>
      <c r="W11" s="590"/>
      <c r="X11" s="590"/>
      <c r="Y11" s="591"/>
      <c r="Z11" s="592">
        <v>0</v>
      </c>
      <c r="AA11" s="592"/>
      <c r="AB11" s="592"/>
      <c r="AC11" s="592"/>
      <c r="AD11" s="593">
        <v>118234</v>
      </c>
      <c r="AE11" s="593"/>
      <c r="AF11" s="593"/>
      <c r="AG11" s="593"/>
      <c r="AH11" s="593"/>
      <c r="AI11" s="593"/>
      <c r="AJ11" s="593"/>
      <c r="AK11" s="593"/>
      <c r="AL11" s="594">
        <v>0</v>
      </c>
      <c r="AM11" s="595"/>
      <c r="AN11" s="595"/>
      <c r="AO11" s="596"/>
      <c r="AP11" s="586" t="s">
        <v>219</v>
      </c>
      <c r="AQ11" s="587"/>
      <c r="AR11" s="587"/>
      <c r="AS11" s="587"/>
      <c r="AT11" s="587"/>
      <c r="AU11" s="587"/>
      <c r="AV11" s="587"/>
      <c r="AW11" s="587"/>
      <c r="AX11" s="587"/>
      <c r="AY11" s="587"/>
      <c r="AZ11" s="587"/>
      <c r="BA11" s="587"/>
      <c r="BB11" s="587"/>
      <c r="BC11" s="588"/>
      <c r="BD11" s="589">
        <v>1153110</v>
      </c>
      <c r="BE11" s="590"/>
      <c r="BF11" s="590"/>
      <c r="BG11" s="590"/>
      <c r="BH11" s="590"/>
      <c r="BI11" s="590"/>
      <c r="BJ11" s="590"/>
      <c r="BK11" s="591"/>
      <c r="BL11" s="592">
        <v>0.9</v>
      </c>
      <c r="BM11" s="592"/>
      <c r="BN11" s="592"/>
      <c r="BO11" s="592"/>
      <c r="BP11" s="593">
        <v>460873</v>
      </c>
      <c r="BQ11" s="593"/>
      <c r="BR11" s="593"/>
      <c r="BS11" s="593"/>
      <c r="BT11" s="593"/>
      <c r="BU11" s="593"/>
      <c r="BV11" s="593"/>
      <c r="BW11" s="597"/>
      <c r="BY11" s="586" t="s">
        <v>220</v>
      </c>
      <c r="BZ11" s="587"/>
      <c r="CA11" s="587"/>
      <c r="CB11" s="587"/>
      <c r="CC11" s="587"/>
      <c r="CD11" s="587"/>
      <c r="CE11" s="587"/>
      <c r="CF11" s="587"/>
      <c r="CG11" s="587"/>
      <c r="CH11" s="587"/>
      <c r="CI11" s="587"/>
      <c r="CJ11" s="587"/>
      <c r="CK11" s="587"/>
      <c r="CL11" s="588"/>
      <c r="CM11" s="589">
        <v>26008847</v>
      </c>
      <c r="CN11" s="590"/>
      <c r="CO11" s="590"/>
      <c r="CP11" s="590"/>
      <c r="CQ11" s="590"/>
      <c r="CR11" s="590"/>
      <c r="CS11" s="590"/>
      <c r="CT11" s="591"/>
      <c r="CU11" s="594">
        <v>4.0999999999999996</v>
      </c>
      <c r="CV11" s="595"/>
      <c r="CW11" s="595"/>
      <c r="CX11" s="600"/>
      <c r="CY11" s="598">
        <v>15871341</v>
      </c>
      <c r="CZ11" s="590"/>
      <c r="DA11" s="590"/>
      <c r="DB11" s="590"/>
      <c r="DC11" s="590"/>
      <c r="DD11" s="590"/>
      <c r="DE11" s="590"/>
      <c r="DF11" s="590"/>
      <c r="DG11" s="590"/>
      <c r="DH11" s="590"/>
      <c r="DI11" s="590"/>
      <c r="DJ11" s="590"/>
      <c r="DK11" s="591"/>
      <c r="DL11" s="598">
        <v>10245287</v>
      </c>
      <c r="DM11" s="590"/>
      <c r="DN11" s="590"/>
      <c r="DO11" s="590"/>
      <c r="DP11" s="590"/>
      <c r="DQ11" s="590"/>
      <c r="DR11" s="590"/>
      <c r="DS11" s="590"/>
      <c r="DT11" s="590"/>
      <c r="DU11" s="590"/>
      <c r="DV11" s="590"/>
      <c r="DW11" s="590"/>
      <c r="DX11" s="599"/>
    </row>
    <row r="12" spans="2:138" ht="11.25" customHeight="1" x14ac:dyDescent="0.2">
      <c r="B12" s="586" t="s">
        <v>221</v>
      </c>
      <c r="C12" s="587"/>
      <c r="D12" s="587"/>
      <c r="E12" s="587"/>
      <c r="F12" s="587"/>
      <c r="G12" s="587"/>
      <c r="H12" s="587"/>
      <c r="I12" s="587"/>
      <c r="J12" s="587"/>
      <c r="K12" s="587"/>
      <c r="L12" s="587"/>
      <c r="M12" s="587"/>
      <c r="N12" s="587"/>
      <c r="O12" s="587"/>
      <c r="P12" s="587"/>
      <c r="Q12" s="588"/>
      <c r="R12" s="589">
        <v>14883</v>
      </c>
      <c r="S12" s="590"/>
      <c r="T12" s="590"/>
      <c r="U12" s="590"/>
      <c r="V12" s="590"/>
      <c r="W12" s="590"/>
      <c r="X12" s="590"/>
      <c r="Y12" s="591"/>
      <c r="Z12" s="592">
        <v>0</v>
      </c>
      <c r="AA12" s="592"/>
      <c r="AB12" s="592"/>
      <c r="AC12" s="592"/>
      <c r="AD12" s="593">
        <v>14883</v>
      </c>
      <c r="AE12" s="593"/>
      <c r="AF12" s="593"/>
      <c r="AG12" s="593"/>
      <c r="AH12" s="593"/>
      <c r="AI12" s="593"/>
      <c r="AJ12" s="593"/>
      <c r="AK12" s="593"/>
      <c r="AL12" s="594">
        <v>0</v>
      </c>
      <c r="AM12" s="595"/>
      <c r="AN12" s="595"/>
      <c r="AO12" s="596"/>
      <c r="AP12" s="586" t="s">
        <v>222</v>
      </c>
      <c r="AQ12" s="587"/>
      <c r="AR12" s="587"/>
      <c r="AS12" s="587"/>
      <c r="AT12" s="587"/>
      <c r="AU12" s="587"/>
      <c r="AV12" s="587"/>
      <c r="AW12" s="587"/>
      <c r="AX12" s="587"/>
      <c r="AY12" s="587"/>
      <c r="AZ12" s="587"/>
      <c r="BA12" s="587"/>
      <c r="BB12" s="587"/>
      <c r="BC12" s="588"/>
      <c r="BD12" s="589">
        <v>94816</v>
      </c>
      <c r="BE12" s="590"/>
      <c r="BF12" s="590"/>
      <c r="BG12" s="590"/>
      <c r="BH12" s="590"/>
      <c r="BI12" s="590"/>
      <c r="BJ12" s="590"/>
      <c r="BK12" s="591"/>
      <c r="BL12" s="592">
        <v>0.1</v>
      </c>
      <c r="BM12" s="592"/>
      <c r="BN12" s="592"/>
      <c r="BO12" s="592"/>
      <c r="BP12" s="593" t="s">
        <v>153</v>
      </c>
      <c r="BQ12" s="593"/>
      <c r="BR12" s="593"/>
      <c r="BS12" s="593"/>
      <c r="BT12" s="593"/>
      <c r="BU12" s="593"/>
      <c r="BV12" s="593"/>
      <c r="BW12" s="597"/>
      <c r="BY12" s="586" t="s">
        <v>223</v>
      </c>
      <c r="BZ12" s="587"/>
      <c r="CA12" s="587"/>
      <c r="CB12" s="587"/>
      <c r="CC12" s="587"/>
      <c r="CD12" s="587"/>
      <c r="CE12" s="587"/>
      <c r="CF12" s="587"/>
      <c r="CG12" s="587"/>
      <c r="CH12" s="587"/>
      <c r="CI12" s="587"/>
      <c r="CJ12" s="587"/>
      <c r="CK12" s="587"/>
      <c r="CL12" s="588"/>
      <c r="CM12" s="589">
        <v>85783620</v>
      </c>
      <c r="CN12" s="590"/>
      <c r="CO12" s="590"/>
      <c r="CP12" s="590"/>
      <c r="CQ12" s="590"/>
      <c r="CR12" s="590"/>
      <c r="CS12" s="590"/>
      <c r="CT12" s="591"/>
      <c r="CU12" s="594">
        <v>13.5</v>
      </c>
      <c r="CV12" s="595"/>
      <c r="CW12" s="595"/>
      <c r="CX12" s="600"/>
      <c r="CY12" s="598">
        <v>731939</v>
      </c>
      <c r="CZ12" s="590"/>
      <c r="DA12" s="590"/>
      <c r="DB12" s="590"/>
      <c r="DC12" s="590"/>
      <c r="DD12" s="590"/>
      <c r="DE12" s="590"/>
      <c r="DF12" s="590"/>
      <c r="DG12" s="590"/>
      <c r="DH12" s="590"/>
      <c r="DI12" s="590"/>
      <c r="DJ12" s="590"/>
      <c r="DK12" s="591"/>
      <c r="DL12" s="598">
        <v>13256178</v>
      </c>
      <c r="DM12" s="590"/>
      <c r="DN12" s="590"/>
      <c r="DO12" s="590"/>
      <c r="DP12" s="590"/>
      <c r="DQ12" s="590"/>
      <c r="DR12" s="590"/>
      <c r="DS12" s="590"/>
      <c r="DT12" s="590"/>
      <c r="DU12" s="590"/>
      <c r="DV12" s="590"/>
      <c r="DW12" s="590"/>
      <c r="DX12" s="599"/>
    </row>
    <row r="13" spans="2:138" ht="11.25" customHeight="1" x14ac:dyDescent="0.2">
      <c r="B13" s="586" t="s">
        <v>224</v>
      </c>
      <c r="C13" s="587"/>
      <c r="D13" s="587"/>
      <c r="E13" s="587"/>
      <c r="F13" s="587"/>
      <c r="G13" s="587"/>
      <c r="H13" s="587"/>
      <c r="I13" s="587"/>
      <c r="J13" s="587"/>
      <c r="K13" s="587"/>
      <c r="L13" s="587"/>
      <c r="M13" s="587"/>
      <c r="N13" s="587"/>
      <c r="O13" s="587"/>
      <c r="P13" s="587"/>
      <c r="Q13" s="588"/>
      <c r="R13" s="589">
        <v>142997</v>
      </c>
      <c r="S13" s="590"/>
      <c r="T13" s="590"/>
      <c r="U13" s="590"/>
      <c r="V13" s="590"/>
      <c r="W13" s="590"/>
      <c r="X13" s="590"/>
      <c r="Y13" s="591"/>
      <c r="Z13" s="592">
        <v>0</v>
      </c>
      <c r="AA13" s="592"/>
      <c r="AB13" s="592"/>
      <c r="AC13" s="592"/>
      <c r="AD13" s="593">
        <v>142997</v>
      </c>
      <c r="AE13" s="593"/>
      <c r="AF13" s="593"/>
      <c r="AG13" s="593"/>
      <c r="AH13" s="593"/>
      <c r="AI13" s="593"/>
      <c r="AJ13" s="593"/>
      <c r="AK13" s="593"/>
      <c r="AL13" s="594">
        <v>0</v>
      </c>
      <c r="AM13" s="595"/>
      <c r="AN13" s="595"/>
      <c r="AO13" s="596"/>
      <c r="AP13" s="586" t="s">
        <v>225</v>
      </c>
      <c r="AQ13" s="587"/>
      <c r="AR13" s="587"/>
      <c r="AS13" s="587"/>
      <c r="AT13" s="587"/>
      <c r="AU13" s="587"/>
      <c r="AV13" s="587"/>
      <c r="AW13" s="587"/>
      <c r="AX13" s="587"/>
      <c r="AY13" s="587"/>
      <c r="AZ13" s="587"/>
      <c r="BA13" s="587"/>
      <c r="BB13" s="587"/>
      <c r="BC13" s="588"/>
      <c r="BD13" s="589">
        <v>1471876</v>
      </c>
      <c r="BE13" s="590"/>
      <c r="BF13" s="590"/>
      <c r="BG13" s="590"/>
      <c r="BH13" s="590"/>
      <c r="BI13" s="590"/>
      <c r="BJ13" s="590"/>
      <c r="BK13" s="591"/>
      <c r="BL13" s="592">
        <v>1.2</v>
      </c>
      <c r="BM13" s="592"/>
      <c r="BN13" s="592"/>
      <c r="BO13" s="592"/>
      <c r="BP13" s="593" t="s">
        <v>153</v>
      </c>
      <c r="BQ13" s="593"/>
      <c r="BR13" s="593"/>
      <c r="BS13" s="593"/>
      <c r="BT13" s="593"/>
      <c r="BU13" s="593"/>
      <c r="BV13" s="593"/>
      <c r="BW13" s="597"/>
      <c r="BY13" s="586" t="s">
        <v>226</v>
      </c>
      <c r="BZ13" s="587"/>
      <c r="CA13" s="587"/>
      <c r="CB13" s="587"/>
      <c r="CC13" s="587"/>
      <c r="CD13" s="587"/>
      <c r="CE13" s="587"/>
      <c r="CF13" s="587"/>
      <c r="CG13" s="587"/>
      <c r="CH13" s="587"/>
      <c r="CI13" s="587"/>
      <c r="CJ13" s="587"/>
      <c r="CK13" s="587"/>
      <c r="CL13" s="588"/>
      <c r="CM13" s="589">
        <v>112633020</v>
      </c>
      <c r="CN13" s="590"/>
      <c r="CO13" s="590"/>
      <c r="CP13" s="590"/>
      <c r="CQ13" s="590"/>
      <c r="CR13" s="590"/>
      <c r="CS13" s="590"/>
      <c r="CT13" s="591"/>
      <c r="CU13" s="594">
        <v>17.7</v>
      </c>
      <c r="CV13" s="595"/>
      <c r="CW13" s="595"/>
      <c r="CX13" s="600"/>
      <c r="CY13" s="598">
        <v>100083842</v>
      </c>
      <c r="CZ13" s="590"/>
      <c r="DA13" s="590"/>
      <c r="DB13" s="590"/>
      <c r="DC13" s="590"/>
      <c r="DD13" s="590"/>
      <c r="DE13" s="590"/>
      <c r="DF13" s="590"/>
      <c r="DG13" s="590"/>
      <c r="DH13" s="590"/>
      <c r="DI13" s="590"/>
      <c r="DJ13" s="590"/>
      <c r="DK13" s="591"/>
      <c r="DL13" s="598">
        <v>14458772</v>
      </c>
      <c r="DM13" s="590"/>
      <c r="DN13" s="590"/>
      <c r="DO13" s="590"/>
      <c r="DP13" s="590"/>
      <c r="DQ13" s="590"/>
      <c r="DR13" s="590"/>
      <c r="DS13" s="590"/>
      <c r="DT13" s="590"/>
      <c r="DU13" s="590"/>
      <c r="DV13" s="590"/>
      <c r="DW13" s="590"/>
      <c r="DX13" s="599"/>
    </row>
    <row r="14" spans="2:138" ht="11.25" customHeight="1" x14ac:dyDescent="0.2">
      <c r="B14" s="586" t="s">
        <v>227</v>
      </c>
      <c r="C14" s="587"/>
      <c r="D14" s="587"/>
      <c r="E14" s="587"/>
      <c r="F14" s="587"/>
      <c r="G14" s="587"/>
      <c r="H14" s="587"/>
      <c r="I14" s="587"/>
      <c r="J14" s="587"/>
      <c r="K14" s="587"/>
      <c r="L14" s="587"/>
      <c r="M14" s="587"/>
      <c r="N14" s="587"/>
      <c r="O14" s="587"/>
      <c r="P14" s="587"/>
      <c r="Q14" s="588"/>
      <c r="R14" s="589">
        <v>17329332</v>
      </c>
      <c r="S14" s="590"/>
      <c r="T14" s="590"/>
      <c r="U14" s="590"/>
      <c r="V14" s="590"/>
      <c r="W14" s="590"/>
      <c r="X14" s="590"/>
      <c r="Y14" s="591"/>
      <c r="Z14" s="592">
        <v>2.6</v>
      </c>
      <c r="AA14" s="592"/>
      <c r="AB14" s="592"/>
      <c r="AC14" s="592"/>
      <c r="AD14" s="593">
        <v>17329332</v>
      </c>
      <c r="AE14" s="593"/>
      <c r="AF14" s="593"/>
      <c r="AG14" s="593"/>
      <c r="AH14" s="593"/>
      <c r="AI14" s="593"/>
      <c r="AJ14" s="593"/>
      <c r="AK14" s="593"/>
      <c r="AL14" s="594">
        <v>5.6</v>
      </c>
      <c r="AM14" s="595"/>
      <c r="AN14" s="595"/>
      <c r="AO14" s="596"/>
      <c r="AP14" s="586" t="s">
        <v>228</v>
      </c>
      <c r="AQ14" s="587"/>
      <c r="AR14" s="587"/>
      <c r="AS14" s="587"/>
      <c r="AT14" s="587"/>
      <c r="AU14" s="587"/>
      <c r="AV14" s="587"/>
      <c r="AW14" s="587"/>
      <c r="AX14" s="587"/>
      <c r="AY14" s="587"/>
      <c r="AZ14" s="587"/>
      <c r="BA14" s="587"/>
      <c r="BB14" s="587"/>
      <c r="BC14" s="588"/>
      <c r="BD14" s="589">
        <v>1047586</v>
      </c>
      <c r="BE14" s="590"/>
      <c r="BF14" s="590"/>
      <c r="BG14" s="590"/>
      <c r="BH14" s="590"/>
      <c r="BI14" s="590"/>
      <c r="BJ14" s="590"/>
      <c r="BK14" s="591"/>
      <c r="BL14" s="592">
        <v>0.8</v>
      </c>
      <c r="BM14" s="592"/>
      <c r="BN14" s="592"/>
      <c r="BO14" s="592"/>
      <c r="BP14" s="593" t="s">
        <v>121</v>
      </c>
      <c r="BQ14" s="593"/>
      <c r="BR14" s="593"/>
      <c r="BS14" s="593"/>
      <c r="BT14" s="593"/>
      <c r="BU14" s="593"/>
      <c r="BV14" s="593"/>
      <c r="BW14" s="597"/>
      <c r="BY14" s="586" t="s">
        <v>229</v>
      </c>
      <c r="BZ14" s="587"/>
      <c r="CA14" s="587"/>
      <c r="CB14" s="587"/>
      <c r="CC14" s="587"/>
      <c r="CD14" s="587"/>
      <c r="CE14" s="587"/>
      <c r="CF14" s="587"/>
      <c r="CG14" s="587"/>
      <c r="CH14" s="587"/>
      <c r="CI14" s="587"/>
      <c r="CJ14" s="587"/>
      <c r="CK14" s="587"/>
      <c r="CL14" s="588"/>
      <c r="CM14" s="589">
        <v>27827908</v>
      </c>
      <c r="CN14" s="590"/>
      <c r="CO14" s="590"/>
      <c r="CP14" s="590"/>
      <c r="CQ14" s="590"/>
      <c r="CR14" s="590"/>
      <c r="CS14" s="590"/>
      <c r="CT14" s="591"/>
      <c r="CU14" s="594">
        <v>4.4000000000000004</v>
      </c>
      <c r="CV14" s="595"/>
      <c r="CW14" s="595"/>
      <c r="CX14" s="600"/>
      <c r="CY14" s="598">
        <v>1630842</v>
      </c>
      <c r="CZ14" s="590"/>
      <c r="DA14" s="590"/>
      <c r="DB14" s="590"/>
      <c r="DC14" s="590"/>
      <c r="DD14" s="590"/>
      <c r="DE14" s="590"/>
      <c r="DF14" s="590"/>
      <c r="DG14" s="590"/>
      <c r="DH14" s="590"/>
      <c r="DI14" s="590"/>
      <c r="DJ14" s="590"/>
      <c r="DK14" s="591"/>
      <c r="DL14" s="598">
        <v>25781770</v>
      </c>
      <c r="DM14" s="590"/>
      <c r="DN14" s="590"/>
      <c r="DO14" s="590"/>
      <c r="DP14" s="590"/>
      <c r="DQ14" s="590"/>
      <c r="DR14" s="590"/>
      <c r="DS14" s="590"/>
      <c r="DT14" s="590"/>
      <c r="DU14" s="590"/>
      <c r="DV14" s="590"/>
      <c r="DW14" s="590"/>
      <c r="DX14" s="599"/>
    </row>
    <row r="15" spans="2:138" ht="11.25" customHeight="1" x14ac:dyDescent="0.2">
      <c r="B15" s="586" t="s">
        <v>230</v>
      </c>
      <c r="C15" s="587"/>
      <c r="D15" s="587"/>
      <c r="E15" s="587"/>
      <c r="F15" s="587"/>
      <c r="G15" s="587"/>
      <c r="H15" s="587"/>
      <c r="I15" s="587"/>
      <c r="J15" s="587"/>
      <c r="K15" s="587"/>
      <c r="L15" s="587"/>
      <c r="M15" s="587"/>
      <c r="N15" s="587"/>
      <c r="O15" s="587"/>
      <c r="P15" s="587"/>
      <c r="Q15" s="588"/>
      <c r="R15" s="589" t="s">
        <v>153</v>
      </c>
      <c r="S15" s="590"/>
      <c r="T15" s="590"/>
      <c r="U15" s="590"/>
      <c r="V15" s="590"/>
      <c r="W15" s="590"/>
      <c r="X15" s="590"/>
      <c r="Y15" s="591"/>
      <c r="Z15" s="592" t="s">
        <v>121</v>
      </c>
      <c r="AA15" s="592"/>
      <c r="AB15" s="592"/>
      <c r="AC15" s="592"/>
      <c r="AD15" s="593" t="s">
        <v>153</v>
      </c>
      <c r="AE15" s="593"/>
      <c r="AF15" s="593"/>
      <c r="AG15" s="593"/>
      <c r="AH15" s="593"/>
      <c r="AI15" s="593"/>
      <c r="AJ15" s="593"/>
      <c r="AK15" s="593"/>
      <c r="AL15" s="594" t="s">
        <v>121</v>
      </c>
      <c r="AM15" s="595"/>
      <c r="AN15" s="595"/>
      <c r="AO15" s="596"/>
      <c r="AP15" s="586" t="s">
        <v>231</v>
      </c>
      <c r="AQ15" s="587"/>
      <c r="AR15" s="587"/>
      <c r="AS15" s="587"/>
      <c r="AT15" s="587"/>
      <c r="AU15" s="587"/>
      <c r="AV15" s="587"/>
      <c r="AW15" s="587"/>
      <c r="AX15" s="587"/>
      <c r="AY15" s="587"/>
      <c r="AZ15" s="587"/>
      <c r="BA15" s="587"/>
      <c r="BB15" s="587"/>
      <c r="BC15" s="588"/>
      <c r="BD15" s="589">
        <v>23438231</v>
      </c>
      <c r="BE15" s="590"/>
      <c r="BF15" s="590"/>
      <c r="BG15" s="590"/>
      <c r="BH15" s="590"/>
      <c r="BI15" s="590"/>
      <c r="BJ15" s="590"/>
      <c r="BK15" s="591"/>
      <c r="BL15" s="592">
        <v>18.8</v>
      </c>
      <c r="BM15" s="592"/>
      <c r="BN15" s="592"/>
      <c r="BO15" s="592"/>
      <c r="BP15" s="593" t="s">
        <v>121</v>
      </c>
      <c r="BQ15" s="593"/>
      <c r="BR15" s="593"/>
      <c r="BS15" s="593"/>
      <c r="BT15" s="593"/>
      <c r="BU15" s="593"/>
      <c r="BV15" s="593"/>
      <c r="BW15" s="597"/>
      <c r="BY15" s="586" t="s">
        <v>232</v>
      </c>
      <c r="BZ15" s="587"/>
      <c r="CA15" s="587"/>
      <c r="CB15" s="587"/>
      <c r="CC15" s="587"/>
      <c r="CD15" s="587"/>
      <c r="CE15" s="587"/>
      <c r="CF15" s="587"/>
      <c r="CG15" s="587"/>
      <c r="CH15" s="587"/>
      <c r="CI15" s="587"/>
      <c r="CJ15" s="587"/>
      <c r="CK15" s="587"/>
      <c r="CL15" s="588"/>
      <c r="CM15" s="589" t="s">
        <v>153</v>
      </c>
      <c r="CN15" s="590"/>
      <c r="CO15" s="590"/>
      <c r="CP15" s="590"/>
      <c r="CQ15" s="590"/>
      <c r="CR15" s="590"/>
      <c r="CS15" s="590"/>
      <c r="CT15" s="591"/>
      <c r="CU15" s="594" t="s">
        <v>121</v>
      </c>
      <c r="CV15" s="595"/>
      <c r="CW15" s="595"/>
      <c r="CX15" s="600"/>
      <c r="CY15" s="598" t="s">
        <v>121</v>
      </c>
      <c r="CZ15" s="590"/>
      <c r="DA15" s="590"/>
      <c r="DB15" s="590"/>
      <c r="DC15" s="590"/>
      <c r="DD15" s="590"/>
      <c r="DE15" s="590"/>
      <c r="DF15" s="590"/>
      <c r="DG15" s="590"/>
      <c r="DH15" s="590"/>
      <c r="DI15" s="590"/>
      <c r="DJ15" s="590"/>
      <c r="DK15" s="591"/>
      <c r="DL15" s="598" t="s">
        <v>121</v>
      </c>
      <c r="DM15" s="590"/>
      <c r="DN15" s="590"/>
      <c r="DO15" s="590"/>
      <c r="DP15" s="590"/>
      <c r="DQ15" s="590"/>
      <c r="DR15" s="590"/>
      <c r="DS15" s="590"/>
      <c r="DT15" s="590"/>
      <c r="DU15" s="590"/>
      <c r="DV15" s="590"/>
      <c r="DW15" s="590"/>
      <c r="DX15" s="599"/>
    </row>
    <row r="16" spans="2:138" ht="11.25" customHeight="1" x14ac:dyDescent="0.2">
      <c r="B16" s="586" t="s">
        <v>233</v>
      </c>
      <c r="C16" s="587"/>
      <c r="D16" s="587"/>
      <c r="E16" s="587"/>
      <c r="F16" s="587"/>
      <c r="G16" s="587"/>
      <c r="H16" s="587"/>
      <c r="I16" s="587"/>
      <c r="J16" s="587"/>
      <c r="K16" s="587"/>
      <c r="L16" s="587"/>
      <c r="M16" s="587"/>
      <c r="N16" s="587"/>
      <c r="O16" s="587"/>
      <c r="P16" s="587"/>
      <c r="Q16" s="588"/>
      <c r="R16" s="589">
        <v>593334</v>
      </c>
      <c r="S16" s="590"/>
      <c r="T16" s="590"/>
      <c r="U16" s="590"/>
      <c r="V16" s="590"/>
      <c r="W16" s="590"/>
      <c r="X16" s="590"/>
      <c r="Y16" s="591"/>
      <c r="Z16" s="592">
        <v>0.1</v>
      </c>
      <c r="AA16" s="592"/>
      <c r="AB16" s="592"/>
      <c r="AC16" s="592"/>
      <c r="AD16" s="593">
        <v>593334</v>
      </c>
      <c r="AE16" s="593"/>
      <c r="AF16" s="593"/>
      <c r="AG16" s="593"/>
      <c r="AH16" s="593"/>
      <c r="AI16" s="593"/>
      <c r="AJ16" s="593"/>
      <c r="AK16" s="593"/>
      <c r="AL16" s="594">
        <v>0.2</v>
      </c>
      <c r="AM16" s="595"/>
      <c r="AN16" s="595"/>
      <c r="AO16" s="596"/>
      <c r="AP16" s="586" t="s">
        <v>234</v>
      </c>
      <c r="AQ16" s="587"/>
      <c r="AR16" s="587"/>
      <c r="AS16" s="587"/>
      <c r="AT16" s="587"/>
      <c r="AU16" s="587"/>
      <c r="AV16" s="587"/>
      <c r="AW16" s="587"/>
      <c r="AX16" s="587"/>
      <c r="AY16" s="587"/>
      <c r="AZ16" s="587"/>
      <c r="BA16" s="587"/>
      <c r="BB16" s="587"/>
      <c r="BC16" s="588"/>
      <c r="BD16" s="589">
        <v>1198123</v>
      </c>
      <c r="BE16" s="590"/>
      <c r="BF16" s="590"/>
      <c r="BG16" s="590"/>
      <c r="BH16" s="590"/>
      <c r="BI16" s="590"/>
      <c r="BJ16" s="590"/>
      <c r="BK16" s="591"/>
      <c r="BL16" s="592">
        <v>1</v>
      </c>
      <c r="BM16" s="592"/>
      <c r="BN16" s="592"/>
      <c r="BO16" s="592"/>
      <c r="BP16" s="593" t="s">
        <v>153</v>
      </c>
      <c r="BQ16" s="593"/>
      <c r="BR16" s="593"/>
      <c r="BS16" s="593"/>
      <c r="BT16" s="593"/>
      <c r="BU16" s="593"/>
      <c r="BV16" s="593"/>
      <c r="BW16" s="597"/>
      <c r="BY16" s="586" t="s">
        <v>235</v>
      </c>
      <c r="BZ16" s="587"/>
      <c r="CA16" s="587"/>
      <c r="CB16" s="587"/>
      <c r="CC16" s="587"/>
      <c r="CD16" s="587"/>
      <c r="CE16" s="587"/>
      <c r="CF16" s="587"/>
      <c r="CG16" s="587"/>
      <c r="CH16" s="587"/>
      <c r="CI16" s="587"/>
      <c r="CJ16" s="587"/>
      <c r="CK16" s="587"/>
      <c r="CL16" s="588"/>
      <c r="CM16" s="589">
        <v>104145804</v>
      </c>
      <c r="CN16" s="590"/>
      <c r="CO16" s="590"/>
      <c r="CP16" s="590"/>
      <c r="CQ16" s="590"/>
      <c r="CR16" s="590"/>
      <c r="CS16" s="590"/>
      <c r="CT16" s="591"/>
      <c r="CU16" s="594">
        <v>16.3</v>
      </c>
      <c r="CV16" s="595"/>
      <c r="CW16" s="595"/>
      <c r="CX16" s="600"/>
      <c r="CY16" s="598">
        <v>4390702</v>
      </c>
      <c r="CZ16" s="590"/>
      <c r="DA16" s="590"/>
      <c r="DB16" s="590"/>
      <c r="DC16" s="590"/>
      <c r="DD16" s="590"/>
      <c r="DE16" s="590"/>
      <c r="DF16" s="590"/>
      <c r="DG16" s="590"/>
      <c r="DH16" s="590"/>
      <c r="DI16" s="590"/>
      <c r="DJ16" s="590"/>
      <c r="DK16" s="591"/>
      <c r="DL16" s="598">
        <v>81179819</v>
      </c>
      <c r="DM16" s="590"/>
      <c r="DN16" s="590"/>
      <c r="DO16" s="590"/>
      <c r="DP16" s="590"/>
      <c r="DQ16" s="590"/>
      <c r="DR16" s="590"/>
      <c r="DS16" s="590"/>
      <c r="DT16" s="590"/>
      <c r="DU16" s="590"/>
      <c r="DV16" s="590"/>
      <c r="DW16" s="590"/>
      <c r="DX16" s="599"/>
    </row>
    <row r="17" spans="2:128" ht="11.25" customHeight="1" x14ac:dyDescent="0.2">
      <c r="B17" s="586" t="s">
        <v>236</v>
      </c>
      <c r="C17" s="587"/>
      <c r="D17" s="587"/>
      <c r="E17" s="587"/>
      <c r="F17" s="587"/>
      <c r="G17" s="587"/>
      <c r="H17" s="587"/>
      <c r="I17" s="587"/>
      <c r="J17" s="587"/>
      <c r="K17" s="587"/>
      <c r="L17" s="587"/>
      <c r="M17" s="587"/>
      <c r="N17" s="587"/>
      <c r="O17" s="587"/>
      <c r="P17" s="587"/>
      <c r="Q17" s="588"/>
      <c r="R17" s="589">
        <v>593334</v>
      </c>
      <c r="S17" s="590"/>
      <c r="T17" s="590"/>
      <c r="U17" s="590"/>
      <c r="V17" s="590"/>
      <c r="W17" s="590"/>
      <c r="X17" s="590"/>
      <c r="Y17" s="591"/>
      <c r="Z17" s="592">
        <v>0.1</v>
      </c>
      <c r="AA17" s="592"/>
      <c r="AB17" s="592"/>
      <c r="AC17" s="592"/>
      <c r="AD17" s="593">
        <v>593334</v>
      </c>
      <c r="AE17" s="593"/>
      <c r="AF17" s="593"/>
      <c r="AG17" s="593"/>
      <c r="AH17" s="593"/>
      <c r="AI17" s="593"/>
      <c r="AJ17" s="593"/>
      <c r="AK17" s="593"/>
      <c r="AL17" s="594">
        <v>0.2</v>
      </c>
      <c r="AM17" s="595"/>
      <c r="AN17" s="595"/>
      <c r="AO17" s="596"/>
      <c r="AP17" s="586" t="s">
        <v>237</v>
      </c>
      <c r="AQ17" s="587"/>
      <c r="AR17" s="587"/>
      <c r="AS17" s="587"/>
      <c r="AT17" s="587"/>
      <c r="AU17" s="587"/>
      <c r="AV17" s="587"/>
      <c r="AW17" s="587"/>
      <c r="AX17" s="587"/>
      <c r="AY17" s="587"/>
      <c r="AZ17" s="587"/>
      <c r="BA17" s="587"/>
      <c r="BB17" s="587"/>
      <c r="BC17" s="588"/>
      <c r="BD17" s="589">
        <v>22240108</v>
      </c>
      <c r="BE17" s="590"/>
      <c r="BF17" s="590"/>
      <c r="BG17" s="590"/>
      <c r="BH17" s="590"/>
      <c r="BI17" s="590"/>
      <c r="BJ17" s="590"/>
      <c r="BK17" s="591"/>
      <c r="BL17" s="592">
        <v>17.8</v>
      </c>
      <c r="BM17" s="592"/>
      <c r="BN17" s="592"/>
      <c r="BO17" s="592"/>
      <c r="BP17" s="593" t="s">
        <v>121</v>
      </c>
      <c r="BQ17" s="593"/>
      <c r="BR17" s="593"/>
      <c r="BS17" s="593"/>
      <c r="BT17" s="593"/>
      <c r="BU17" s="593"/>
      <c r="BV17" s="593"/>
      <c r="BW17" s="597"/>
      <c r="BY17" s="586" t="s">
        <v>238</v>
      </c>
      <c r="BZ17" s="587"/>
      <c r="CA17" s="587"/>
      <c r="CB17" s="587"/>
      <c r="CC17" s="587"/>
      <c r="CD17" s="587"/>
      <c r="CE17" s="587"/>
      <c r="CF17" s="587"/>
      <c r="CG17" s="587"/>
      <c r="CH17" s="587"/>
      <c r="CI17" s="587"/>
      <c r="CJ17" s="587"/>
      <c r="CK17" s="587"/>
      <c r="CL17" s="588"/>
      <c r="CM17" s="589">
        <v>1118703</v>
      </c>
      <c r="CN17" s="590"/>
      <c r="CO17" s="590"/>
      <c r="CP17" s="590"/>
      <c r="CQ17" s="590"/>
      <c r="CR17" s="590"/>
      <c r="CS17" s="590"/>
      <c r="CT17" s="591"/>
      <c r="CU17" s="594">
        <v>0.2</v>
      </c>
      <c r="CV17" s="595"/>
      <c r="CW17" s="595"/>
      <c r="CX17" s="600"/>
      <c r="CY17" s="598" t="s">
        <v>121</v>
      </c>
      <c r="CZ17" s="590"/>
      <c r="DA17" s="590"/>
      <c r="DB17" s="590"/>
      <c r="DC17" s="590"/>
      <c r="DD17" s="590"/>
      <c r="DE17" s="590"/>
      <c r="DF17" s="590"/>
      <c r="DG17" s="590"/>
      <c r="DH17" s="590"/>
      <c r="DI17" s="590"/>
      <c r="DJ17" s="590"/>
      <c r="DK17" s="591"/>
      <c r="DL17" s="598">
        <v>107933</v>
      </c>
      <c r="DM17" s="590"/>
      <c r="DN17" s="590"/>
      <c r="DO17" s="590"/>
      <c r="DP17" s="590"/>
      <c r="DQ17" s="590"/>
      <c r="DR17" s="590"/>
      <c r="DS17" s="590"/>
      <c r="DT17" s="590"/>
      <c r="DU17" s="590"/>
      <c r="DV17" s="590"/>
      <c r="DW17" s="590"/>
      <c r="DX17" s="599"/>
    </row>
    <row r="18" spans="2:128" ht="11.25" customHeight="1" x14ac:dyDescent="0.2">
      <c r="B18" s="601" t="s">
        <v>239</v>
      </c>
      <c r="C18" s="602"/>
      <c r="D18" s="602"/>
      <c r="E18" s="602"/>
      <c r="F18" s="602"/>
      <c r="G18" s="602"/>
      <c r="H18" s="602"/>
      <c r="I18" s="602"/>
      <c r="J18" s="602"/>
      <c r="K18" s="602"/>
      <c r="L18" s="602"/>
      <c r="M18" s="602"/>
      <c r="N18" s="602"/>
      <c r="O18" s="602"/>
      <c r="P18" s="602"/>
      <c r="Q18" s="603"/>
      <c r="R18" s="589" t="s">
        <v>240</v>
      </c>
      <c r="S18" s="590"/>
      <c r="T18" s="590"/>
      <c r="U18" s="590"/>
      <c r="V18" s="590"/>
      <c r="W18" s="590"/>
      <c r="X18" s="590"/>
      <c r="Y18" s="591"/>
      <c r="Z18" s="592" t="s">
        <v>153</v>
      </c>
      <c r="AA18" s="592"/>
      <c r="AB18" s="592"/>
      <c r="AC18" s="592"/>
      <c r="AD18" s="593" t="s">
        <v>240</v>
      </c>
      <c r="AE18" s="593"/>
      <c r="AF18" s="593"/>
      <c r="AG18" s="593"/>
      <c r="AH18" s="593"/>
      <c r="AI18" s="593"/>
      <c r="AJ18" s="593"/>
      <c r="AK18" s="593"/>
      <c r="AL18" s="594" t="s">
        <v>240</v>
      </c>
      <c r="AM18" s="595"/>
      <c r="AN18" s="595"/>
      <c r="AO18" s="596"/>
      <c r="AP18" s="586" t="s">
        <v>241</v>
      </c>
      <c r="AQ18" s="587"/>
      <c r="AR18" s="587"/>
      <c r="AS18" s="587"/>
      <c r="AT18" s="587"/>
      <c r="AU18" s="587"/>
      <c r="AV18" s="587"/>
      <c r="AW18" s="587"/>
      <c r="AX18" s="587"/>
      <c r="AY18" s="587"/>
      <c r="AZ18" s="587"/>
      <c r="BA18" s="587"/>
      <c r="BB18" s="587"/>
      <c r="BC18" s="588"/>
      <c r="BD18" s="589">
        <v>46085889</v>
      </c>
      <c r="BE18" s="590"/>
      <c r="BF18" s="590"/>
      <c r="BG18" s="590"/>
      <c r="BH18" s="590"/>
      <c r="BI18" s="590"/>
      <c r="BJ18" s="590"/>
      <c r="BK18" s="591"/>
      <c r="BL18" s="592">
        <v>36.9</v>
      </c>
      <c r="BM18" s="592"/>
      <c r="BN18" s="592"/>
      <c r="BO18" s="592"/>
      <c r="BP18" s="593" t="s">
        <v>121</v>
      </c>
      <c r="BQ18" s="593"/>
      <c r="BR18" s="593"/>
      <c r="BS18" s="593"/>
      <c r="BT18" s="593"/>
      <c r="BU18" s="593"/>
      <c r="BV18" s="593"/>
      <c r="BW18" s="597"/>
      <c r="BY18" s="586" t="s">
        <v>242</v>
      </c>
      <c r="BZ18" s="587"/>
      <c r="CA18" s="587"/>
      <c r="CB18" s="587"/>
      <c r="CC18" s="587"/>
      <c r="CD18" s="587"/>
      <c r="CE18" s="587"/>
      <c r="CF18" s="587"/>
      <c r="CG18" s="587"/>
      <c r="CH18" s="587"/>
      <c r="CI18" s="587"/>
      <c r="CJ18" s="587"/>
      <c r="CK18" s="587"/>
      <c r="CL18" s="588"/>
      <c r="CM18" s="589">
        <v>75309342</v>
      </c>
      <c r="CN18" s="590"/>
      <c r="CO18" s="590"/>
      <c r="CP18" s="590"/>
      <c r="CQ18" s="590"/>
      <c r="CR18" s="590"/>
      <c r="CS18" s="590"/>
      <c r="CT18" s="591"/>
      <c r="CU18" s="594">
        <v>11.8</v>
      </c>
      <c r="CV18" s="595"/>
      <c r="CW18" s="595"/>
      <c r="CX18" s="600"/>
      <c r="CY18" s="598" t="s">
        <v>121</v>
      </c>
      <c r="CZ18" s="590"/>
      <c r="DA18" s="590"/>
      <c r="DB18" s="590"/>
      <c r="DC18" s="590"/>
      <c r="DD18" s="590"/>
      <c r="DE18" s="590"/>
      <c r="DF18" s="590"/>
      <c r="DG18" s="590"/>
      <c r="DH18" s="590"/>
      <c r="DI18" s="590"/>
      <c r="DJ18" s="590"/>
      <c r="DK18" s="591"/>
      <c r="DL18" s="598">
        <v>72250556</v>
      </c>
      <c r="DM18" s="590"/>
      <c r="DN18" s="590"/>
      <c r="DO18" s="590"/>
      <c r="DP18" s="590"/>
      <c r="DQ18" s="590"/>
      <c r="DR18" s="590"/>
      <c r="DS18" s="590"/>
      <c r="DT18" s="590"/>
      <c r="DU18" s="590"/>
      <c r="DV18" s="590"/>
      <c r="DW18" s="590"/>
      <c r="DX18" s="599"/>
    </row>
    <row r="19" spans="2:128" ht="11.25" customHeight="1" x14ac:dyDescent="0.2">
      <c r="B19" s="586" t="s">
        <v>243</v>
      </c>
      <c r="C19" s="587"/>
      <c r="D19" s="587"/>
      <c r="E19" s="587"/>
      <c r="F19" s="587"/>
      <c r="G19" s="587"/>
      <c r="H19" s="587"/>
      <c r="I19" s="587"/>
      <c r="J19" s="587"/>
      <c r="K19" s="587"/>
      <c r="L19" s="587"/>
      <c r="M19" s="587"/>
      <c r="N19" s="587"/>
      <c r="O19" s="587"/>
      <c r="P19" s="587"/>
      <c r="Q19" s="588"/>
      <c r="R19" s="589">
        <v>191580591</v>
      </c>
      <c r="S19" s="590"/>
      <c r="T19" s="590"/>
      <c r="U19" s="590"/>
      <c r="V19" s="590"/>
      <c r="W19" s="590"/>
      <c r="X19" s="590"/>
      <c r="Y19" s="591"/>
      <c r="Z19" s="592">
        <v>28.9</v>
      </c>
      <c r="AA19" s="592"/>
      <c r="AB19" s="592"/>
      <c r="AC19" s="592"/>
      <c r="AD19" s="593">
        <v>189435916</v>
      </c>
      <c r="AE19" s="593"/>
      <c r="AF19" s="593"/>
      <c r="AG19" s="593"/>
      <c r="AH19" s="593"/>
      <c r="AI19" s="593"/>
      <c r="AJ19" s="593"/>
      <c r="AK19" s="593"/>
      <c r="AL19" s="594">
        <v>61.5</v>
      </c>
      <c r="AM19" s="595"/>
      <c r="AN19" s="595"/>
      <c r="AO19" s="596"/>
      <c r="AP19" s="586" t="s">
        <v>244</v>
      </c>
      <c r="AQ19" s="587"/>
      <c r="AR19" s="587"/>
      <c r="AS19" s="587"/>
      <c r="AT19" s="587"/>
      <c r="AU19" s="587"/>
      <c r="AV19" s="587"/>
      <c r="AW19" s="587"/>
      <c r="AX19" s="587"/>
      <c r="AY19" s="587"/>
      <c r="AZ19" s="587"/>
      <c r="BA19" s="587"/>
      <c r="BB19" s="587"/>
      <c r="BC19" s="588"/>
      <c r="BD19" s="589">
        <v>1944283</v>
      </c>
      <c r="BE19" s="590"/>
      <c r="BF19" s="590"/>
      <c r="BG19" s="590"/>
      <c r="BH19" s="590"/>
      <c r="BI19" s="590"/>
      <c r="BJ19" s="590"/>
      <c r="BK19" s="591"/>
      <c r="BL19" s="594">
        <v>1.6</v>
      </c>
      <c r="BM19" s="595"/>
      <c r="BN19" s="595"/>
      <c r="BO19" s="600"/>
      <c r="BP19" s="598" t="s">
        <v>153</v>
      </c>
      <c r="BQ19" s="590"/>
      <c r="BR19" s="590"/>
      <c r="BS19" s="590"/>
      <c r="BT19" s="590"/>
      <c r="BU19" s="590"/>
      <c r="BV19" s="590"/>
      <c r="BW19" s="599"/>
      <c r="BY19" s="586" t="s">
        <v>245</v>
      </c>
      <c r="BZ19" s="587"/>
      <c r="CA19" s="587"/>
      <c r="CB19" s="587"/>
      <c r="CC19" s="587"/>
      <c r="CD19" s="587"/>
      <c r="CE19" s="587"/>
      <c r="CF19" s="587"/>
      <c r="CG19" s="587"/>
      <c r="CH19" s="587"/>
      <c r="CI19" s="587"/>
      <c r="CJ19" s="587"/>
      <c r="CK19" s="587"/>
      <c r="CL19" s="588"/>
      <c r="CM19" s="589" t="s">
        <v>121</v>
      </c>
      <c r="CN19" s="590"/>
      <c r="CO19" s="590"/>
      <c r="CP19" s="590"/>
      <c r="CQ19" s="590"/>
      <c r="CR19" s="590"/>
      <c r="CS19" s="590"/>
      <c r="CT19" s="591"/>
      <c r="CU19" s="594" t="s">
        <v>121</v>
      </c>
      <c r="CV19" s="595"/>
      <c r="CW19" s="595"/>
      <c r="CX19" s="600"/>
      <c r="CY19" s="598" t="s">
        <v>121</v>
      </c>
      <c r="CZ19" s="590"/>
      <c r="DA19" s="590"/>
      <c r="DB19" s="590"/>
      <c r="DC19" s="590"/>
      <c r="DD19" s="590"/>
      <c r="DE19" s="590"/>
      <c r="DF19" s="590"/>
      <c r="DG19" s="590"/>
      <c r="DH19" s="590"/>
      <c r="DI19" s="590"/>
      <c r="DJ19" s="590"/>
      <c r="DK19" s="591"/>
      <c r="DL19" s="598" t="s">
        <v>121</v>
      </c>
      <c r="DM19" s="590"/>
      <c r="DN19" s="590"/>
      <c r="DO19" s="590"/>
      <c r="DP19" s="590"/>
      <c r="DQ19" s="590"/>
      <c r="DR19" s="590"/>
      <c r="DS19" s="590"/>
      <c r="DT19" s="590"/>
      <c r="DU19" s="590"/>
      <c r="DV19" s="590"/>
      <c r="DW19" s="590"/>
      <c r="DX19" s="599"/>
    </row>
    <row r="20" spans="2:128" ht="11.25" customHeight="1" x14ac:dyDescent="0.2">
      <c r="B20" s="586" t="s">
        <v>246</v>
      </c>
      <c r="C20" s="587"/>
      <c r="D20" s="587"/>
      <c r="E20" s="587"/>
      <c r="F20" s="587"/>
      <c r="G20" s="587"/>
      <c r="H20" s="587"/>
      <c r="I20" s="587"/>
      <c r="J20" s="587"/>
      <c r="K20" s="587"/>
      <c r="L20" s="587"/>
      <c r="M20" s="587"/>
      <c r="N20" s="587"/>
      <c r="O20" s="587"/>
      <c r="P20" s="587"/>
      <c r="Q20" s="588"/>
      <c r="R20" s="589">
        <v>189435916</v>
      </c>
      <c r="S20" s="590"/>
      <c r="T20" s="590"/>
      <c r="U20" s="590"/>
      <c r="V20" s="590"/>
      <c r="W20" s="590"/>
      <c r="X20" s="590"/>
      <c r="Y20" s="591"/>
      <c r="Z20" s="594">
        <v>28.6</v>
      </c>
      <c r="AA20" s="595"/>
      <c r="AB20" s="595"/>
      <c r="AC20" s="600"/>
      <c r="AD20" s="598">
        <v>189435916</v>
      </c>
      <c r="AE20" s="590"/>
      <c r="AF20" s="590"/>
      <c r="AG20" s="590"/>
      <c r="AH20" s="590"/>
      <c r="AI20" s="590"/>
      <c r="AJ20" s="590"/>
      <c r="AK20" s="591"/>
      <c r="AL20" s="594">
        <v>61.5</v>
      </c>
      <c r="AM20" s="595"/>
      <c r="AN20" s="595"/>
      <c r="AO20" s="596"/>
      <c r="AP20" s="586" t="s">
        <v>247</v>
      </c>
      <c r="AQ20" s="604"/>
      <c r="AR20" s="604"/>
      <c r="AS20" s="604"/>
      <c r="AT20" s="604"/>
      <c r="AU20" s="604"/>
      <c r="AV20" s="604"/>
      <c r="AW20" s="604"/>
      <c r="AX20" s="604"/>
      <c r="AY20" s="604"/>
      <c r="AZ20" s="604"/>
      <c r="BA20" s="604"/>
      <c r="BB20" s="604"/>
      <c r="BC20" s="605"/>
      <c r="BD20" s="589">
        <v>1142787</v>
      </c>
      <c r="BE20" s="590"/>
      <c r="BF20" s="590"/>
      <c r="BG20" s="590"/>
      <c r="BH20" s="590"/>
      <c r="BI20" s="590"/>
      <c r="BJ20" s="590"/>
      <c r="BK20" s="591"/>
      <c r="BL20" s="594">
        <v>0.9</v>
      </c>
      <c r="BM20" s="595"/>
      <c r="BN20" s="595"/>
      <c r="BO20" s="600"/>
      <c r="BP20" s="598" t="s">
        <v>121</v>
      </c>
      <c r="BQ20" s="590"/>
      <c r="BR20" s="590"/>
      <c r="BS20" s="590"/>
      <c r="BT20" s="590"/>
      <c r="BU20" s="590"/>
      <c r="BV20" s="590"/>
      <c r="BW20" s="599"/>
      <c r="BY20" s="586" t="s">
        <v>248</v>
      </c>
      <c r="BZ20" s="604"/>
      <c r="CA20" s="604"/>
      <c r="CB20" s="604"/>
      <c r="CC20" s="604"/>
      <c r="CD20" s="604"/>
      <c r="CE20" s="604"/>
      <c r="CF20" s="604"/>
      <c r="CG20" s="604"/>
      <c r="CH20" s="604"/>
      <c r="CI20" s="604"/>
      <c r="CJ20" s="604"/>
      <c r="CK20" s="604"/>
      <c r="CL20" s="605"/>
      <c r="CM20" s="589" t="s">
        <v>153</v>
      </c>
      <c r="CN20" s="590"/>
      <c r="CO20" s="590"/>
      <c r="CP20" s="590"/>
      <c r="CQ20" s="590"/>
      <c r="CR20" s="590"/>
      <c r="CS20" s="590"/>
      <c r="CT20" s="591"/>
      <c r="CU20" s="594" t="s">
        <v>121</v>
      </c>
      <c r="CV20" s="595"/>
      <c r="CW20" s="595"/>
      <c r="CX20" s="600"/>
      <c r="CY20" s="598" t="s">
        <v>121</v>
      </c>
      <c r="CZ20" s="590"/>
      <c r="DA20" s="590"/>
      <c r="DB20" s="590"/>
      <c r="DC20" s="590"/>
      <c r="DD20" s="590"/>
      <c r="DE20" s="590"/>
      <c r="DF20" s="590"/>
      <c r="DG20" s="590"/>
      <c r="DH20" s="590"/>
      <c r="DI20" s="590"/>
      <c r="DJ20" s="590"/>
      <c r="DK20" s="591"/>
      <c r="DL20" s="598" t="s">
        <v>121</v>
      </c>
      <c r="DM20" s="590"/>
      <c r="DN20" s="590"/>
      <c r="DO20" s="590"/>
      <c r="DP20" s="590"/>
      <c r="DQ20" s="590"/>
      <c r="DR20" s="590"/>
      <c r="DS20" s="590"/>
      <c r="DT20" s="590"/>
      <c r="DU20" s="590"/>
      <c r="DV20" s="590"/>
      <c r="DW20" s="590"/>
      <c r="DX20" s="599"/>
    </row>
    <row r="21" spans="2:128" ht="11.25" customHeight="1" x14ac:dyDescent="0.2">
      <c r="B21" s="586" t="s">
        <v>249</v>
      </c>
      <c r="C21" s="587"/>
      <c r="D21" s="587"/>
      <c r="E21" s="587"/>
      <c r="F21" s="587"/>
      <c r="G21" s="587"/>
      <c r="H21" s="587"/>
      <c r="I21" s="587"/>
      <c r="J21" s="587"/>
      <c r="K21" s="587"/>
      <c r="L21" s="587"/>
      <c r="M21" s="587"/>
      <c r="N21" s="587"/>
      <c r="O21" s="587"/>
      <c r="P21" s="587"/>
      <c r="Q21" s="588"/>
      <c r="R21" s="589">
        <v>2140674</v>
      </c>
      <c r="S21" s="590"/>
      <c r="T21" s="590"/>
      <c r="U21" s="590"/>
      <c r="V21" s="590"/>
      <c r="W21" s="590"/>
      <c r="X21" s="590"/>
      <c r="Y21" s="591"/>
      <c r="Z21" s="594">
        <v>0.3</v>
      </c>
      <c r="AA21" s="595"/>
      <c r="AB21" s="595"/>
      <c r="AC21" s="600"/>
      <c r="AD21" s="598" t="s">
        <v>153</v>
      </c>
      <c r="AE21" s="590"/>
      <c r="AF21" s="590"/>
      <c r="AG21" s="590"/>
      <c r="AH21" s="590"/>
      <c r="AI21" s="590"/>
      <c r="AJ21" s="590"/>
      <c r="AK21" s="591"/>
      <c r="AL21" s="594" t="s">
        <v>121</v>
      </c>
      <c r="AM21" s="595"/>
      <c r="AN21" s="595"/>
      <c r="AO21" s="596"/>
      <c r="AP21" s="586" t="s">
        <v>250</v>
      </c>
      <c r="AQ21" s="604"/>
      <c r="AR21" s="604"/>
      <c r="AS21" s="604"/>
      <c r="AT21" s="604"/>
      <c r="AU21" s="604"/>
      <c r="AV21" s="604"/>
      <c r="AW21" s="604"/>
      <c r="AX21" s="604"/>
      <c r="AY21" s="604"/>
      <c r="AZ21" s="604"/>
      <c r="BA21" s="604"/>
      <c r="BB21" s="604"/>
      <c r="BC21" s="605"/>
      <c r="BD21" s="589">
        <v>322140</v>
      </c>
      <c r="BE21" s="590"/>
      <c r="BF21" s="590"/>
      <c r="BG21" s="590"/>
      <c r="BH21" s="590"/>
      <c r="BI21" s="590"/>
      <c r="BJ21" s="590"/>
      <c r="BK21" s="591"/>
      <c r="BL21" s="594">
        <v>0.3</v>
      </c>
      <c r="BM21" s="595"/>
      <c r="BN21" s="595"/>
      <c r="BO21" s="600"/>
      <c r="BP21" s="598" t="s">
        <v>121</v>
      </c>
      <c r="BQ21" s="590"/>
      <c r="BR21" s="590"/>
      <c r="BS21" s="590"/>
      <c r="BT21" s="590"/>
      <c r="BU21" s="590"/>
      <c r="BV21" s="590"/>
      <c r="BW21" s="599"/>
      <c r="BY21" s="586" t="s">
        <v>251</v>
      </c>
      <c r="BZ21" s="604"/>
      <c r="CA21" s="604"/>
      <c r="CB21" s="604"/>
      <c r="CC21" s="604"/>
      <c r="CD21" s="604"/>
      <c r="CE21" s="604"/>
      <c r="CF21" s="604"/>
      <c r="CG21" s="604"/>
      <c r="CH21" s="604"/>
      <c r="CI21" s="604"/>
      <c r="CJ21" s="604"/>
      <c r="CK21" s="604"/>
      <c r="CL21" s="605"/>
      <c r="CM21" s="589">
        <v>61169</v>
      </c>
      <c r="CN21" s="590"/>
      <c r="CO21" s="590"/>
      <c r="CP21" s="590"/>
      <c r="CQ21" s="590"/>
      <c r="CR21" s="590"/>
      <c r="CS21" s="590"/>
      <c r="CT21" s="591"/>
      <c r="CU21" s="594">
        <v>0</v>
      </c>
      <c r="CV21" s="595"/>
      <c r="CW21" s="595"/>
      <c r="CX21" s="600"/>
      <c r="CY21" s="598" t="s">
        <v>153</v>
      </c>
      <c r="CZ21" s="590"/>
      <c r="DA21" s="590"/>
      <c r="DB21" s="590"/>
      <c r="DC21" s="590"/>
      <c r="DD21" s="590"/>
      <c r="DE21" s="590"/>
      <c r="DF21" s="590"/>
      <c r="DG21" s="590"/>
      <c r="DH21" s="590"/>
      <c r="DI21" s="590"/>
      <c r="DJ21" s="590"/>
      <c r="DK21" s="591"/>
      <c r="DL21" s="598">
        <v>61169</v>
      </c>
      <c r="DM21" s="590"/>
      <c r="DN21" s="590"/>
      <c r="DO21" s="590"/>
      <c r="DP21" s="590"/>
      <c r="DQ21" s="590"/>
      <c r="DR21" s="590"/>
      <c r="DS21" s="590"/>
      <c r="DT21" s="590"/>
      <c r="DU21" s="590"/>
      <c r="DV21" s="590"/>
      <c r="DW21" s="590"/>
      <c r="DX21" s="599"/>
    </row>
    <row r="22" spans="2:128" ht="11.25" customHeight="1" x14ac:dyDescent="0.2">
      <c r="B22" s="586" t="s">
        <v>252</v>
      </c>
      <c r="C22" s="587"/>
      <c r="D22" s="587"/>
      <c r="E22" s="587"/>
      <c r="F22" s="587"/>
      <c r="G22" s="587"/>
      <c r="H22" s="587"/>
      <c r="I22" s="587"/>
      <c r="J22" s="587"/>
      <c r="K22" s="587"/>
      <c r="L22" s="587"/>
      <c r="M22" s="587"/>
      <c r="N22" s="587"/>
      <c r="O22" s="587"/>
      <c r="P22" s="587"/>
      <c r="Q22" s="588"/>
      <c r="R22" s="589">
        <v>4001</v>
      </c>
      <c r="S22" s="590"/>
      <c r="T22" s="590"/>
      <c r="U22" s="590"/>
      <c r="V22" s="590"/>
      <c r="W22" s="590"/>
      <c r="X22" s="590"/>
      <c r="Y22" s="591"/>
      <c r="Z22" s="594">
        <v>0</v>
      </c>
      <c r="AA22" s="595"/>
      <c r="AB22" s="595"/>
      <c r="AC22" s="600"/>
      <c r="AD22" s="598" t="s">
        <v>121</v>
      </c>
      <c r="AE22" s="590"/>
      <c r="AF22" s="590"/>
      <c r="AG22" s="590"/>
      <c r="AH22" s="590"/>
      <c r="AI22" s="590"/>
      <c r="AJ22" s="590"/>
      <c r="AK22" s="591"/>
      <c r="AL22" s="594" t="s">
        <v>153</v>
      </c>
      <c r="AM22" s="595"/>
      <c r="AN22" s="595"/>
      <c r="AO22" s="596"/>
      <c r="AP22" s="586" t="s">
        <v>253</v>
      </c>
      <c r="AQ22" s="587"/>
      <c r="AR22" s="587"/>
      <c r="AS22" s="587"/>
      <c r="AT22" s="587"/>
      <c r="AU22" s="587"/>
      <c r="AV22" s="587"/>
      <c r="AW22" s="587"/>
      <c r="AX22" s="587"/>
      <c r="AY22" s="587"/>
      <c r="AZ22" s="587"/>
      <c r="BA22" s="587"/>
      <c r="BB22" s="587"/>
      <c r="BC22" s="588"/>
      <c r="BD22" s="589">
        <v>6432100</v>
      </c>
      <c r="BE22" s="590"/>
      <c r="BF22" s="590"/>
      <c r="BG22" s="590"/>
      <c r="BH22" s="590"/>
      <c r="BI22" s="590"/>
      <c r="BJ22" s="590"/>
      <c r="BK22" s="591"/>
      <c r="BL22" s="594">
        <v>5.2</v>
      </c>
      <c r="BM22" s="595"/>
      <c r="BN22" s="595"/>
      <c r="BO22" s="600"/>
      <c r="BP22" s="598" t="s">
        <v>121</v>
      </c>
      <c r="BQ22" s="590"/>
      <c r="BR22" s="590"/>
      <c r="BS22" s="590"/>
      <c r="BT22" s="590"/>
      <c r="BU22" s="590"/>
      <c r="BV22" s="590"/>
      <c r="BW22" s="599"/>
      <c r="BY22" s="586" t="s">
        <v>254</v>
      </c>
      <c r="BZ22" s="604"/>
      <c r="CA22" s="604"/>
      <c r="CB22" s="604"/>
      <c r="CC22" s="604"/>
      <c r="CD22" s="604"/>
      <c r="CE22" s="604"/>
      <c r="CF22" s="604"/>
      <c r="CG22" s="604"/>
      <c r="CH22" s="604"/>
      <c r="CI22" s="604"/>
      <c r="CJ22" s="604"/>
      <c r="CK22" s="604"/>
      <c r="CL22" s="605"/>
      <c r="CM22" s="589">
        <v>874059</v>
      </c>
      <c r="CN22" s="590"/>
      <c r="CO22" s="590"/>
      <c r="CP22" s="590"/>
      <c r="CQ22" s="590"/>
      <c r="CR22" s="590"/>
      <c r="CS22" s="590"/>
      <c r="CT22" s="591"/>
      <c r="CU22" s="594">
        <v>0.1</v>
      </c>
      <c r="CV22" s="595"/>
      <c r="CW22" s="595"/>
      <c r="CX22" s="600"/>
      <c r="CY22" s="598" t="s">
        <v>121</v>
      </c>
      <c r="CZ22" s="590"/>
      <c r="DA22" s="590"/>
      <c r="DB22" s="590"/>
      <c r="DC22" s="590"/>
      <c r="DD22" s="590"/>
      <c r="DE22" s="590"/>
      <c r="DF22" s="590"/>
      <c r="DG22" s="590"/>
      <c r="DH22" s="590"/>
      <c r="DI22" s="590"/>
      <c r="DJ22" s="590"/>
      <c r="DK22" s="591"/>
      <c r="DL22" s="598">
        <v>874059</v>
      </c>
      <c r="DM22" s="590"/>
      <c r="DN22" s="590"/>
      <c r="DO22" s="590"/>
      <c r="DP22" s="590"/>
      <c r="DQ22" s="590"/>
      <c r="DR22" s="590"/>
      <c r="DS22" s="590"/>
      <c r="DT22" s="590"/>
      <c r="DU22" s="590"/>
      <c r="DV22" s="590"/>
      <c r="DW22" s="590"/>
      <c r="DX22" s="599"/>
    </row>
    <row r="23" spans="2:128" ht="11.25" customHeight="1" x14ac:dyDescent="0.2">
      <c r="B23" s="586" t="s">
        <v>255</v>
      </c>
      <c r="C23" s="587"/>
      <c r="D23" s="587"/>
      <c r="E23" s="587"/>
      <c r="F23" s="587"/>
      <c r="G23" s="587"/>
      <c r="H23" s="587"/>
      <c r="I23" s="587"/>
      <c r="J23" s="587"/>
      <c r="K23" s="587"/>
      <c r="L23" s="587"/>
      <c r="M23" s="587"/>
      <c r="N23" s="587"/>
      <c r="O23" s="587"/>
      <c r="P23" s="587"/>
      <c r="Q23" s="588"/>
      <c r="R23" s="589">
        <v>336414249</v>
      </c>
      <c r="S23" s="590"/>
      <c r="T23" s="590"/>
      <c r="U23" s="590"/>
      <c r="V23" s="590"/>
      <c r="W23" s="590"/>
      <c r="X23" s="590"/>
      <c r="Y23" s="591"/>
      <c r="Z23" s="594">
        <v>50.7</v>
      </c>
      <c r="AA23" s="595"/>
      <c r="AB23" s="595"/>
      <c r="AC23" s="600"/>
      <c r="AD23" s="598">
        <v>307156580</v>
      </c>
      <c r="AE23" s="590"/>
      <c r="AF23" s="590"/>
      <c r="AG23" s="590"/>
      <c r="AH23" s="590"/>
      <c r="AI23" s="590"/>
      <c r="AJ23" s="590"/>
      <c r="AK23" s="591"/>
      <c r="AL23" s="594">
        <v>99.7</v>
      </c>
      <c r="AM23" s="595"/>
      <c r="AN23" s="595"/>
      <c r="AO23" s="596"/>
      <c r="AP23" s="586" t="s">
        <v>256</v>
      </c>
      <c r="AQ23" s="587"/>
      <c r="AR23" s="587"/>
      <c r="AS23" s="587"/>
      <c r="AT23" s="587"/>
      <c r="AU23" s="587"/>
      <c r="AV23" s="587"/>
      <c r="AW23" s="587"/>
      <c r="AX23" s="587"/>
      <c r="AY23" s="587"/>
      <c r="AZ23" s="587"/>
      <c r="BA23" s="587"/>
      <c r="BB23" s="587"/>
      <c r="BC23" s="588"/>
      <c r="BD23" s="589">
        <v>11828306</v>
      </c>
      <c r="BE23" s="590"/>
      <c r="BF23" s="590"/>
      <c r="BG23" s="590"/>
      <c r="BH23" s="590"/>
      <c r="BI23" s="590"/>
      <c r="BJ23" s="590"/>
      <c r="BK23" s="591"/>
      <c r="BL23" s="594">
        <v>9.5</v>
      </c>
      <c r="BM23" s="595"/>
      <c r="BN23" s="595"/>
      <c r="BO23" s="600"/>
      <c r="BP23" s="598" t="s">
        <v>153</v>
      </c>
      <c r="BQ23" s="590"/>
      <c r="BR23" s="590"/>
      <c r="BS23" s="590"/>
      <c r="BT23" s="590"/>
      <c r="BU23" s="590"/>
      <c r="BV23" s="590"/>
      <c r="BW23" s="599"/>
      <c r="BY23" s="586" t="s">
        <v>257</v>
      </c>
      <c r="BZ23" s="604"/>
      <c r="CA23" s="604"/>
      <c r="CB23" s="604"/>
      <c r="CC23" s="604"/>
      <c r="CD23" s="604"/>
      <c r="CE23" s="604"/>
      <c r="CF23" s="604"/>
      <c r="CG23" s="604"/>
      <c r="CH23" s="604"/>
      <c r="CI23" s="604"/>
      <c r="CJ23" s="604"/>
      <c r="CK23" s="604"/>
      <c r="CL23" s="605"/>
      <c r="CM23" s="589">
        <v>623643</v>
      </c>
      <c r="CN23" s="590"/>
      <c r="CO23" s="590"/>
      <c r="CP23" s="590"/>
      <c r="CQ23" s="590"/>
      <c r="CR23" s="590"/>
      <c r="CS23" s="590"/>
      <c r="CT23" s="591"/>
      <c r="CU23" s="594">
        <v>0.1</v>
      </c>
      <c r="CV23" s="595"/>
      <c r="CW23" s="595"/>
      <c r="CX23" s="600"/>
      <c r="CY23" s="598" t="s">
        <v>121</v>
      </c>
      <c r="CZ23" s="590"/>
      <c r="DA23" s="590"/>
      <c r="DB23" s="590"/>
      <c r="DC23" s="590"/>
      <c r="DD23" s="590"/>
      <c r="DE23" s="590"/>
      <c r="DF23" s="590"/>
      <c r="DG23" s="590"/>
      <c r="DH23" s="590"/>
      <c r="DI23" s="590"/>
      <c r="DJ23" s="590"/>
      <c r="DK23" s="591"/>
      <c r="DL23" s="598">
        <v>623643</v>
      </c>
      <c r="DM23" s="590"/>
      <c r="DN23" s="590"/>
      <c r="DO23" s="590"/>
      <c r="DP23" s="590"/>
      <c r="DQ23" s="590"/>
      <c r="DR23" s="590"/>
      <c r="DS23" s="590"/>
      <c r="DT23" s="590"/>
      <c r="DU23" s="590"/>
      <c r="DV23" s="590"/>
      <c r="DW23" s="590"/>
      <c r="DX23" s="599"/>
    </row>
    <row r="24" spans="2:128" ht="11.25" customHeight="1" x14ac:dyDescent="0.2">
      <c r="B24" s="586" t="s">
        <v>258</v>
      </c>
      <c r="C24" s="587"/>
      <c r="D24" s="587"/>
      <c r="E24" s="587"/>
      <c r="F24" s="587"/>
      <c r="G24" s="587"/>
      <c r="H24" s="587"/>
      <c r="I24" s="587"/>
      <c r="J24" s="587"/>
      <c r="K24" s="587"/>
      <c r="L24" s="587"/>
      <c r="M24" s="587"/>
      <c r="N24" s="587"/>
      <c r="O24" s="587"/>
      <c r="P24" s="587"/>
      <c r="Q24" s="588"/>
      <c r="R24" s="589">
        <v>177237</v>
      </c>
      <c r="S24" s="590"/>
      <c r="T24" s="590"/>
      <c r="U24" s="590"/>
      <c r="V24" s="590"/>
      <c r="W24" s="590"/>
      <c r="X24" s="590"/>
      <c r="Y24" s="591"/>
      <c r="Z24" s="594">
        <v>0</v>
      </c>
      <c r="AA24" s="595"/>
      <c r="AB24" s="595"/>
      <c r="AC24" s="600"/>
      <c r="AD24" s="598">
        <v>177237</v>
      </c>
      <c r="AE24" s="590"/>
      <c r="AF24" s="590"/>
      <c r="AG24" s="590"/>
      <c r="AH24" s="590"/>
      <c r="AI24" s="590"/>
      <c r="AJ24" s="590"/>
      <c r="AK24" s="591"/>
      <c r="AL24" s="594">
        <v>0.1</v>
      </c>
      <c r="AM24" s="595"/>
      <c r="AN24" s="595"/>
      <c r="AO24" s="596"/>
      <c r="AP24" s="586" t="s">
        <v>259</v>
      </c>
      <c r="AQ24" s="587"/>
      <c r="AR24" s="587"/>
      <c r="AS24" s="587"/>
      <c r="AT24" s="587"/>
      <c r="AU24" s="587"/>
      <c r="AV24" s="587"/>
      <c r="AW24" s="587"/>
      <c r="AX24" s="587"/>
      <c r="AY24" s="587"/>
      <c r="AZ24" s="587"/>
      <c r="BA24" s="587"/>
      <c r="BB24" s="587"/>
      <c r="BC24" s="588"/>
      <c r="BD24" s="589">
        <v>91</v>
      </c>
      <c r="BE24" s="590"/>
      <c r="BF24" s="590"/>
      <c r="BG24" s="590"/>
      <c r="BH24" s="590"/>
      <c r="BI24" s="590"/>
      <c r="BJ24" s="590"/>
      <c r="BK24" s="591"/>
      <c r="BL24" s="594">
        <v>0</v>
      </c>
      <c r="BM24" s="595"/>
      <c r="BN24" s="595"/>
      <c r="BO24" s="600"/>
      <c r="BP24" s="598" t="s">
        <v>153</v>
      </c>
      <c r="BQ24" s="590"/>
      <c r="BR24" s="590"/>
      <c r="BS24" s="590"/>
      <c r="BT24" s="590"/>
      <c r="BU24" s="590"/>
      <c r="BV24" s="590"/>
      <c r="BW24" s="599"/>
      <c r="BY24" s="586" t="s">
        <v>260</v>
      </c>
      <c r="BZ24" s="604"/>
      <c r="CA24" s="604"/>
      <c r="CB24" s="604"/>
      <c r="CC24" s="604"/>
      <c r="CD24" s="604"/>
      <c r="CE24" s="604"/>
      <c r="CF24" s="604"/>
      <c r="CG24" s="604"/>
      <c r="CH24" s="604"/>
      <c r="CI24" s="604"/>
      <c r="CJ24" s="604"/>
      <c r="CK24" s="604"/>
      <c r="CL24" s="605"/>
      <c r="CM24" s="589" t="s">
        <v>153</v>
      </c>
      <c r="CN24" s="590"/>
      <c r="CO24" s="590"/>
      <c r="CP24" s="590"/>
      <c r="CQ24" s="590"/>
      <c r="CR24" s="590"/>
      <c r="CS24" s="590"/>
      <c r="CT24" s="591"/>
      <c r="CU24" s="594" t="s">
        <v>153</v>
      </c>
      <c r="CV24" s="595"/>
      <c r="CW24" s="595"/>
      <c r="CX24" s="600"/>
      <c r="CY24" s="598" t="s">
        <v>121</v>
      </c>
      <c r="CZ24" s="590"/>
      <c r="DA24" s="590"/>
      <c r="DB24" s="590"/>
      <c r="DC24" s="590"/>
      <c r="DD24" s="590"/>
      <c r="DE24" s="590"/>
      <c r="DF24" s="590"/>
      <c r="DG24" s="590"/>
      <c r="DH24" s="590"/>
      <c r="DI24" s="590"/>
      <c r="DJ24" s="590"/>
      <c r="DK24" s="591"/>
      <c r="DL24" s="598" t="s">
        <v>153</v>
      </c>
      <c r="DM24" s="590"/>
      <c r="DN24" s="590"/>
      <c r="DO24" s="590"/>
      <c r="DP24" s="590"/>
      <c r="DQ24" s="590"/>
      <c r="DR24" s="590"/>
      <c r="DS24" s="590"/>
      <c r="DT24" s="590"/>
      <c r="DU24" s="590"/>
      <c r="DV24" s="590"/>
      <c r="DW24" s="590"/>
      <c r="DX24" s="599"/>
    </row>
    <row r="25" spans="2:128" ht="11.25" customHeight="1" x14ac:dyDescent="0.2">
      <c r="B25" s="586" t="s">
        <v>261</v>
      </c>
      <c r="C25" s="587"/>
      <c r="D25" s="587"/>
      <c r="E25" s="587"/>
      <c r="F25" s="587"/>
      <c r="G25" s="587"/>
      <c r="H25" s="587"/>
      <c r="I25" s="587"/>
      <c r="J25" s="587"/>
      <c r="K25" s="587"/>
      <c r="L25" s="587"/>
      <c r="M25" s="587"/>
      <c r="N25" s="587"/>
      <c r="O25" s="587"/>
      <c r="P25" s="587"/>
      <c r="Q25" s="588"/>
      <c r="R25" s="589">
        <v>1528337</v>
      </c>
      <c r="S25" s="590"/>
      <c r="T25" s="590"/>
      <c r="U25" s="590"/>
      <c r="V25" s="590"/>
      <c r="W25" s="590"/>
      <c r="X25" s="590"/>
      <c r="Y25" s="591"/>
      <c r="Z25" s="594">
        <v>0.2</v>
      </c>
      <c r="AA25" s="595"/>
      <c r="AB25" s="595"/>
      <c r="AC25" s="600"/>
      <c r="AD25" s="598" t="s">
        <v>153</v>
      </c>
      <c r="AE25" s="590"/>
      <c r="AF25" s="590"/>
      <c r="AG25" s="590"/>
      <c r="AH25" s="590"/>
      <c r="AI25" s="590"/>
      <c r="AJ25" s="590"/>
      <c r="AK25" s="591"/>
      <c r="AL25" s="594" t="s">
        <v>121</v>
      </c>
      <c r="AM25" s="595"/>
      <c r="AN25" s="595"/>
      <c r="AO25" s="596"/>
      <c r="AP25" s="586" t="s">
        <v>262</v>
      </c>
      <c r="AQ25" s="587"/>
      <c r="AR25" s="587"/>
      <c r="AS25" s="587"/>
      <c r="AT25" s="587"/>
      <c r="AU25" s="587"/>
      <c r="AV25" s="587"/>
      <c r="AW25" s="587"/>
      <c r="AX25" s="587"/>
      <c r="AY25" s="587"/>
      <c r="AZ25" s="587"/>
      <c r="BA25" s="587"/>
      <c r="BB25" s="587"/>
      <c r="BC25" s="588"/>
      <c r="BD25" s="589" t="s">
        <v>121</v>
      </c>
      <c r="BE25" s="590"/>
      <c r="BF25" s="590"/>
      <c r="BG25" s="590"/>
      <c r="BH25" s="590"/>
      <c r="BI25" s="590"/>
      <c r="BJ25" s="590"/>
      <c r="BK25" s="591"/>
      <c r="BL25" s="594" t="s">
        <v>121</v>
      </c>
      <c r="BM25" s="595"/>
      <c r="BN25" s="595"/>
      <c r="BO25" s="600"/>
      <c r="BP25" s="598" t="s">
        <v>121</v>
      </c>
      <c r="BQ25" s="590"/>
      <c r="BR25" s="590"/>
      <c r="BS25" s="590"/>
      <c r="BT25" s="590"/>
      <c r="BU25" s="590"/>
      <c r="BV25" s="590"/>
      <c r="BW25" s="599"/>
      <c r="BY25" s="586" t="s">
        <v>263</v>
      </c>
      <c r="BZ25" s="604"/>
      <c r="CA25" s="604"/>
      <c r="CB25" s="604"/>
      <c r="CC25" s="604"/>
      <c r="CD25" s="604"/>
      <c r="CE25" s="604"/>
      <c r="CF25" s="604"/>
      <c r="CG25" s="604"/>
      <c r="CH25" s="604"/>
      <c r="CI25" s="604"/>
      <c r="CJ25" s="604"/>
      <c r="CK25" s="604"/>
      <c r="CL25" s="605"/>
      <c r="CM25" s="589">
        <v>22565938</v>
      </c>
      <c r="CN25" s="590"/>
      <c r="CO25" s="590"/>
      <c r="CP25" s="590"/>
      <c r="CQ25" s="590"/>
      <c r="CR25" s="590"/>
      <c r="CS25" s="590"/>
      <c r="CT25" s="591"/>
      <c r="CU25" s="594">
        <v>3.5</v>
      </c>
      <c r="CV25" s="595"/>
      <c r="CW25" s="595"/>
      <c r="CX25" s="600"/>
      <c r="CY25" s="598" t="s">
        <v>240</v>
      </c>
      <c r="CZ25" s="590"/>
      <c r="DA25" s="590"/>
      <c r="DB25" s="590"/>
      <c r="DC25" s="590"/>
      <c r="DD25" s="590"/>
      <c r="DE25" s="590"/>
      <c r="DF25" s="590"/>
      <c r="DG25" s="590"/>
      <c r="DH25" s="590"/>
      <c r="DI25" s="590"/>
      <c r="DJ25" s="590"/>
      <c r="DK25" s="591"/>
      <c r="DL25" s="598">
        <v>22565938</v>
      </c>
      <c r="DM25" s="590"/>
      <c r="DN25" s="590"/>
      <c r="DO25" s="590"/>
      <c r="DP25" s="590"/>
      <c r="DQ25" s="590"/>
      <c r="DR25" s="590"/>
      <c r="DS25" s="590"/>
      <c r="DT25" s="590"/>
      <c r="DU25" s="590"/>
      <c r="DV25" s="590"/>
      <c r="DW25" s="590"/>
      <c r="DX25" s="599"/>
    </row>
    <row r="26" spans="2:128" ht="11.25" customHeight="1" x14ac:dyDescent="0.2">
      <c r="B26" s="586" t="s">
        <v>264</v>
      </c>
      <c r="C26" s="587"/>
      <c r="D26" s="587"/>
      <c r="E26" s="587"/>
      <c r="F26" s="587"/>
      <c r="G26" s="587"/>
      <c r="H26" s="587"/>
      <c r="I26" s="587"/>
      <c r="J26" s="587"/>
      <c r="K26" s="587"/>
      <c r="L26" s="587"/>
      <c r="M26" s="587"/>
      <c r="N26" s="587"/>
      <c r="O26" s="587"/>
      <c r="P26" s="587"/>
      <c r="Q26" s="588"/>
      <c r="R26" s="589">
        <v>4357423</v>
      </c>
      <c r="S26" s="590"/>
      <c r="T26" s="590"/>
      <c r="U26" s="590"/>
      <c r="V26" s="590"/>
      <c r="W26" s="590"/>
      <c r="X26" s="590"/>
      <c r="Y26" s="591"/>
      <c r="Z26" s="594">
        <v>0.7</v>
      </c>
      <c r="AA26" s="595"/>
      <c r="AB26" s="595"/>
      <c r="AC26" s="600"/>
      <c r="AD26" s="598">
        <v>567282</v>
      </c>
      <c r="AE26" s="590"/>
      <c r="AF26" s="590"/>
      <c r="AG26" s="590"/>
      <c r="AH26" s="590"/>
      <c r="AI26" s="590"/>
      <c r="AJ26" s="590"/>
      <c r="AK26" s="591"/>
      <c r="AL26" s="594">
        <v>0.2</v>
      </c>
      <c r="AM26" s="595"/>
      <c r="AN26" s="595"/>
      <c r="AO26" s="596"/>
      <c r="AP26" s="586" t="s">
        <v>265</v>
      </c>
      <c r="AQ26" s="587"/>
      <c r="AR26" s="587"/>
      <c r="AS26" s="587"/>
      <c r="AT26" s="587"/>
      <c r="AU26" s="587"/>
      <c r="AV26" s="587"/>
      <c r="AW26" s="587"/>
      <c r="AX26" s="587"/>
      <c r="AY26" s="587"/>
      <c r="AZ26" s="587"/>
      <c r="BA26" s="587"/>
      <c r="BB26" s="587"/>
      <c r="BC26" s="588"/>
      <c r="BD26" s="589" t="s">
        <v>121</v>
      </c>
      <c r="BE26" s="590"/>
      <c r="BF26" s="590"/>
      <c r="BG26" s="590"/>
      <c r="BH26" s="590"/>
      <c r="BI26" s="590"/>
      <c r="BJ26" s="590"/>
      <c r="BK26" s="591"/>
      <c r="BL26" s="594" t="s">
        <v>121</v>
      </c>
      <c r="BM26" s="595"/>
      <c r="BN26" s="595"/>
      <c r="BO26" s="600"/>
      <c r="BP26" s="598" t="s">
        <v>153</v>
      </c>
      <c r="BQ26" s="590"/>
      <c r="BR26" s="590"/>
      <c r="BS26" s="590"/>
      <c r="BT26" s="590"/>
      <c r="BU26" s="590"/>
      <c r="BV26" s="590"/>
      <c r="BW26" s="599"/>
      <c r="BY26" s="586" t="s">
        <v>266</v>
      </c>
      <c r="BZ26" s="604"/>
      <c r="CA26" s="604"/>
      <c r="CB26" s="604"/>
      <c r="CC26" s="604"/>
      <c r="CD26" s="604"/>
      <c r="CE26" s="604"/>
      <c r="CF26" s="604"/>
      <c r="CG26" s="604"/>
      <c r="CH26" s="604"/>
      <c r="CI26" s="604"/>
      <c r="CJ26" s="604"/>
      <c r="CK26" s="604"/>
      <c r="CL26" s="605"/>
      <c r="CM26" s="589">
        <v>224138</v>
      </c>
      <c r="CN26" s="590"/>
      <c r="CO26" s="590"/>
      <c r="CP26" s="590"/>
      <c r="CQ26" s="590"/>
      <c r="CR26" s="590"/>
      <c r="CS26" s="590"/>
      <c r="CT26" s="591"/>
      <c r="CU26" s="594">
        <v>0</v>
      </c>
      <c r="CV26" s="595"/>
      <c r="CW26" s="595"/>
      <c r="CX26" s="600"/>
      <c r="CY26" s="598" t="s">
        <v>121</v>
      </c>
      <c r="CZ26" s="590"/>
      <c r="DA26" s="590"/>
      <c r="DB26" s="590"/>
      <c r="DC26" s="590"/>
      <c r="DD26" s="590"/>
      <c r="DE26" s="590"/>
      <c r="DF26" s="590"/>
      <c r="DG26" s="590"/>
      <c r="DH26" s="590"/>
      <c r="DI26" s="590"/>
      <c r="DJ26" s="590"/>
      <c r="DK26" s="591"/>
      <c r="DL26" s="598">
        <v>224138</v>
      </c>
      <c r="DM26" s="590"/>
      <c r="DN26" s="590"/>
      <c r="DO26" s="590"/>
      <c r="DP26" s="590"/>
      <c r="DQ26" s="590"/>
      <c r="DR26" s="590"/>
      <c r="DS26" s="590"/>
      <c r="DT26" s="590"/>
      <c r="DU26" s="590"/>
      <c r="DV26" s="590"/>
      <c r="DW26" s="590"/>
      <c r="DX26" s="599"/>
    </row>
    <row r="27" spans="2:128" ht="11.25" customHeight="1" x14ac:dyDescent="0.2">
      <c r="B27" s="586" t="s">
        <v>267</v>
      </c>
      <c r="C27" s="587"/>
      <c r="D27" s="587"/>
      <c r="E27" s="587"/>
      <c r="F27" s="587"/>
      <c r="G27" s="587"/>
      <c r="H27" s="587"/>
      <c r="I27" s="587"/>
      <c r="J27" s="587"/>
      <c r="K27" s="587"/>
      <c r="L27" s="587"/>
      <c r="M27" s="587"/>
      <c r="N27" s="587"/>
      <c r="O27" s="587"/>
      <c r="P27" s="587"/>
      <c r="Q27" s="588"/>
      <c r="R27" s="589">
        <v>1518475</v>
      </c>
      <c r="S27" s="590"/>
      <c r="T27" s="590"/>
      <c r="U27" s="590"/>
      <c r="V27" s="590"/>
      <c r="W27" s="590"/>
      <c r="X27" s="590"/>
      <c r="Y27" s="591"/>
      <c r="Z27" s="594">
        <v>0.2</v>
      </c>
      <c r="AA27" s="595"/>
      <c r="AB27" s="595"/>
      <c r="AC27" s="600"/>
      <c r="AD27" s="598" t="s">
        <v>121</v>
      </c>
      <c r="AE27" s="590"/>
      <c r="AF27" s="590"/>
      <c r="AG27" s="590"/>
      <c r="AH27" s="590"/>
      <c r="AI27" s="590"/>
      <c r="AJ27" s="590"/>
      <c r="AK27" s="591"/>
      <c r="AL27" s="594" t="s">
        <v>121</v>
      </c>
      <c r="AM27" s="595"/>
      <c r="AN27" s="595"/>
      <c r="AO27" s="596"/>
      <c r="AP27" s="586" t="s">
        <v>268</v>
      </c>
      <c r="AQ27" s="587"/>
      <c r="AR27" s="587"/>
      <c r="AS27" s="587"/>
      <c r="AT27" s="587"/>
      <c r="AU27" s="587"/>
      <c r="AV27" s="587"/>
      <c r="AW27" s="587"/>
      <c r="AX27" s="587"/>
      <c r="AY27" s="587"/>
      <c r="AZ27" s="587"/>
      <c r="BA27" s="587"/>
      <c r="BB27" s="587"/>
      <c r="BC27" s="588"/>
      <c r="BD27" s="589">
        <v>13465</v>
      </c>
      <c r="BE27" s="590"/>
      <c r="BF27" s="590"/>
      <c r="BG27" s="590"/>
      <c r="BH27" s="590"/>
      <c r="BI27" s="590"/>
      <c r="BJ27" s="590"/>
      <c r="BK27" s="591"/>
      <c r="BL27" s="594">
        <v>0</v>
      </c>
      <c r="BM27" s="595"/>
      <c r="BN27" s="595"/>
      <c r="BO27" s="600"/>
      <c r="BP27" s="598" t="s">
        <v>121</v>
      </c>
      <c r="BQ27" s="590"/>
      <c r="BR27" s="590"/>
      <c r="BS27" s="590"/>
      <c r="BT27" s="590"/>
      <c r="BU27" s="590"/>
      <c r="BV27" s="590"/>
      <c r="BW27" s="599"/>
      <c r="BY27" s="586" t="s">
        <v>269</v>
      </c>
      <c r="BZ27" s="604"/>
      <c r="CA27" s="604"/>
      <c r="CB27" s="604"/>
      <c r="CC27" s="604"/>
      <c r="CD27" s="604"/>
      <c r="CE27" s="604"/>
      <c r="CF27" s="604"/>
      <c r="CG27" s="604"/>
      <c r="CH27" s="604"/>
      <c r="CI27" s="604"/>
      <c r="CJ27" s="604"/>
      <c r="CK27" s="604"/>
      <c r="CL27" s="605"/>
      <c r="CM27" s="589" t="s">
        <v>153</v>
      </c>
      <c r="CN27" s="590"/>
      <c r="CO27" s="590"/>
      <c r="CP27" s="590"/>
      <c r="CQ27" s="590"/>
      <c r="CR27" s="590"/>
      <c r="CS27" s="590"/>
      <c r="CT27" s="591"/>
      <c r="CU27" s="594" t="s">
        <v>121</v>
      </c>
      <c r="CV27" s="595"/>
      <c r="CW27" s="595"/>
      <c r="CX27" s="600"/>
      <c r="CY27" s="598" t="s">
        <v>153</v>
      </c>
      <c r="CZ27" s="590"/>
      <c r="DA27" s="590"/>
      <c r="DB27" s="590"/>
      <c r="DC27" s="590"/>
      <c r="DD27" s="590"/>
      <c r="DE27" s="590"/>
      <c r="DF27" s="590"/>
      <c r="DG27" s="590"/>
      <c r="DH27" s="590"/>
      <c r="DI27" s="590"/>
      <c r="DJ27" s="590"/>
      <c r="DK27" s="591"/>
      <c r="DL27" s="598" t="s">
        <v>153</v>
      </c>
      <c r="DM27" s="590"/>
      <c r="DN27" s="590"/>
      <c r="DO27" s="590"/>
      <c r="DP27" s="590"/>
      <c r="DQ27" s="590"/>
      <c r="DR27" s="590"/>
      <c r="DS27" s="590"/>
      <c r="DT27" s="590"/>
      <c r="DU27" s="590"/>
      <c r="DV27" s="590"/>
      <c r="DW27" s="590"/>
      <c r="DX27" s="599"/>
    </row>
    <row r="28" spans="2:128" ht="11.25" customHeight="1" x14ac:dyDescent="0.2">
      <c r="B28" s="586" t="s">
        <v>270</v>
      </c>
      <c r="C28" s="587"/>
      <c r="D28" s="587"/>
      <c r="E28" s="587"/>
      <c r="F28" s="587"/>
      <c r="G28" s="587"/>
      <c r="H28" s="587"/>
      <c r="I28" s="587"/>
      <c r="J28" s="587"/>
      <c r="K28" s="587"/>
      <c r="L28" s="587"/>
      <c r="M28" s="587"/>
      <c r="N28" s="587"/>
      <c r="O28" s="587"/>
      <c r="P28" s="587"/>
      <c r="Q28" s="588"/>
      <c r="R28" s="589">
        <v>144501505</v>
      </c>
      <c r="S28" s="590"/>
      <c r="T28" s="590"/>
      <c r="U28" s="590"/>
      <c r="V28" s="590"/>
      <c r="W28" s="590"/>
      <c r="X28" s="590"/>
      <c r="Y28" s="591"/>
      <c r="Z28" s="594">
        <v>21.8</v>
      </c>
      <c r="AA28" s="595"/>
      <c r="AB28" s="595"/>
      <c r="AC28" s="600"/>
      <c r="AD28" s="598" t="s">
        <v>121</v>
      </c>
      <c r="AE28" s="590"/>
      <c r="AF28" s="590"/>
      <c r="AG28" s="590"/>
      <c r="AH28" s="590"/>
      <c r="AI28" s="590"/>
      <c r="AJ28" s="590"/>
      <c r="AK28" s="591"/>
      <c r="AL28" s="594" t="s">
        <v>153</v>
      </c>
      <c r="AM28" s="595"/>
      <c r="AN28" s="595"/>
      <c r="AO28" s="596"/>
      <c r="AP28" s="586" t="s">
        <v>271</v>
      </c>
      <c r="AQ28" s="587"/>
      <c r="AR28" s="587"/>
      <c r="AS28" s="587"/>
      <c r="AT28" s="587"/>
      <c r="AU28" s="587"/>
      <c r="AV28" s="587"/>
      <c r="AW28" s="587"/>
      <c r="AX28" s="587"/>
      <c r="AY28" s="587"/>
      <c r="AZ28" s="587"/>
      <c r="BA28" s="587"/>
      <c r="BB28" s="587"/>
      <c r="BC28" s="588"/>
      <c r="BD28" s="589">
        <v>13465</v>
      </c>
      <c r="BE28" s="590"/>
      <c r="BF28" s="590"/>
      <c r="BG28" s="590"/>
      <c r="BH28" s="590"/>
      <c r="BI28" s="590"/>
      <c r="BJ28" s="590"/>
      <c r="BK28" s="591"/>
      <c r="BL28" s="594">
        <v>0</v>
      </c>
      <c r="BM28" s="595"/>
      <c r="BN28" s="595"/>
      <c r="BO28" s="600"/>
      <c r="BP28" s="598" t="s">
        <v>121</v>
      </c>
      <c r="BQ28" s="590"/>
      <c r="BR28" s="590"/>
      <c r="BS28" s="590"/>
      <c r="BT28" s="590"/>
      <c r="BU28" s="590"/>
      <c r="BV28" s="590"/>
      <c r="BW28" s="599"/>
      <c r="BY28" s="586" t="s">
        <v>272</v>
      </c>
      <c r="BZ28" s="604"/>
      <c r="CA28" s="604"/>
      <c r="CB28" s="604"/>
      <c r="CC28" s="604"/>
      <c r="CD28" s="604"/>
      <c r="CE28" s="604"/>
      <c r="CF28" s="604"/>
      <c r="CG28" s="604"/>
      <c r="CH28" s="604"/>
      <c r="CI28" s="604"/>
      <c r="CJ28" s="604"/>
      <c r="CK28" s="604"/>
      <c r="CL28" s="605"/>
      <c r="CM28" s="589">
        <v>11752</v>
      </c>
      <c r="CN28" s="590"/>
      <c r="CO28" s="590"/>
      <c r="CP28" s="590"/>
      <c r="CQ28" s="590"/>
      <c r="CR28" s="590"/>
      <c r="CS28" s="590"/>
      <c r="CT28" s="591"/>
      <c r="CU28" s="594">
        <v>0</v>
      </c>
      <c r="CV28" s="595"/>
      <c r="CW28" s="595"/>
      <c r="CX28" s="600"/>
      <c r="CY28" s="598" t="s">
        <v>121</v>
      </c>
      <c r="CZ28" s="590"/>
      <c r="DA28" s="590"/>
      <c r="DB28" s="590"/>
      <c r="DC28" s="590"/>
      <c r="DD28" s="590"/>
      <c r="DE28" s="590"/>
      <c r="DF28" s="590"/>
      <c r="DG28" s="590"/>
      <c r="DH28" s="590"/>
      <c r="DI28" s="590"/>
      <c r="DJ28" s="590"/>
      <c r="DK28" s="591"/>
      <c r="DL28" s="598">
        <v>11752</v>
      </c>
      <c r="DM28" s="590"/>
      <c r="DN28" s="590"/>
      <c r="DO28" s="590"/>
      <c r="DP28" s="590"/>
      <c r="DQ28" s="590"/>
      <c r="DR28" s="590"/>
      <c r="DS28" s="590"/>
      <c r="DT28" s="590"/>
      <c r="DU28" s="590"/>
      <c r="DV28" s="590"/>
      <c r="DW28" s="590"/>
      <c r="DX28" s="599"/>
    </row>
    <row r="29" spans="2:128" ht="11.25" customHeight="1" x14ac:dyDescent="0.2">
      <c r="B29" s="586" t="s">
        <v>273</v>
      </c>
      <c r="C29" s="587"/>
      <c r="D29" s="587"/>
      <c r="E29" s="587"/>
      <c r="F29" s="587"/>
      <c r="G29" s="587"/>
      <c r="H29" s="587"/>
      <c r="I29" s="587"/>
      <c r="J29" s="587"/>
      <c r="K29" s="587"/>
      <c r="L29" s="587"/>
      <c r="M29" s="587"/>
      <c r="N29" s="587"/>
      <c r="O29" s="587"/>
      <c r="P29" s="587"/>
      <c r="Q29" s="588"/>
      <c r="R29" s="589" t="s">
        <v>121</v>
      </c>
      <c r="S29" s="590"/>
      <c r="T29" s="590"/>
      <c r="U29" s="590"/>
      <c r="V29" s="590"/>
      <c r="W29" s="590"/>
      <c r="X29" s="590"/>
      <c r="Y29" s="591"/>
      <c r="Z29" s="594" t="s">
        <v>153</v>
      </c>
      <c r="AA29" s="595"/>
      <c r="AB29" s="595"/>
      <c r="AC29" s="600"/>
      <c r="AD29" s="598" t="s">
        <v>240</v>
      </c>
      <c r="AE29" s="590"/>
      <c r="AF29" s="590"/>
      <c r="AG29" s="590"/>
      <c r="AH29" s="590"/>
      <c r="AI29" s="590"/>
      <c r="AJ29" s="590"/>
      <c r="AK29" s="591"/>
      <c r="AL29" s="594" t="s">
        <v>121</v>
      </c>
      <c r="AM29" s="595"/>
      <c r="AN29" s="595"/>
      <c r="AO29" s="596"/>
      <c r="AP29" s="586" t="s">
        <v>274</v>
      </c>
      <c r="AQ29" s="587"/>
      <c r="AR29" s="587"/>
      <c r="AS29" s="587"/>
      <c r="AT29" s="587"/>
      <c r="AU29" s="587"/>
      <c r="AV29" s="587"/>
      <c r="AW29" s="587"/>
      <c r="AX29" s="587"/>
      <c r="AY29" s="587"/>
      <c r="AZ29" s="587"/>
      <c r="BA29" s="587"/>
      <c r="BB29" s="587"/>
      <c r="BC29" s="588"/>
      <c r="BD29" s="589">
        <v>13465</v>
      </c>
      <c r="BE29" s="590"/>
      <c r="BF29" s="590"/>
      <c r="BG29" s="590"/>
      <c r="BH29" s="590"/>
      <c r="BI29" s="590"/>
      <c r="BJ29" s="590"/>
      <c r="BK29" s="591"/>
      <c r="BL29" s="594">
        <v>0</v>
      </c>
      <c r="BM29" s="595"/>
      <c r="BN29" s="595"/>
      <c r="BO29" s="600"/>
      <c r="BP29" s="598" t="s">
        <v>121</v>
      </c>
      <c r="BQ29" s="590"/>
      <c r="BR29" s="590"/>
      <c r="BS29" s="590"/>
      <c r="BT29" s="590"/>
      <c r="BU29" s="590"/>
      <c r="BV29" s="590"/>
      <c r="BW29" s="599"/>
      <c r="BY29" s="586" t="s">
        <v>275</v>
      </c>
      <c r="BZ29" s="604"/>
      <c r="CA29" s="604"/>
      <c r="CB29" s="604"/>
      <c r="CC29" s="604"/>
      <c r="CD29" s="604"/>
      <c r="CE29" s="604"/>
      <c r="CF29" s="604"/>
      <c r="CG29" s="604"/>
      <c r="CH29" s="604"/>
      <c r="CI29" s="604"/>
      <c r="CJ29" s="604"/>
      <c r="CK29" s="604"/>
      <c r="CL29" s="605"/>
      <c r="CM29" s="589" t="s">
        <v>121</v>
      </c>
      <c r="CN29" s="590"/>
      <c r="CO29" s="590"/>
      <c r="CP29" s="590"/>
      <c r="CQ29" s="590"/>
      <c r="CR29" s="590"/>
      <c r="CS29" s="590"/>
      <c r="CT29" s="591"/>
      <c r="CU29" s="594" t="s">
        <v>153</v>
      </c>
      <c r="CV29" s="595"/>
      <c r="CW29" s="595"/>
      <c r="CX29" s="600"/>
      <c r="CY29" s="598" t="s">
        <v>121</v>
      </c>
      <c r="CZ29" s="590"/>
      <c r="DA29" s="590"/>
      <c r="DB29" s="590"/>
      <c r="DC29" s="590"/>
      <c r="DD29" s="590"/>
      <c r="DE29" s="590"/>
      <c r="DF29" s="590"/>
      <c r="DG29" s="590"/>
      <c r="DH29" s="590"/>
      <c r="DI29" s="590"/>
      <c r="DJ29" s="590"/>
      <c r="DK29" s="591"/>
      <c r="DL29" s="598" t="s">
        <v>153</v>
      </c>
      <c r="DM29" s="590"/>
      <c r="DN29" s="590"/>
      <c r="DO29" s="590"/>
      <c r="DP29" s="590"/>
      <c r="DQ29" s="590"/>
      <c r="DR29" s="590"/>
      <c r="DS29" s="590"/>
      <c r="DT29" s="590"/>
      <c r="DU29" s="590"/>
      <c r="DV29" s="590"/>
      <c r="DW29" s="590"/>
      <c r="DX29" s="599"/>
    </row>
    <row r="30" spans="2:128" ht="11.25" customHeight="1" x14ac:dyDescent="0.2">
      <c r="B30" s="586" t="s">
        <v>276</v>
      </c>
      <c r="C30" s="587"/>
      <c r="D30" s="587"/>
      <c r="E30" s="587"/>
      <c r="F30" s="587"/>
      <c r="G30" s="587"/>
      <c r="H30" s="587"/>
      <c r="I30" s="587"/>
      <c r="J30" s="587"/>
      <c r="K30" s="587"/>
      <c r="L30" s="587"/>
      <c r="M30" s="587"/>
      <c r="N30" s="587"/>
      <c r="O30" s="587"/>
      <c r="P30" s="587"/>
      <c r="Q30" s="588"/>
      <c r="R30" s="589">
        <v>2305539</v>
      </c>
      <c r="S30" s="590"/>
      <c r="T30" s="590"/>
      <c r="U30" s="590"/>
      <c r="V30" s="590"/>
      <c r="W30" s="590"/>
      <c r="X30" s="590"/>
      <c r="Y30" s="591"/>
      <c r="Z30" s="594">
        <v>0.3</v>
      </c>
      <c r="AA30" s="595"/>
      <c r="AB30" s="595"/>
      <c r="AC30" s="600"/>
      <c r="AD30" s="598" t="s">
        <v>121</v>
      </c>
      <c r="AE30" s="590"/>
      <c r="AF30" s="590"/>
      <c r="AG30" s="590"/>
      <c r="AH30" s="590"/>
      <c r="AI30" s="590"/>
      <c r="AJ30" s="590"/>
      <c r="AK30" s="591"/>
      <c r="AL30" s="594" t="s">
        <v>153</v>
      </c>
      <c r="AM30" s="595"/>
      <c r="AN30" s="595"/>
      <c r="AO30" s="596"/>
      <c r="AP30" s="586" t="s">
        <v>277</v>
      </c>
      <c r="AQ30" s="587"/>
      <c r="AR30" s="587"/>
      <c r="AS30" s="587"/>
      <c r="AT30" s="587"/>
      <c r="AU30" s="587"/>
      <c r="AV30" s="587"/>
      <c r="AW30" s="587"/>
      <c r="AX30" s="587"/>
      <c r="AY30" s="587"/>
      <c r="AZ30" s="587"/>
      <c r="BA30" s="587"/>
      <c r="BB30" s="587"/>
      <c r="BC30" s="588"/>
      <c r="BD30" s="589" t="s">
        <v>121</v>
      </c>
      <c r="BE30" s="590"/>
      <c r="BF30" s="590"/>
      <c r="BG30" s="590"/>
      <c r="BH30" s="590"/>
      <c r="BI30" s="590"/>
      <c r="BJ30" s="590"/>
      <c r="BK30" s="591"/>
      <c r="BL30" s="594" t="s">
        <v>121</v>
      </c>
      <c r="BM30" s="595"/>
      <c r="BN30" s="595"/>
      <c r="BO30" s="600"/>
      <c r="BP30" s="598" t="s">
        <v>153</v>
      </c>
      <c r="BQ30" s="590"/>
      <c r="BR30" s="590"/>
      <c r="BS30" s="590"/>
      <c r="BT30" s="590"/>
      <c r="BU30" s="590"/>
      <c r="BV30" s="590"/>
      <c r="BW30" s="599"/>
      <c r="BY30" s="586" t="s">
        <v>278</v>
      </c>
      <c r="BZ30" s="604"/>
      <c r="CA30" s="604"/>
      <c r="CB30" s="604"/>
      <c r="CC30" s="604"/>
      <c r="CD30" s="604"/>
      <c r="CE30" s="604"/>
      <c r="CF30" s="604"/>
      <c r="CG30" s="604"/>
      <c r="CH30" s="604"/>
      <c r="CI30" s="604"/>
      <c r="CJ30" s="604"/>
      <c r="CK30" s="604"/>
      <c r="CL30" s="605"/>
      <c r="CM30" s="589">
        <v>338570</v>
      </c>
      <c r="CN30" s="590"/>
      <c r="CO30" s="590"/>
      <c r="CP30" s="590"/>
      <c r="CQ30" s="590"/>
      <c r="CR30" s="590"/>
      <c r="CS30" s="590"/>
      <c r="CT30" s="591"/>
      <c r="CU30" s="594">
        <v>0.1</v>
      </c>
      <c r="CV30" s="595"/>
      <c r="CW30" s="595"/>
      <c r="CX30" s="600"/>
      <c r="CY30" s="598" t="s">
        <v>153</v>
      </c>
      <c r="CZ30" s="590"/>
      <c r="DA30" s="590"/>
      <c r="DB30" s="590"/>
      <c r="DC30" s="590"/>
      <c r="DD30" s="590"/>
      <c r="DE30" s="590"/>
      <c r="DF30" s="590"/>
      <c r="DG30" s="590"/>
      <c r="DH30" s="590"/>
      <c r="DI30" s="590"/>
      <c r="DJ30" s="590"/>
      <c r="DK30" s="591"/>
      <c r="DL30" s="598">
        <v>338570</v>
      </c>
      <c r="DM30" s="590"/>
      <c r="DN30" s="590"/>
      <c r="DO30" s="590"/>
      <c r="DP30" s="590"/>
      <c r="DQ30" s="590"/>
      <c r="DR30" s="590"/>
      <c r="DS30" s="590"/>
      <c r="DT30" s="590"/>
      <c r="DU30" s="590"/>
      <c r="DV30" s="590"/>
      <c r="DW30" s="590"/>
      <c r="DX30" s="599"/>
    </row>
    <row r="31" spans="2:128" ht="11.25" customHeight="1" x14ac:dyDescent="0.2">
      <c r="B31" s="586" t="s">
        <v>279</v>
      </c>
      <c r="C31" s="587"/>
      <c r="D31" s="587"/>
      <c r="E31" s="587"/>
      <c r="F31" s="587"/>
      <c r="G31" s="587"/>
      <c r="H31" s="587"/>
      <c r="I31" s="587"/>
      <c r="J31" s="587"/>
      <c r="K31" s="587"/>
      <c r="L31" s="587"/>
      <c r="M31" s="587"/>
      <c r="N31" s="587"/>
      <c r="O31" s="587"/>
      <c r="P31" s="587"/>
      <c r="Q31" s="588"/>
      <c r="R31" s="589">
        <v>139568</v>
      </c>
      <c r="S31" s="590"/>
      <c r="T31" s="590"/>
      <c r="U31" s="590"/>
      <c r="V31" s="590"/>
      <c r="W31" s="590"/>
      <c r="X31" s="590"/>
      <c r="Y31" s="591"/>
      <c r="Z31" s="594">
        <v>0</v>
      </c>
      <c r="AA31" s="595"/>
      <c r="AB31" s="595"/>
      <c r="AC31" s="600"/>
      <c r="AD31" s="598" t="s">
        <v>153</v>
      </c>
      <c r="AE31" s="590"/>
      <c r="AF31" s="590"/>
      <c r="AG31" s="590"/>
      <c r="AH31" s="590"/>
      <c r="AI31" s="590"/>
      <c r="AJ31" s="590"/>
      <c r="AK31" s="591"/>
      <c r="AL31" s="594" t="s">
        <v>121</v>
      </c>
      <c r="AM31" s="595"/>
      <c r="AN31" s="595"/>
      <c r="AO31" s="596"/>
      <c r="AP31" s="586" t="s">
        <v>280</v>
      </c>
      <c r="AQ31" s="587"/>
      <c r="AR31" s="587"/>
      <c r="AS31" s="587"/>
      <c r="AT31" s="587"/>
      <c r="AU31" s="587"/>
      <c r="AV31" s="587"/>
      <c r="AW31" s="587"/>
      <c r="AX31" s="587"/>
      <c r="AY31" s="587"/>
      <c r="AZ31" s="587"/>
      <c r="BA31" s="587"/>
      <c r="BB31" s="587"/>
      <c r="BC31" s="588"/>
      <c r="BD31" s="589">
        <v>17671</v>
      </c>
      <c r="BE31" s="590"/>
      <c r="BF31" s="590"/>
      <c r="BG31" s="590"/>
      <c r="BH31" s="590"/>
      <c r="BI31" s="590"/>
      <c r="BJ31" s="590"/>
      <c r="BK31" s="591"/>
      <c r="BL31" s="594">
        <v>0</v>
      </c>
      <c r="BM31" s="595"/>
      <c r="BN31" s="595"/>
      <c r="BO31" s="600"/>
      <c r="BP31" s="598" t="s">
        <v>153</v>
      </c>
      <c r="BQ31" s="590"/>
      <c r="BR31" s="590"/>
      <c r="BS31" s="590"/>
      <c r="BT31" s="590"/>
      <c r="BU31" s="590"/>
      <c r="BV31" s="590"/>
      <c r="BW31" s="599"/>
      <c r="BY31" s="586" t="s">
        <v>281</v>
      </c>
      <c r="BZ31" s="604"/>
      <c r="CA31" s="604"/>
      <c r="CB31" s="604"/>
      <c r="CC31" s="604"/>
      <c r="CD31" s="604"/>
      <c r="CE31" s="604"/>
      <c r="CF31" s="604"/>
      <c r="CG31" s="604"/>
      <c r="CH31" s="604"/>
      <c r="CI31" s="604"/>
      <c r="CJ31" s="604"/>
      <c r="CK31" s="604"/>
      <c r="CL31" s="605"/>
      <c r="CM31" s="589">
        <v>1677864</v>
      </c>
      <c r="CN31" s="590"/>
      <c r="CO31" s="590"/>
      <c r="CP31" s="590"/>
      <c r="CQ31" s="590"/>
      <c r="CR31" s="590"/>
      <c r="CS31" s="590"/>
      <c r="CT31" s="591"/>
      <c r="CU31" s="594">
        <v>0.3</v>
      </c>
      <c r="CV31" s="595"/>
      <c r="CW31" s="595"/>
      <c r="CX31" s="600"/>
      <c r="CY31" s="598" t="s">
        <v>240</v>
      </c>
      <c r="CZ31" s="590"/>
      <c r="DA31" s="590"/>
      <c r="DB31" s="590"/>
      <c r="DC31" s="590"/>
      <c r="DD31" s="590"/>
      <c r="DE31" s="590"/>
      <c r="DF31" s="590"/>
      <c r="DG31" s="590"/>
      <c r="DH31" s="590"/>
      <c r="DI31" s="590"/>
      <c r="DJ31" s="590"/>
      <c r="DK31" s="591"/>
      <c r="DL31" s="598">
        <v>1677864</v>
      </c>
      <c r="DM31" s="590"/>
      <c r="DN31" s="590"/>
      <c r="DO31" s="590"/>
      <c r="DP31" s="590"/>
      <c r="DQ31" s="590"/>
      <c r="DR31" s="590"/>
      <c r="DS31" s="590"/>
      <c r="DT31" s="590"/>
      <c r="DU31" s="590"/>
      <c r="DV31" s="590"/>
      <c r="DW31" s="590"/>
      <c r="DX31" s="599"/>
    </row>
    <row r="32" spans="2:128" ht="11.25" customHeight="1" x14ac:dyDescent="0.2">
      <c r="B32" s="586" t="s">
        <v>282</v>
      </c>
      <c r="C32" s="587"/>
      <c r="D32" s="587"/>
      <c r="E32" s="587"/>
      <c r="F32" s="587"/>
      <c r="G32" s="587"/>
      <c r="H32" s="587"/>
      <c r="I32" s="587"/>
      <c r="J32" s="587"/>
      <c r="K32" s="587"/>
      <c r="L32" s="587"/>
      <c r="M32" s="587"/>
      <c r="N32" s="587"/>
      <c r="O32" s="587"/>
      <c r="P32" s="587"/>
      <c r="Q32" s="588"/>
      <c r="R32" s="589">
        <v>4994250</v>
      </c>
      <c r="S32" s="590"/>
      <c r="T32" s="590"/>
      <c r="U32" s="590"/>
      <c r="V32" s="590"/>
      <c r="W32" s="590"/>
      <c r="X32" s="590"/>
      <c r="Y32" s="591"/>
      <c r="Z32" s="594">
        <v>0.8</v>
      </c>
      <c r="AA32" s="595"/>
      <c r="AB32" s="595"/>
      <c r="AC32" s="600"/>
      <c r="AD32" s="598" t="s">
        <v>153</v>
      </c>
      <c r="AE32" s="590"/>
      <c r="AF32" s="590"/>
      <c r="AG32" s="590"/>
      <c r="AH32" s="590"/>
      <c r="AI32" s="590"/>
      <c r="AJ32" s="590"/>
      <c r="AK32" s="591"/>
      <c r="AL32" s="594" t="s">
        <v>121</v>
      </c>
      <c r="AM32" s="595"/>
      <c r="AN32" s="595"/>
      <c r="AO32" s="596"/>
      <c r="AP32" s="586" t="s">
        <v>156</v>
      </c>
      <c r="AQ32" s="587"/>
      <c r="AR32" s="587"/>
      <c r="AS32" s="587"/>
      <c r="AT32" s="587"/>
      <c r="AU32" s="587"/>
      <c r="AV32" s="587"/>
      <c r="AW32" s="587"/>
      <c r="AX32" s="587"/>
      <c r="AY32" s="587"/>
      <c r="AZ32" s="587"/>
      <c r="BA32" s="587"/>
      <c r="BB32" s="587"/>
      <c r="BC32" s="588"/>
      <c r="BD32" s="589">
        <v>124817570</v>
      </c>
      <c r="BE32" s="590"/>
      <c r="BF32" s="590"/>
      <c r="BG32" s="590"/>
      <c r="BH32" s="590"/>
      <c r="BI32" s="590"/>
      <c r="BJ32" s="590"/>
      <c r="BK32" s="591"/>
      <c r="BL32" s="594">
        <v>100</v>
      </c>
      <c r="BM32" s="595"/>
      <c r="BN32" s="595"/>
      <c r="BO32" s="600"/>
      <c r="BP32" s="598">
        <v>735862</v>
      </c>
      <c r="BQ32" s="590"/>
      <c r="BR32" s="590"/>
      <c r="BS32" s="590"/>
      <c r="BT32" s="590"/>
      <c r="BU32" s="590"/>
      <c r="BV32" s="590"/>
      <c r="BW32" s="599"/>
      <c r="BY32" s="586" t="s">
        <v>283</v>
      </c>
      <c r="BZ32" s="587"/>
      <c r="CA32" s="587"/>
      <c r="CB32" s="587"/>
      <c r="CC32" s="587"/>
      <c r="CD32" s="587"/>
      <c r="CE32" s="587"/>
      <c r="CF32" s="587"/>
      <c r="CG32" s="587"/>
      <c r="CH32" s="587"/>
      <c r="CI32" s="587"/>
      <c r="CJ32" s="587"/>
      <c r="CK32" s="587"/>
      <c r="CL32" s="588"/>
      <c r="CM32" s="589" t="s">
        <v>121</v>
      </c>
      <c r="CN32" s="590"/>
      <c r="CO32" s="590"/>
      <c r="CP32" s="590"/>
      <c r="CQ32" s="590"/>
      <c r="CR32" s="590"/>
      <c r="CS32" s="590"/>
      <c r="CT32" s="591"/>
      <c r="CU32" s="594" t="s">
        <v>153</v>
      </c>
      <c r="CV32" s="595"/>
      <c r="CW32" s="595"/>
      <c r="CX32" s="600"/>
      <c r="CY32" s="598" t="s">
        <v>121</v>
      </c>
      <c r="CZ32" s="590"/>
      <c r="DA32" s="590"/>
      <c r="DB32" s="590"/>
      <c r="DC32" s="590"/>
      <c r="DD32" s="590"/>
      <c r="DE32" s="590"/>
      <c r="DF32" s="590"/>
      <c r="DG32" s="590"/>
      <c r="DH32" s="590"/>
      <c r="DI32" s="590"/>
      <c r="DJ32" s="590"/>
      <c r="DK32" s="591"/>
      <c r="DL32" s="598" t="s">
        <v>121</v>
      </c>
      <c r="DM32" s="590"/>
      <c r="DN32" s="590"/>
      <c r="DO32" s="590"/>
      <c r="DP32" s="590"/>
      <c r="DQ32" s="590"/>
      <c r="DR32" s="590"/>
      <c r="DS32" s="590"/>
      <c r="DT32" s="590"/>
      <c r="DU32" s="590"/>
      <c r="DV32" s="590"/>
      <c r="DW32" s="590"/>
      <c r="DX32" s="599"/>
    </row>
    <row r="33" spans="2:128" ht="11.25" customHeight="1" x14ac:dyDescent="0.2">
      <c r="B33" s="586" t="s">
        <v>284</v>
      </c>
      <c r="C33" s="587"/>
      <c r="D33" s="587"/>
      <c r="E33" s="587"/>
      <c r="F33" s="587"/>
      <c r="G33" s="587"/>
      <c r="H33" s="587"/>
      <c r="I33" s="587"/>
      <c r="J33" s="587"/>
      <c r="K33" s="587"/>
      <c r="L33" s="587"/>
      <c r="M33" s="587"/>
      <c r="N33" s="587"/>
      <c r="O33" s="587"/>
      <c r="P33" s="587"/>
      <c r="Q33" s="588"/>
      <c r="R33" s="589">
        <v>29810438</v>
      </c>
      <c r="S33" s="590"/>
      <c r="T33" s="590"/>
      <c r="U33" s="590"/>
      <c r="V33" s="590"/>
      <c r="W33" s="590"/>
      <c r="X33" s="590"/>
      <c r="Y33" s="591"/>
      <c r="Z33" s="594">
        <v>4.5</v>
      </c>
      <c r="AA33" s="595"/>
      <c r="AB33" s="595"/>
      <c r="AC33" s="600"/>
      <c r="AD33" s="598" t="s">
        <v>153</v>
      </c>
      <c r="AE33" s="590"/>
      <c r="AF33" s="590"/>
      <c r="AG33" s="590"/>
      <c r="AH33" s="590"/>
      <c r="AI33" s="590"/>
      <c r="AJ33" s="590"/>
      <c r="AK33" s="591"/>
      <c r="AL33" s="594" t="s">
        <v>121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285</v>
      </c>
      <c r="BZ33" s="607"/>
      <c r="CA33" s="607"/>
      <c r="CB33" s="607"/>
      <c r="CC33" s="607"/>
      <c r="CD33" s="607"/>
      <c r="CE33" s="607"/>
      <c r="CF33" s="607"/>
      <c r="CG33" s="607"/>
      <c r="CH33" s="607"/>
      <c r="CI33" s="607"/>
      <c r="CJ33" s="607"/>
      <c r="CK33" s="607"/>
      <c r="CL33" s="608"/>
      <c r="CM33" s="589">
        <v>637231552</v>
      </c>
      <c r="CN33" s="590"/>
      <c r="CO33" s="590"/>
      <c r="CP33" s="590"/>
      <c r="CQ33" s="590"/>
      <c r="CR33" s="590"/>
      <c r="CS33" s="590"/>
      <c r="CT33" s="591"/>
      <c r="CU33" s="609">
        <v>100</v>
      </c>
      <c r="CV33" s="610"/>
      <c r="CW33" s="610"/>
      <c r="CX33" s="611"/>
      <c r="CY33" s="598">
        <v>132123021</v>
      </c>
      <c r="CZ33" s="590"/>
      <c r="DA33" s="590"/>
      <c r="DB33" s="590"/>
      <c r="DC33" s="590"/>
      <c r="DD33" s="590"/>
      <c r="DE33" s="590"/>
      <c r="DF33" s="590"/>
      <c r="DG33" s="590"/>
      <c r="DH33" s="590"/>
      <c r="DI33" s="590"/>
      <c r="DJ33" s="590"/>
      <c r="DK33" s="591"/>
      <c r="DL33" s="598">
        <v>368871259</v>
      </c>
      <c r="DM33" s="590"/>
      <c r="DN33" s="590"/>
      <c r="DO33" s="590"/>
      <c r="DP33" s="590"/>
      <c r="DQ33" s="590"/>
      <c r="DR33" s="590"/>
      <c r="DS33" s="590"/>
      <c r="DT33" s="590"/>
      <c r="DU33" s="590"/>
      <c r="DV33" s="590"/>
      <c r="DW33" s="590"/>
      <c r="DX33" s="599"/>
    </row>
    <row r="34" spans="2:128" ht="11.25" customHeight="1" x14ac:dyDescent="0.2">
      <c r="B34" s="586" t="s">
        <v>286</v>
      </c>
      <c r="C34" s="587"/>
      <c r="D34" s="587"/>
      <c r="E34" s="587"/>
      <c r="F34" s="587"/>
      <c r="G34" s="587"/>
      <c r="H34" s="587"/>
      <c r="I34" s="587"/>
      <c r="J34" s="587"/>
      <c r="K34" s="587"/>
      <c r="L34" s="587"/>
      <c r="M34" s="587"/>
      <c r="N34" s="587"/>
      <c r="O34" s="587"/>
      <c r="P34" s="587"/>
      <c r="Q34" s="588"/>
      <c r="R34" s="589">
        <v>63376870</v>
      </c>
      <c r="S34" s="590"/>
      <c r="T34" s="590"/>
      <c r="U34" s="590"/>
      <c r="V34" s="590"/>
      <c r="W34" s="590"/>
      <c r="X34" s="590"/>
      <c r="Y34" s="591"/>
      <c r="Z34" s="594">
        <v>9.6</v>
      </c>
      <c r="AA34" s="595"/>
      <c r="AB34" s="595"/>
      <c r="AC34" s="600"/>
      <c r="AD34" s="598">
        <v>232724</v>
      </c>
      <c r="AE34" s="590"/>
      <c r="AF34" s="590"/>
      <c r="AG34" s="590"/>
      <c r="AH34" s="590"/>
      <c r="AI34" s="590"/>
      <c r="AJ34" s="590"/>
      <c r="AK34" s="591"/>
      <c r="AL34" s="594">
        <v>0.1</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287</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288</v>
      </c>
      <c r="C35" s="587"/>
      <c r="D35" s="587"/>
      <c r="E35" s="587"/>
      <c r="F35" s="587"/>
      <c r="G35" s="587"/>
      <c r="H35" s="587"/>
      <c r="I35" s="587"/>
      <c r="J35" s="587"/>
      <c r="K35" s="587"/>
      <c r="L35" s="587"/>
      <c r="M35" s="587"/>
      <c r="N35" s="587"/>
      <c r="O35" s="587"/>
      <c r="P35" s="587"/>
      <c r="Q35" s="588"/>
      <c r="R35" s="589">
        <v>73771276</v>
      </c>
      <c r="S35" s="590"/>
      <c r="T35" s="590"/>
      <c r="U35" s="590"/>
      <c r="V35" s="590"/>
      <c r="W35" s="590"/>
      <c r="X35" s="590"/>
      <c r="Y35" s="591"/>
      <c r="Z35" s="594">
        <v>11.1</v>
      </c>
      <c r="AA35" s="595"/>
      <c r="AB35" s="595"/>
      <c r="AC35" s="600"/>
      <c r="AD35" s="598" t="s">
        <v>121</v>
      </c>
      <c r="AE35" s="590"/>
      <c r="AF35" s="590"/>
      <c r="AG35" s="590"/>
      <c r="AH35" s="590"/>
      <c r="AI35" s="590"/>
      <c r="AJ35" s="590"/>
      <c r="AK35" s="591"/>
      <c r="AL35" s="594" t="s">
        <v>121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194</v>
      </c>
      <c r="BZ35" s="572"/>
      <c r="CA35" s="572"/>
      <c r="CB35" s="572"/>
      <c r="CC35" s="572"/>
      <c r="CD35" s="572"/>
      <c r="CE35" s="572"/>
      <c r="CF35" s="572"/>
      <c r="CG35" s="572"/>
      <c r="CH35" s="572"/>
      <c r="CI35" s="572"/>
      <c r="CJ35" s="572"/>
      <c r="CK35" s="572"/>
      <c r="CL35" s="573"/>
      <c r="CM35" s="571" t="s">
        <v>289</v>
      </c>
      <c r="CN35" s="572"/>
      <c r="CO35" s="572"/>
      <c r="CP35" s="572"/>
      <c r="CQ35" s="572"/>
      <c r="CR35" s="572"/>
      <c r="CS35" s="572"/>
      <c r="CT35" s="573"/>
      <c r="CU35" s="571" t="s">
        <v>290</v>
      </c>
      <c r="CV35" s="572"/>
      <c r="CW35" s="572"/>
      <c r="CX35" s="573"/>
      <c r="CY35" s="571" t="s">
        <v>291</v>
      </c>
      <c r="CZ35" s="572"/>
      <c r="DA35" s="572"/>
      <c r="DB35" s="572"/>
      <c r="DC35" s="572"/>
      <c r="DD35" s="572"/>
      <c r="DE35" s="572"/>
      <c r="DF35" s="573"/>
      <c r="DG35" s="612" t="s">
        <v>292</v>
      </c>
      <c r="DH35" s="613"/>
      <c r="DI35" s="613"/>
      <c r="DJ35" s="613"/>
      <c r="DK35" s="613"/>
      <c r="DL35" s="613"/>
      <c r="DM35" s="613"/>
      <c r="DN35" s="613"/>
      <c r="DO35" s="613"/>
      <c r="DP35" s="613"/>
      <c r="DQ35" s="614"/>
      <c r="DR35" s="571" t="s">
        <v>293</v>
      </c>
      <c r="DS35" s="572"/>
      <c r="DT35" s="572"/>
      <c r="DU35" s="572"/>
      <c r="DV35" s="572"/>
      <c r="DW35" s="572"/>
      <c r="DX35" s="573"/>
    </row>
    <row r="36" spans="2:128" ht="11.25" customHeight="1" x14ac:dyDescent="0.2">
      <c r="B36" s="586" t="s">
        <v>294</v>
      </c>
      <c r="C36" s="587"/>
      <c r="D36" s="587"/>
      <c r="E36" s="587"/>
      <c r="F36" s="587"/>
      <c r="G36" s="587"/>
      <c r="H36" s="587"/>
      <c r="I36" s="587"/>
      <c r="J36" s="587"/>
      <c r="K36" s="587"/>
      <c r="L36" s="587"/>
      <c r="M36" s="587"/>
      <c r="N36" s="587"/>
      <c r="O36" s="587"/>
      <c r="P36" s="587"/>
      <c r="Q36" s="588"/>
      <c r="R36" s="589" t="s">
        <v>121</v>
      </c>
      <c r="S36" s="590"/>
      <c r="T36" s="590"/>
      <c r="U36" s="590"/>
      <c r="V36" s="590"/>
      <c r="W36" s="590"/>
      <c r="X36" s="590"/>
      <c r="Y36" s="591"/>
      <c r="Z36" s="594" t="s">
        <v>121</v>
      </c>
      <c r="AA36" s="595"/>
      <c r="AB36" s="595"/>
      <c r="AC36" s="600"/>
      <c r="AD36" s="598" t="s">
        <v>240</v>
      </c>
      <c r="AE36" s="590"/>
      <c r="AF36" s="590"/>
      <c r="AG36" s="590"/>
      <c r="AH36" s="590"/>
      <c r="AI36" s="590"/>
      <c r="AJ36" s="590"/>
      <c r="AK36" s="591"/>
      <c r="AL36" s="594" t="s">
        <v>240</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295</v>
      </c>
      <c r="BZ36" s="576"/>
      <c r="CA36" s="576"/>
      <c r="CB36" s="576"/>
      <c r="CC36" s="576"/>
      <c r="CD36" s="576"/>
      <c r="CE36" s="576"/>
      <c r="CF36" s="576"/>
      <c r="CG36" s="576"/>
      <c r="CH36" s="576"/>
      <c r="CI36" s="576"/>
      <c r="CJ36" s="576"/>
      <c r="CK36" s="576"/>
      <c r="CL36" s="577"/>
      <c r="CM36" s="578">
        <v>223660790</v>
      </c>
      <c r="CN36" s="579"/>
      <c r="CO36" s="579"/>
      <c r="CP36" s="579"/>
      <c r="CQ36" s="579"/>
      <c r="CR36" s="579"/>
      <c r="CS36" s="579"/>
      <c r="CT36" s="580"/>
      <c r="CU36" s="583">
        <v>35.1</v>
      </c>
      <c r="CV36" s="584"/>
      <c r="CW36" s="584"/>
      <c r="CX36" s="616"/>
      <c r="CY36" s="615">
        <v>196731344</v>
      </c>
      <c r="CZ36" s="579"/>
      <c r="DA36" s="579"/>
      <c r="DB36" s="579"/>
      <c r="DC36" s="579"/>
      <c r="DD36" s="579"/>
      <c r="DE36" s="579"/>
      <c r="DF36" s="580"/>
      <c r="DG36" s="615">
        <v>195097592</v>
      </c>
      <c r="DH36" s="579"/>
      <c r="DI36" s="579"/>
      <c r="DJ36" s="579"/>
      <c r="DK36" s="579"/>
      <c r="DL36" s="579"/>
      <c r="DM36" s="579"/>
      <c r="DN36" s="579"/>
      <c r="DO36" s="579"/>
      <c r="DP36" s="579"/>
      <c r="DQ36" s="580"/>
      <c r="DR36" s="583">
        <v>62.4</v>
      </c>
      <c r="DS36" s="584"/>
      <c r="DT36" s="584"/>
      <c r="DU36" s="584"/>
      <c r="DV36" s="584"/>
      <c r="DW36" s="584"/>
      <c r="DX36" s="585"/>
    </row>
    <row r="37" spans="2:128" ht="11.25" customHeight="1" x14ac:dyDescent="0.2">
      <c r="B37" s="586" t="s">
        <v>296</v>
      </c>
      <c r="C37" s="587"/>
      <c r="D37" s="587"/>
      <c r="E37" s="587"/>
      <c r="F37" s="587"/>
      <c r="G37" s="587"/>
      <c r="H37" s="587"/>
      <c r="I37" s="587"/>
      <c r="J37" s="587"/>
      <c r="K37" s="587"/>
      <c r="L37" s="587"/>
      <c r="M37" s="587"/>
      <c r="N37" s="587"/>
      <c r="O37" s="587"/>
      <c r="P37" s="587"/>
      <c r="Q37" s="588"/>
      <c r="R37" s="589">
        <v>4373376</v>
      </c>
      <c r="S37" s="590"/>
      <c r="T37" s="590"/>
      <c r="U37" s="590"/>
      <c r="V37" s="590"/>
      <c r="W37" s="590"/>
      <c r="X37" s="590"/>
      <c r="Y37" s="591"/>
      <c r="Z37" s="594">
        <v>0.7</v>
      </c>
      <c r="AA37" s="595"/>
      <c r="AB37" s="595"/>
      <c r="AC37" s="600"/>
      <c r="AD37" s="598" t="s">
        <v>240</v>
      </c>
      <c r="AE37" s="590"/>
      <c r="AF37" s="590"/>
      <c r="AG37" s="590"/>
      <c r="AH37" s="590"/>
      <c r="AI37" s="590"/>
      <c r="AJ37" s="590"/>
      <c r="AK37" s="591"/>
      <c r="AL37" s="594" t="s">
        <v>121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297</v>
      </c>
      <c r="BZ37" s="587"/>
      <c r="CA37" s="587"/>
      <c r="CB37" s="587"/>
      <c r="CC37" s="587"/>
      <c r="CD37" s="587"/>
      <c r="CE37" s="587"/>
      <c r="CF37" s="587"/>
      <c r="CG37" s="587"/>
      <c r="CH37" s="587"/>
      <c r="CI37" s="587"/>
      <c r="CJ37" s="587"/>
      <c r="CK37" s="587"/>
      <c r="CL37" s="588"/>
      <c r="CM37" s="589">
        <v>135051737</v>
      </c>
      <c r="CN37" s="619"/>
      <c r="CO37" s="619"/>
      <c r="CP37" s="619"/>
      <c r="CQ37" s="619"/>
      <c r="CR37" s="619"/>
      <c r="CS37" s="619"/>
      <c r="CT37" s="620"/>
      <c r="CU37" s="594">
        <v>21.2</v>
      </c>
      <c r="CV37" s="617"/>
      <c r="CW37" s="617"/>
      <c r="CX37" s="618"/>
      <c r="CY37" s="598">
        <v>118557115</v>
      </c>
      <c r="CZ37" s="619"/>
      <c r="DA37" s="619"/>
      <c r="DB37" s="619"/>
      <c r="DC37" s="619"/>
      <c r="DD37" s="619"/>
      <c r="DE37" s="619"/>
      <c r="DF37" s="620"/>
      <c r="DG37" s="598">
        <v>116923363</v>
      </c>
      <c r="DH37" s="619"/>
      <c r="DI37" s="619"/>
      <c r="DJ37" s="619"/>
      <c r="DK37" s="619"/>
      <c r="DL37" s="619"/>
      <c r="DM37" s="619"/>
      <c r="DN37" s="619"/>
      <c r="DO37" s="619"/>
      <c r="DP37" s="619"/>
      <c r="DQ37" s="620"/>
      <c r="DR37" s="594">
        <v>37.4</v>
      </c>
      <c r="DS37" s="617"/>
      <c r="DT37" s="617"/>
      <c r="DU37" s="617"/>
      <c r="DV37" s="617"/>
      <c r="DW37" s="617"/>
      <c r="DX37" s="621"/>
    </row>
    <row r="38" spans="2:128" ht="11.25" customHeight="1" x14ac:dyDescent="0.2">
      <c r="B38" s="606" t="s">
        <v>298</v>
      </c>
      <c r="C38" s="607"/>
      <c r="D38" s="607"/>
      <c r="E38" s="607"/>
      <c r="F38" s="607"/>
      <c r="G38" s="607"/>
      <c r="H38" s="607"/>
      <c r="I38" s="607"/>
      <c r="J38" s="607"/>
      <c r="K38" s="607"/>
      <c r="L38" s="607"/>
      <c r="M38" s="607"/>
      <c r="N38" s="607"/>
      <c r="O38" s="607"/>
      <c r="P38" s="607"/>
      <c r="Q38" s="608"/>
      <c r="R38" s="589">
        <v>662895167</v>
      </c>
      <c r="S38" s="590"/>
      <c r="T38" s="590"/>
      <c r="U38" s="590"/>
      <c r="V38" s="590"/>
      <c r="W38" s="590"/>
      <c r="X38" s="590"/>
      <c r="Y38" s="591"/>
      <c r="Z38" s="592">
        <v>100</v>
      </c>
      <c r="AA38" s="592"/>
      <c r="AB38" s="592"/>
      <c r="AC38" s="592"/>
      <c r="AD38" s="593">
        <v>308133823</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299</v>
      </c>
      <c r="BZ38" s="587"/>
      <c r="CA38" s="587"/>
      <c r="CB38" s="587"/>
      <c r="CC38" s="587"/>
      <c r="CD38" s="587"/>
      <c r="CE38" s="587"/>
      <c r="CF38" s="587"/>
      <c r="CG38" s="587"/>
      <c r="CH38" s="587"/>
      <c r="CI38" s="587"/>
      <c r="CJ38" s="587"/>
      <c r="CK38" s="587"/>
      <c r="CL38" s="588"/>
      <c r="CM38" s="589">
        <v>97641499</v>
      </c>
      <c r="CN38" s="590"/>
      <c r="CO38" s="590"/>
      <c r="CP38" s="590"/>
      <c r="CQ38" s="590"/>
      <c r="CR38" s="590"/>
      <c r="CS38" s="590"/>
      <c r="CT38" s="591"/>
      <c r="CU38" s="594">
        <v>15.3</v>
      </c>
      <c r="CV38" s="617"/>
      <c r="CW38" s="617"/>
      <c r="CX38" s="618"/>
      <c r="CY38" s="598">
        <v>81797018</v>
      </c>
      <c r="CZ38" s="619"/>
      <c r="DA38" s="619"/>
      <c r="DB38" s="619"/>
      <c r="DC38" s="619"/>
      <c r="DD38" s="619"/>
      <c r="DE38" s="619"/>
      <c r="DF38" s="620"/>
      <c r="DG38" s="598">
        <v>81797018</v>
      </c>
      <c r="DH38" s="619"/>
      <c r="DI38" s="619"/>
      <c r="DJ38" s="619"/>
      <c r="DK38" s="619"/>
      <c r="DL38" s="619"/>
      <c r="DM38" s="619"/>
      <c r="DN38" s="619"/>
      <c r="DO38" s="619"/>
      <c r="DP38" s="619"/>
      <c r="DQ38" s="620"/>
      <c r="DR38" s="594">
        <v>26.2</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300</v>
      </c>
      <c r="BZ39" s="587"/>
      <c r="CA39" s="587"/>
      <c r="CB39" s="587"/>
      <c r="CC39" s="587"/>
      <c r="CD39" s="587"/>
      <c r="CE39" s="587"/>
      <c r="CF39" s="587"/>
      <c r="CG39" s="587"/>
      <c r="CH39" s="587"/>
      <c r="CI39" s="587"/>
      <c r="CJ39" s="587"/>
      <c r="CK39" s="587"/>
      <c r="CL39" s="588"/>
      <c r="CM39" s="589">
        <v>13337673</v>
      </c>
      <c r="CN39" s="619"/>
      <c r="CO39" s="619"/>
      <c r="CP39" s="619"/>
      <c r="CQ39" s="619"/>
      <c r="CR39" s="619"/>
      <c r="CS39" s="619"/>
      <c r="CT39" s="620"/>
      <c r="CU39" s="594">
        <v>2.1</v>
      </c>
      <c r="CV39" s="617"/>
      <c r="CW39" s="617"/>
      <c r="CX39" s="618"/>
      <c r="CY39" s="598">
        <v>5961635</v>
      </c>
      <c r="CZ39" s="619"/>
      <c r="DA39" s="619"/>
      <c r="DB39" s="619"/>
      <c r="DC39" s="619"/>
      <c r="DD39" s="619"/>
      <c r="DE39" s="619"/>
      <c r="DF39" s="620"/>
      <c r="DG39" s="598">
        <v>5961635</v>
      </c>
      <c r="DH39" s="619"/>
      <c r="DI39" s="619"/>
      <c r="DJ39" s="619"/>
      <c r="DK39" s="619"/>
      <c r="DL39" s="619"/>
      <c r="DM39" s="619"/>
      <c r="DN39" s="619"/>
      <c r="DO39" s="619"/>
      <c r="DP39" s="619"/>
      <c r="DQ39" s="620"/>
      <c r="DR39" s="594">
        <v>1.9</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301</v>
      </c>
      <c r="BZ40" s="587"/>
      <c r="CA40" s="587"/>
      <c r="CB40" s="587"/>
      <c r="CC40" s="587"/>
      <c r="CD40" s="587"/>
      <c r="CE40" s="587"/>
      <c r="CF40" s="587"/>
      <c r="CG40" s="587"/>
      <c r="CH40" s="587"/>
      <c r="CI40" s="587"/>
      <c r="CJ40" s="587"/>
      <c r="CK40" s="587"/>
      <c r="CL40" s="588"/>
      <c r="CM40" s="589">
        <v>75271380</v>
      </c>
      <c r="CN40" s="590"/>
      <c r="CO40" s="590"/>
      <c r="CP40" s="590"/>
      <c r="CQ40" s="590"/>
      <c r="CR40" s="590"/>
      <c r="CS40" s="590"/>
      <c r="CT40" s="591"/>
      <c r="CU40" s="594">
        <v>11.8</v>
      </c>
      <c r="CV40" s="617"/>
      <c r="CW40" s="617"/>
      <c r="CX40" s="618"/>
      <c r="CY40" s="598">
        <v>72212594</v>
      </c>
      <c r="CZ40" s="619"/>
      <c r="DA40" s="619"/>
      <c r="DB40" s="619"/>
      <c r="DC40" s="619"/>
      <c r="DD40" s="619"/>
      <c r="DE40" s="619"/>
      <c r="DF40" s="620"/>
      <c r="DG40" s="598">
        <v>72212594</v>
      </c>
      <c r="DH40" s="619"/>
      <c r="DI40" s="619"/>
      <c r="DJ40" s="619"/>
      <c r="DK40" s="619"/>
      <c r="DL40" s="619"/>
      <c r="DM40" s="619"/>
      <c r="DN40" s="619"/>
      <c r="DO40" s="619"/>
      <c r="DP40" s="619"/>
      <c r="DQ40" s="620"/>
      <c r="DR40" s="594">
        <v>23.1</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302</v>
      </c>
      <c r="AQ41" s="572"/>
      <c r="AR41" s="572"/>
      <c r="AS41" s="572"/>
      <c r="AT41" s="572"/>
      <c r="AU41" s="572"/>
      <c r="AV41" s="572"/>
      <c r="AW41" s="572"/>
      <c r="AX41" s="572"/>
      <c r="AY41" s="572"/>
      <c r="AZ41" s="572"/>
      <c r="BA41" s="572"/>
      <c r="BB41" s="572"/>
      <c r="BC41" s="573"/>
      <c r="BD41" s="571" t="s">
        <v>303</v>
      </c>
      <c r="BE41" s="572"/>
      <c r="BF41" s="572"/>
      <c r="BG41" s="572"/>
      <c r="BH41" s="572"/>
      <c r="BI41" s="572"/>
      <c r="BJ41" s="572"/>
      <c r="BK41" s="572"/>
      <c r="BL41" s="572"/>
      <c r="BM41" s="573"/>
      <c r="BN41" s="571" t="s">
        <v>304</v>
      </c>
      <c r="BO41" s="572"/>
      <c r="BP41" s="572"/>
      <c r="BQ41" s="572"/>
      <c r="BR41" s="572"/>
      <c r="BS41" s="572"/>
      <c r="BT41" s="572"/>
      <c r="BU41" s="572"/>
      <c r="BV41" s="572"/>
      <c r="BW41" s="573"/>
      <c r="BY41" s="634" t="s">
        <v>305</v>
      </c>
      <c r="BZ41" s="635"/>
      <c r="CA41" s="586" t="s">
        <v>70</v>
      </c>
      <c r="CB41" s="587"/>
      <c r="CC41" s="587"/>
      <c r="CD41" s="587"/>
      <c r="CE41" s="587"/>
      <c r="CF41" s="587"/>
      <c r="CG41" s="587"/>
      <c r="CH41" s="587"/>
      <c r="CI41" s="587"/>
      <c r="CJ41" s="587"/>
      <c r="CK41" s="587"/>
      <c r="CL41" s="588"/>
      <c r="CM41" s="589">
        <v>75271329</v>
      </c>
      <c r="CN41" s="619"/>
      <c r="CO41" s="619"/>
      <c r="CP41" s="619"/>
      <c r="CQ41" s="619"/>
      <c r="CR41" s="619"/>
      <c r="CS41" s="619"/>
      <c r="CT41" s="620"/>
      <c r="CU41" s="594">
        <v>11.8</v>
      </c>
      <c r="CV41" s="617"/>
      <c r="CW41" s="617"/>
      <c r="CX41" s="618"/>
      <c r="CY41" s="598">
        <v>72212543</v>
      </c>
      <c r="CZ41" s="619"/>
      <c r="DA41" s="619"/>
      <c r="DB41" s="619"/>
      <c r="DC41" s="619"/>
      <c r="DD41" s="619"/>
      <c r="DE41" s="619"/>
      <c r="DF41" s="620"/>
      <c r="DG41" s="598">
        <v>72212543</v>
      </c>
      <c r="DH41" s="619"/>
      <c r="DI41" s="619"/>
      <c r="DJ41" s="619"/>
      <c r="DK41" s="619"/>
      <c r="DL41" s="619"/>
      <c r="DM41" s="619"/>
      <c r="DN41" s="619"/>
      <c r="DO41" s="619"/>
      <c r="DP41" s="619"/>
      <c r="DQ41" s="620"/>
      <c r="DR41" s="594">
        <v>23.1</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306</v>
      </c>
      <c r="AQ42" s="623"/>
      <c r="AR42" s="623"/>
      <c r="AS42" s="623"/>
      <c r="AT42" s="628" t="s">
        <v>307</v>
      </c>
      <c r="AU42" s="214"/>
      <c r="AV42" s="214"/>
      <c r="AW42" s="214"/>
      <c r="AX42" s="575" t="s">
        <v>156</v>
      </c>
      <c r="AY42" s="576"/>
      <c r="AZ42" s="576"/>
      <c r="BA42" s="576"/>
      <c r="BB42" s="576"/>
      <c r="BC42" s="577"/>
      <c r="BD42" s="631">
        <v>99.6</v>
      </c>
      <c r="BE42" s="632"/>
      <c r="BF42" s="632"/>
      <c r="BG42" s="632"/>
      <c r="BH42" s="632"/>
      <c r="BI42" s="632">
        <v>99.2</v>
      </c>
      <c r="BJ42" s="632"/>
      <c r="BK42" s="632"/>
      <c r="BL42" s="632"/>
      <c r="BM42" s="633"/>
      <c r="BN42" s="631">
        <v>99.6</v>
      </c>
      <c r="BO42" s="632"/>
      <c r="BP42" s="632"/>
      <c r="BQ42" s="632"/>
      <c r="BR42" s="632"/>
      <c r="BS42" s="632">
        <v>99.1</v>
      </c>
      <c r="BT42" s="632"/>
      <c r="BU42" s="632"/>
      <c r="BV42" s="632"/>
      <c r="BW42" s="633"/>
      <c r="BY42" s="636"/>
      <c r="BZ42" s="637"/>
      <c r="CA42" s="586" t="s">
        <v>308</v>
      </c>
      <c r="CB42" s="587"/>
      <c r="CC42" s="587"/>
      <c r="CD42" s="587"/>
      <c r="CE42" s="587"/>
      <c r="CF42" s="587"/>
      <c r="CG42" s="587"/>
      <c r="CH42" s="587"/>
      <c r="CI42" s="587"/>
      <c r="CJ42" s="587"/>
      <c r="CK42" s="587"/>
      <c r="CL42" s="588"/>
      <c r="CM42" s="589">
        <v>70988518</v>
      </c>
      <c r="CN42" s="590"/>
      <c r="CO42" s="590"/>
      <c r="CP42" s="590"/>
      <c r="CQ42" s="590"/>
      <c r="CR42" s="590"/>
      <c r="CS42" s="590"/>
      <c r="CT42" s="591"/>
      <c r="CU42" s="594">
        <v>11.1</v>
      </c>
      <c r="CV42" s="617"/>
      <c r="CW42" s="617"/>
      <c r="CX42" s="618"/>
      <c r="CY42" s="598">
        <v>67960791</v>
      </c>
      <c r="CZ42" s="619"/>
      <c r="DA42" s="619"/>
      <c r="DB42" s="619"/>
      <c r="DC42" s="619"/>
      <c r="DD42" s="619"/>
      <c r="DE42" s="619"/>
      <c r="DF42" s="620"/>
      <c r="DG42" s="598">
        <v>67960791</v>
      </c>
      <c r="DH42" s="619"/>
      <c r="DI42" s="619"/>
      <c r="DJ42" s="619"/>
      <c r="DK42" s="619"/>
      <c r="DL42" s="619"/>
      <c r="DM42" s="619"/>
      <c r="DN42" s="619"/>
      <c r="DO42" s="619"/>
      <c r="DP42" s="619"/>
      <c r="DQ42" s="620"/>
      <c r="DR42" s="594">
        <v>21.7</v>
      </c>
      <c r="DS42" s="617"/>
      <c r="DT42" s="617"/>
      <c r="DU42" s="617"/>
      <c r="DV42" s="617"/>
      <c r="DW42" s="617"/>
      <c r="DX42" s="621"/>
    </row>
    <row r="43" spans="2:128" ht="11.25" customHeight="1" x14ac:dyDescent="0.2">
      <c r="AP43" s="624"/>
      <c r="AQ43" s="625"/>
      <c r="AR43" s="625"/>
      <c r="AS43" s="625"/>
      <c r="AT43" s="629"/>
      <c r="AU43" s="210" t="s">
        <v>309</v>
      </c>
      <c r="AX43" s="586" t="s">
        <v>310</v>
      </c>
      <c r="AY43" s="587"/>
      <c r="AZ43" s="587"/>
      <c r="BA43" s="587"/>
      <c r="BB43" s="587"/>
      <c r="BC43" s="588"/>
      <c r="BD43" s="643">
        <v>99.2</v>
      </c>
      <c r="BE43" s="644"/>
      <c r="BF43" s="644"/>
      <c r="BG43" s="644"/>
      <c r="BH43" s="644"/>
      <c r="BI43" s="644">
        <v>97.9</v>
      </c>
      <c r="BJ43" s="644"/>
      <c r="BK43" s="644"/>
      <c r="BL43" s="644"/>
      <c r="BM43" s="645"/>
      <c r="BN43" s="643">
        <v>99.3</v>
      </c>
      <c r="BO43" s="644"/>
      <c r="BP43" s="644"/>
      <c r="BQ43" s="644"/>
      <c r="BR43" s="644"/>
      <c r="BS43" s="644">
        <v>98</v>
      </c>
      <c r="BT43" s="644"/>
      <c r="BU43" s="644"/>
      <c r="BV43" s="644"/>
      <c r="BW43" s="645"/>
      <c r="BY43" s="636"/>
      <c r="BZ43" s="637"/>
      <c r="CA43" s="586" t="s">
        <v>311</v>
      </c>
      <c r="CB43" s="587"/>
      <c r="CC43" s="587"/>
      <c r="CD43" s="587"/>
      <c r="CE43" s="587"/>
      <c r="CF43" s="587"/>
      <c r="CG43" s="587"/>
      <c r="CH43" s="587"/>
      <c r="CI43" s="587"/>
      <c r="CJ43" s="587"/>
      <c r="CK43" s="587"/>
      <c r="CL43" s="588"/>
      <c r="CM43" s="589">
        <v>4282811</v>
      </c>
      <c r="CN43" s="619"/>
      <c r="CO43" s="619"/>
      <c r="CP43" s="619"/>
      <c r="CQ43" s="619"/>
      <c r="CR43" s="619"/>
      <c r="CS43" s="619"/>
      <c r="CT43" s="620"/>
      <c r="CU43" s="594">
        <v>0.7</v>
      </c>
      <c r="CV43" s="617"/>
      <c r="CW43" s="617"/>
      <c r="CX43" s="618"/>
      <c r="CY43" s="598">
        <v>4251752</v>
      </c>
      <c r="CZ43" s="619"/>
      <c r="DA43" s="619"/>
      <c r="DB43" s="619"/>
      <c r="DC43" s="619"/>
      <c r="DD43" s="619"/>
      <c r="DE43" s="619"/>
      <c r="DF43" s="620"/>
      <c r="DG43" s="598">
        <v>4251752</v>
      </c>
      <c r="DH43" s="619"/>
      <c r="DI43" s="619"/>
      <c r="DJ43" s="619"/>
      <c r="DK43" s="619"/>
      <c r="DL43" s="619"/>
      <c r="DM43" s="619"/>
      <c r="DN43" s="619"/>
      <c r="DO43" s="619"/>
      <c r="DP43" s="619"/>
      <c r="DQ43" s="620"/>
      <c r="DR43" s="594">
        <v>1.4</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312</v>
      </c>
      <c r="AY44" s="607"/>
      <c r="AZ44" s="607"/>
      <c r="BA44" s="607"/>
      <c r="BB44" s="607"/>
      <c r="BC44" s="608"/>
      <c r="BD44" s="640">
        <v>100</v>
      </c>
      <c r="BE44" s="641"/>
      <c r="BF44" s="641"/>
      <c r="BG44" s="641"/>
      <c r="BH44" s="641"/>
      <c r="BI44" s="641">
        <v>99.9</v>
      </c>
      <c r="BJ44" s="641"/>
      <c r="BK44" s="641"/>
      <c r="BL44" s="641"/>
      <c r="BM44" s="642"/>
      <c r="BN44" s="640">
        <v>100</v>
      </c>
      <c r="BO44" s="641"/>
      <c r="BP44" s="641"/>
      <c r="BQ44" s="641"/>
      <c r="BR44" s="641"/>
      <c r="BS44" s="641">
        <v>99.9</v>
      </c>
      <c r="BT44" s="641"/>
      <c r="BU44" s="641"/>
      <c r="BV44" s="641"/>
      <c r="BW44" s="642"/>
      <c r="BY44" s="638"/>
      <c r="BZ44" s="639"/>
      <c r="CA44" s="586" t="s">
        <v>313</v>
      </c>
      <c r="CB44" s="587"/>
      <c r="CC44" s="587"/>
      <c r="CD44" s="587"/>
      <c r="CE44" s="587"/>
      <c r="CF44" s="587"/>
      <c r="CG44" s="587"/>
      <c r="CH44" s="587"/>
      <c r="CI44" s="587"/>
      <c r="CJ44" s="587"/>
      <c r="CK44" s="587"/>
      <c r="CL44" s="588"/>
      <c r="CM44" s="589">
        <v>51</v>
      </c>
      <c r="CN44" s="590"/>
      <c r="CO44" s="590"/>
      <c r="CP44" s="590"/>
      <c r="CQ44" s="590"/>
      <c r="CR44" s="590"/>
      <c r="CS44" s="590"/>
      <c r="CT44" s="591"/>
      <c r="CU44" s="594">
        <v>0</v>
      </c>
      <c r="CV44" s="617"/>
      <c r="CW44" s="617"/>
      <c r="CX44" s="618"/>
      <c r="CY44" s="598">
        <v>51</v>
      </c>
      <c r="CZ44" s="619"/>
      <c r="DA44" s="619"/>
      <c r="DB44" s="619"/>
      <c r="DC44" s="619"/>
      <c r="DD44" s="619"/>
      <c r="DE44" s="619"/>
      <c r="DF44" s="620"/>
      <c r="DG44" s="598">
        <v>51</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314</v>
      </c>
      <c r="AQ45" s="654"/>
      <c r="AR45" s="654"/>
      <c r="AS45" s="654"/>
      <c r="AT45" s="654"/>
      <c r="AU45" s="654"/>
      <c r="AV45" s="654"/>
      <c r="AW45" s="655"/>
      <c r="AX45" s="656" t="s">
        <v>315</v>
      </c>
      <c r="AY45" s="656"/>
      <c r="AZ45" s="656"/>
      <c r="BA45" s="656"/>
      <c r="BB45" s="656"/>
      <c r="BC45" s="656"/>
      <c r="BD45" s="657">
        <v>5205996</v>
      </c>
      <c r="BE45" s="658"/>
      <c r="BF45" s="658"/>
      <c r="BG45" s="658"/>
      <c r="BH45" s="658"/>
      <c r="BI45" s="658"/>
      <c r="BJ45" s="658"/>
      <c r="BK45" s="658"/>
      <c r="BL45" s="658"/>
      <c r="BM45" s="659"/>
      <c r="BN45" s="657">
        <v>4734234</v>
      </c>
      <c r="BO45" s="658"/>
      <c r="BP45" s="658"/>
      <c r="BQ45" s="658"/>
      <c r="BR45" s="658"/>
      <c r="BS45" s="658"/>
      <c r="BT45" s="658"/>
      <c r="BU45" s="658"/>
      <c r="BV45" s="658"/>
      <c r="BW45" s="659"/>
      <c r="BY45" s="586" t="s">
        <v>316</v>
      </c>
      <c r="BZ45" s="587"/>
      <c r="CA45" s="587"/>
      <c r="CB45" s="587"/>
      <c r="CC45" s="587"/>
      <c r="CD45" s="587"/>
      <c r="CE45" s="587"/>
      <c r="CF45" s="587"/>
      <c r="CG45" s="587"/>
      <c r="CH45" s="587"/>
      <c r="CI45" s="587"/>
      <c r="CJ45" s="587"/>
      <c r="CK45" s="587"/>
      <c r="CL45" s="588"/>
      <c r="CM45" s="589">
        <v>280329146</v>
      </c>
      <c r="CN45" s="619"/>
      <c r="CO45" s="619"/>
      <c r="CP45" s="619"/>
      <c r="CQ45" s="619"/>
      <c r="CR45" s="619"/>
      <c r="CS45" s="619"/>
      <c r="CT45" s="620"/>
      <c r="CU45" s="594">
        <v>44</v>
      </c>
      <c r="CV45" s="617"/>
      <c r="CW45" s="617"/>
      <c r="CX45" s="618"/>
      <c r="CY45" s="598">
        <v>161509625</v>
      </c>
      <c r="CZ45" s="619"/>
      <c r="DA45" s="619"/>
      <c r="DB45" s="619"/>
      <c r="DC45" s="619"/>
      <c r="DD45" s="619"/>
      <c r="DE45" s="619"/>
      <c r="DF45" s="620"/>
      <c r="DG45" s="598">
        <v>95378037</v>
      </c>
      <c r="DH45" s="619"/>
      <c r="DI45" s="619"/>
      <c r="DJ45" s="619"/>
      <c r="DK45" s="619"/>
      <c r="DL45" s="619"/>
      <c r="DM45" s="619"/>
      <c r="DN45" s="619"/>
      <c r="DO45" s="619"/>
      <c r="DP45" s="619"/>
      <c r="DQ45" s="620"/>
      <c r="DR45" s="594">
        <v>30.5</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317</v>
      </c>
      <c r="AQ46" s="647"/>
      <c r="AR46" s="647"/>
      <c r="AS46" s="647"/>
      <c r="AT46" s="647"/>
      <c r="AU46" s="647"/>
      <c r="AV46" s="647"/>
      <c r="AW46" s="648"/>
      <c r="AX46" s="649" t="s">
        <v>318</v>
      </c>
      <c r="AY46" s="649"/>
      <c r="AZ46" s="649"/>
      <c r="BA46" s="649"/>
      <c r="BB46" s="649"/>
      <c r="BC46" s="649"/>
      <c r="BD46" s="650">
        <v>5205996</v>
      </c>
      <c r="BE46" s="651"/>
      <c r="BF46" s="651"/>
      <c r="BG46" s="651"/>
      <c r="BH46" s="651"/>
      <c r="BI46" s="651"/>
      <c r="BJ46" s="651"/>
      <c r="BK46" s="651"/>
      <c r="BL46" s="651"/>
      <c r="BM46" s="652"/>
      <c r="BN46" s="650">
        <v>4734234</v>
      </c>
      <c r="BO46" s="651"/>
      <c r="BP46" s="651"/>
      <c r="BQ46" s="651"/>
      <c r="BR46" s="651"/>
      <c r="BS46" s="651"/>
      <c r="BT46" s="651"/>
      <c r="BU46" s="651"/>
      <c r="BV46" s="651"/>
      <c r="BW46" s="652"/>
      <c r="BY46" s="586" t="s">
        <v>319</v>
      </c>
      <c r="BZ46" s="587"/>
      <c r="CA46" s="587"/>
      <c r="CB46" s="587"/>
      <c r="CC46" s="587"/>
      <c r="CD46" s="587"/>
      <c r="CE46" s="587"/>
      <c r="CF46" s="587"/>
      <c r="CG46" s="587"/>
      <c r="CH46" s="587"/>
      <c r="CI46" s="587"/>
      <c r="CJ46" s="587"/>
      <c r="CK46" s="587"/>
      <c r="CL46" s="588"/>
      <c r="CM46" s="589">
        <v>21383249</v>
      </c>
      <c r="CN46" s="590"/>
      <c r="CO46" s="590"/>
      <c r="CP46" s="590"/>
      <c r="CQ46" s="590"/>
      <c r="CR46" s="590"/>
      <c r="CS46" s="590"/>
      <c r="CT46" s="591"/>
      <c r="CU46" s="594">
        <v>3.4</v>
      </c>
      <c r="CV46" s="617"/>
      <c r="CW46" s="617"/>
      <c r="CX46" s="618"/>
      <c r="CY46" s="598">
        <v>16329747</v>
      </c>
      <c r="CZ46" s="619"/>
      <c r="DA46" s="619"/>
      <c r="DB46" s="619"/>
      <c r="DC46" s="619"/>
      <c r="DD46" s="619"/>
      <c r="DE46" s="619"/>
      <c r="DF46" s="620"/>
      <c r="DG46" s="598">
        <v>14978351</v>
      </c>
      <c r="DH46" s="619"/>
      <c r="DI46" s="619"/>
      <c r="DJ46" s="619"/>
      <c r="DK46" s="619"/>
      <c r="DL46" s="619"/>
      <c r="DM46" s="619"/>
      <c r="DN46" s="619"/>
      <c r="DO46" s="619"/>
      <c r="DP46" s="619"/>
      <c r="DQ46" s="620"/>
      <c r="DR46" s="594">
        <v>4.8</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320</v>
      </c>
      <c r="BZ47" s="587"/>
      <c r="CA47" s="587"/>
      <c r="CB47" s="587"/>
      <c r="CC47" s="587"/>
      <c r="CD47" s="587"/>
      <c r="CE47" s="587"/>
      <c r="CF47" s="587"/>
      <c r="CG47" s="587"/>
      <c r="CH47" s="587"/>
      <c r="CI47" s="587"/>
      <c r="CJ47" s="587"/>
      <c r="CK47" s="587"/>
      <c r="CL47" s="588"/>
      <c r="CM47" s="589">
        <v>5422640</v>
      </c>
      <c r="CN47" s="619"/>
      <c r="CO47" s="619"/>
      <c r="CP47" s="619"/>
      <c r="CQ47" s="619"/>
      <c r="CR47" s="619"/>
      <c r="CS47" s="619"/>
      <c r="CT47" s="620"/>
      <c r="CU47" s="594">
        <v>0.9</v>
      </c>
      <c r="CV47" s="617"/>
      <c r="CW47" s="617"/>
      <c r="CX47" s="618"/>
      <c r="CY47" s="598">
        <v>3616632</v>
      </c>
      <c r="CZ47" s="619"/>
      <c r="DA47" s="619"/>
      <c r="DB47" s="619"/>
      <c r="DC47" s="619"/>
      <c r="DD47" s="619"/>
      <c r="DE47" s="619"/>
      <c r="DF47" s="620"/>
      <c r="DG47" s="598">
        <v>3610116</v>
      </c>
      <c r="DH47" s="619"/>
      <c r="DI47" s="619"/>
      <c r="DJ47" s="619"/>
      <c r="DK47" s="619"/>
      <c r="DL47" s="619"/>
      <c r="DM47" s="619"/>
      <c r="DN47" s="619"/>
      <c r="DO47" s="619"/>
      <c r="DP47" s="619"/>
      <c r="DQ47" s="620"/>
      <c r="DR47" s="594">
        <v>1.2</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321</v>
      </c>
      <c r="BZ48" s="587"/>
      <c r="CA48" s="587"/>
      <c r="CB48" s="587"/>
      <c r="CC48" s="587"/>
      <c r="CD48" s="587"/>
      <c r="CE48" s="587"/>
      <c r="CF48" s="587"/>
      <c r="CG48" s="587"/>
      <c r="CH48" s="587"/>
      <c r="CI48" s="587"/>
      <c r="CJ48" s="587"/>
      <c r="CK48" s="587"/>
      <c r="CL48" s="588"/>
      <c r="CM48" s="589">
        <v>165603202</v>
      </c>
      <c r="CN48" s="590"/>
      <c r="CO48" s="590"/>
      <c r="CP48" s="590"/>
      <c r="CQ48" s="590"/>
      <c r="CR48" s="590"/>
      <c r="CS48" s="590"/>
      <c r="CT48" s="591"/>
      <c r="CU48" s="594">
        <v>26</v>
      </c>
      <c r="CV48" s="617"/>
      <c r="CW48" s="617"/>
      <c r="CX48" s="618"/>
      <c r="CY48" s="598">
        <v>114533409</v>
      </c>
      <c r="CZ48" s="619"/>
      <c r="DA48" s="619"/>
      <c r="DB48" s="619"/>
      <c r="DC48" s="619"/>
      <c r="DD48" s="619"/>
      <c r="DE48" s="619"/>
      <c r="DF48" s="620"/>
      <c r="DG48" s="598">
        <v>70352105</v>
      </c>
      <c r="DH48" s="619"/>
      <c r="DI48" s="619"/>
      <c r="DJ48" s="619"/>
      <c r="DK48" s="619"/>
      <c r="DL48" s="619"/>
      <c r="DM48" s="619"/>
      <c r="DN48" s="619"/>
      <c r="DO48" s="619"/>
      <c r="DP48" s="619"/>
      <c r="DQ48" s="620"/>
      <c r="DR48" s="594">
        <v>22.5</v>
      </c>
      <c r="DS48" s="617"/>
      <c r="DT48" s="617"/>
      <c r="DU48" s="617"/>
      <c r="DV48" s="617"/>
      <c r="DW48" s="617"/>
      <c r="DX48" s="621"/>
    </row>
    <row r="49" spans="2:128" ht="11.25" customHeight="1" x14ac:dyDescent="0.2">
      <c r="B49" s="210" t="s">
        <v>322</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323</v>
      </c>
      <c r="BZ49" s="587"/>
      <c r="CA49" s="587"/>
      <c r="CB49" s="587"/>
      <c r="CC49" s="587"/>
      <c r="CD49" s="587"/>
      <c r="CE49" s="587"/>
      <c r="CF49" s="587"/>
      <c r="CG49" s="587"/>
      <c r="CH49" s="587"/>
      <c r="CI49" s="587"/>
      <c r="CJ49" s="587"/>
      <c r="CK49" s="587"/>
      <c r="CL49" s="588"/>
      <c r="CM49" s="589">
        <v>6391870</v>
      </c>
      <c r="CN49" s="619"/>
      <c r="CO49" s="619"/>
      <c r="CP49" s="619"/>
      <c r="CQ49" s="619"/>
      <c r="CR49" s="619"/>
      <c r="CS49" s="619"/>
      <c r="CT49" s="620"/>
      <c r="CU49" s="594">
        <v>1</v>
      </c>
      <c r="CV49" s="617"/>
      <c r="CW49" s="617"/>
      <c r="CX49" s="618"/>
      <c r="CY49" s="598">
        <v>6391870</v>
      </c>
      <c r="CZ49" s="619"/>
      <c r="DA49" s="619"/>
      <c r="DB49" s="619"/>
      <c r="DC49" s="619"/>
      <c r="DD49" s="619"/>
      <c r="DE49" s="619"/>
      <c r="DF49" s="620"/>
      <c r="DG49" s="598">
        <v>6379993</v>
      </c>
      <c r="DH49" s="619"/>
      <c r="DI49" s="619"/>
      <c r="DJ49" s="619"/>
      <c r="DK49" s="619"/>
      <c r="DL49" s="619"/>
      <c r="DM49" s="619"/>
      <c r="DN49" s="619"/>
      <c r="DO49" s="619"/>
      <c r="DP49" s="619"/>
      <c r="DQ49" s="620"/>
      <c r="DR49" s="594">
        <v>2</v>
      </c>
      <c r="DS49" s="617"/>
      <c r="DT49" s="617"/>
      <c r="DU49" s="617"/>
      <c r="DV49" s="617"/>
      <c r="DW49" s="617"/>
      <c r="DX49" s="621"/>
    </row>
    <row r="50" spans="2:128" ht="11.25" customHeight="1" x14ac:dyDescent="0.2">
      <c r="B50" s="660" t="s">
        <v>324</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325</v>
      </c>
      <c r="BZ50" s="587"/>
      <c r="CA50" s="587"/>
      <c r="CB50" s="587"/>
      <c r="CC50" s="587"/>
      <c r="CD50" s="587"/>
      <c r="CE50" s="587"/>
      <c r="CF50" s="587"/>
      <c r="CG50" s="587"/>
      <c r="CH50" s="587"/>
      <c r="CI50" s="587"/>
      <c r="CJ50" s="587"/>
      <c r="CK50" s="587"/>
      <c r="CL50" s="588"/>
      <c r="CM50" s="589">
        <v>21594711</v>
      </c>
      <c r="CN50" s="590"/>
      <c r="CO50" s="590"/>
      <c r="CP50" s="590"/>
      <c r="CQ50" s="590"/>
      <c r="CR50" s="590"/>
      <c r="CS50" s="590"/>
      <c r="CT50" s="591"/>
      <c r="CU50" s="594">
        <v>3.4</v>
      </c>
      <c r="CV50" s="617"/>
      <c r="CW50" s="617"/>
      <c r="CX50" s="618"/>
      <c r="CY50" s="598">
        <v>19715168</v>
      </c>
      <c r="CZ50" s="619"/>
      <c r="DA50" s="619"/>
      <c r="DB50" s="619"/>
      <c r="DC50" s="619"/>
      <c r="DD50" s="619"/>
      <c r="DE50" s="619"/>
      <c r="DF50" s="620"/>
      <c r="DG50" s="598" t="s">
        <v>121</v>
      </c>
      <c r="DH50" s="619"/>
      <c r="DI50" s="619"/>
      <c r="DJ50" s="619"/>
      <c r="DK50" s="619"/>
      <c r="DL50" s="619"/>
      <c r="DM50" s="619"/>
      <c r="DN50" s="619"/>
      <c r="DO50" s="619"/>
      <c r="DP50" s="619"/>
      <c r="DQ50" s="620"/>
      <c r="DR50" s="594" t="s">
        <v>153</v>
      </c>
      <c r="DS50" s="617"/>
      <c r="DT50" s="617"/>
      <c r="DU50" s="617"/>
      <c r="DV50" s="617"/>
      <c r="DW50" s="617"/>
      <c r="DX50" s="621"/>
    </row>
    <row r="51" spans="2:128" ht="11.25" customHeight="1" x14ac:dyDescent="0.2">
      <c r="B51" s="660" t="s">
        <v>326</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327</v>
      </c>
      <c r="BZ51" s="587"/>
      <c r="CA51" s="587"/>
      <c r="CB51" s="587"/>
      <c r="CC51" s="587"/>
      <c r="CD51" s="587"/>
      <c r="CE51" s="587"/>
      <c r="CF51" s="587"/>
      <c r="CG51" s="587"/>
      <c r="CH51" s="587"/>
      <c r="CI51" s="587"/>
      <c r="CJ51" s="587"/>
      <c r="CK51" s="587"/>
      <c r="CL51" s="588"/>
      <c r="CM51" s="589" t="s">
        <v>121</v>
      </c>
      <c r="CN51" s="619"/>
      <c r="CO51" s="619"/>
      <c r="CP51" s="619"/>
      <c r="CQ51" s="619"/>
      <c r="CR51" s="619"/>
      <c r="CS51" s="619"/>
      <c r="CT51" s="620"/>
      <c r="CU51" s="594" t="s">
        <v>121</v>
      </c>
      <c r="CV51" s="617"/>
      <c r="CW51" s="617"/>
      <c r="CX51" s="618"/>
      <c r="CY51" s="598" t="s">
        <v>121</v>
      </c>
      <c r="CZ51" s="619"/>
      <c r="DA51" s="619"/>
      <c r="DB51" s="619"/>
      <c r="DC51" s="619"/>
      <c r="DD51" s="619"/>
      <c r="DE51" s="619"/>
      <c r="DF51" s="620"/>
      <c r="DG51" s="598" t="s">
        <v>121</v>
      </c>
      <c r="DH51" s="619"/>
      <c r="DI51" s="619"/>
      <c r="DJ51" s="619"/>
      <c r="DK51" s="619"/>
      <c r="DL51" s="619"/>
      <c r="DM51" s="619"/>
      <c r="DN51" s="619"/>
      <c r="DO51" s="619"/>
      <c r="DP51" s="619"/>
      <c r="DQ51" s="620"/>
      <c r="DR51" s="594" t="s">
        <v>121</v>
      </c>
      <c r="DS51" s="617"/>
      <c r="DT51" s="617"/>
      <c r="DU51" s="617"/>
      <c r="DV51" s="617"/>
      <c r="DW51" s="617"/>
      <c r="DX51" s="621"/>
    </row>
    <row r="52" spans="2:128" ht="11.25" customHeight="1" x14ac:dyDescent="0.2">
      <c r="BY52" s="586" t="s">
        <v>328</v>
      </c>
      <c r="BZ52" s="587"/>
      <c r="CA52" s="587"/>
      <c r="CB52" s="587"/>
      <c r="CC52" s="587"/>
      <c r="CD52" s="587"/>
      <c r="CE52" s="587"/>
      <c r="CF52" s="587"/>
      <c r="CG52" s="587"/>
      <c r="CH52" s="587"/>
      <c r="CI52" s="587"/>
      <c r="CJ52" s="587"/>
      <c r="CK52" s="587"/>
      <c r="CL52" s="588"/>
      <c r="CM52" s="589">
        <v>59933474</v>
      </c>
      <c r="CN52" s="590"/>
      <c r="CO52" s="590"/>
      <c r="CP52" s="590"/>
      <c r="CQ52" s="590"/>
      <c r="CR52" s="590"/>
      <c r="CS52" s="590"/>
      <c r="CT52" s="591"/>
      <c r="CU52" s="594">
        <v>9.4</v>
      </c>
      <c r="CV52" s="617"/>
      <c r="CW52" s="617"/>
      <c r="CX52" s="618"/>
      <c r="CY52" s="598">
        <v>922799</v>
      </c>
      <c r="CZ52" s="619"/>
      <c r="DA52" s="619"/>
      <c r="DB52" s="619"/>
      <c r="DC52" s="619"/>
      <c r="DD52" s="619"/>
      <c r="DE52" s="619"/>
      <c r="DF52" s="620"/>
      <c r="DG52" s="598">
        <v>57472</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329</v>
      </c>
      <c r="BZ53" s="587"/>
      <c r="CA53" s="587"/>
      <c r="CB53" s="587"/>
      <c r="CC53" s="587"/>
      <c r="CD53" s="587"/>
      <c r="CE53" s="587"/>
      <c r="CF53" s="587"/>
      <c r="CG53" s="587"/>
      <c r="CH53" s="587"/>
      <c r="CI53" s="587"/>
      <c r="CJ53" s="587"/>
      <c r="CK53" s="587"/>
      <c r="CL53" s="588"/>
      <c r="CM53" s="589" t="s">
        <v>121</v>
      </c>
      <c r="CN53" s="590"/>
      <c r="CO53" s="590"/>
      <c r="CP53" s="590"/>
      <c r="CQ53" s="590"/>
      <c r="CR53" s="590"/>
      <c r="CS53" s="590"/>
      <c r="CT53" s="591"/>
      <c r="CU53" s="594" t="s">
        <v>121</v>
      </c>
      <c r="CV53" s="617"/>
      <c r="CW53" s="617"/>
      <c r="CX53" s="618"/>
      <c r="CY53" s="598" t="s">
        <v>153</v>
      </c>
      <c r="CZ53" s="619"/>
      <c r="DA53" s="619"/>
      <c r="DB53" s="619"/>
      <c r="DC53" s="619"/>
      <c r="DD53" s="619"/>
      <c r="DE53" s="619"/>
      <c r="DF53" s="620"/>
      <c r="DG53" s="598" t="s">
        <v>153</v>
      </c>
      <c r="DH53" s="619"/>
      <c r="DI53" s="619"/>
      <c r="DJ53" s="619"/>
      <c r="DK53" s="619"/>
      <c r="DL53" s="619"/>
      <c r="DM53" s="619"/>
      <c r="DN53" s="619"/>
      <c r="DO53" s="619"/>
      <c r="DP53" s="619"/>
      <c r="DQ53" s="620"/>
      <c r="DR53" s="594" t="s">
        <v>240</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330</v>
      </c>
      <c r="BZ54" s="587"/>
      <c r="CA54" s="587"/>
      <c r="CB54" s="587"/>
      <c r="CC54" s="587"/>
      <c r="CD54" s="587"/>
      <c r="CE54" s="587"/>
      <c r="CF54" s="587"/>
      <c r="CG54" s="587"/>
      <c r="CH54" s="587"/>
      <c r="CI54" s="587"/>
      <c r="CJ54" s="587"/>
      <c r="CK54" s="587"/>
      <c r="CL54" s="588"/>
      <c r="CM54" s="589">
        <v>133241616</v>
      </c>
      <c r="CN54" s="590"/>
      <c r="CO54" s="590"/>
      <c r="CP54" s="590"/>
      <c r="CQ54" s="590"/>
      <c r="CR54" s="590"/>
      <c r="CS54" s="590"/>
      <c r="CT54" s="591"/>
      <c r="CU54" s="594">
        <v>20.9</v>
      </c>
      <c r="CV54" s="617"/>
      <c r="CW54" s="617"/>
      <c r="CX54" s="618"/>
      <c r="CY54" s="598">
        <v>10630290</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331</v>
      </c>
      <c r="BZ55" s="587"/>
      <c r="CA55" s="587"/>
      <c r="CB55" s="587"/>
      <c r="CC55" s="587"/>
      <c r="CD55" s="587"/>
      <c r="CE55" s="587"/>
      <c r="CF55" s="587"/>
      <c r="CG55" s="587"/>
      <c r="CH55" s="587"/>
      <c r="CI55" s="587"/>
      <c r="CJ55" s="587"/>
      <c r="CK55" s="587"/>
      <c r="CL55" s="588"/>
      <c r="CM55" s="589">
        <v>2618397</v>
      </c>
      <c r="CN55" s="590"/>
      <c r="CO55" s="590"/>
      <c r="CP55" s="590"/>
      <c r="CQ55" s="590"/>
      <c r="CR55" s="590"/>
      <c r="CS55" s="590"/>
      <c r="CT55" s="591"/>
      <c r="CU55" s="594">
        <v>0.4</v>
      </c>
      <c r="CV55" s="617"/>
      <c r="CW55" s="617"/>
      <c r="CX55" s="618"/>
      <c r="CY55" s="598">
        <v>322635</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305</v>
      </c>
      <c r="BZ56" s="635"/>
      <c r="CA56" s="586" t="s">
        <v>332</v>
      </c>
      <c r="CB56" s="587"/>
      <c r="CC56" s="587"/>
      <c r="CD56" s="587"/>
      <c r="CE56" s="587"/>
      <c r="CF56" s="587"/>
      <c r="CG56" s="587"/>
      <c r="CH56" s="587"/>
      <c r="CI56" s="587"/>
      <c r="CJ56" s="587"/>
      <c r="CK56" s="587"/>
      <c r="CL56" s="588"/>
      <c r="CM56" s="589">
        <v>132123021</v>
      </c>
      <c r="CN56" s="590"/>
      <c r="CO56" s="590"/>
      <c r="CP56" s="590"/>
      <c r="CQ56" s="590"/>
      <c r="CR56" s="590"/>
      <c r="CS56" s="590"/>
      <c r="CT56" s="591"/>
      <c r="CU56" s="594">
        <v>20.7</v>
      </c>
      <c r="CV56" s="617"/>
      <c r="CW56" s="617"/>
      <c r="CX56" s="618"/>
      <c r="CY56" s="598">
        <v>10522465</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333</v>
      </c>
      <c r="CB57" s="587"/>
      <c r="CC57" s="587"/>
      <c r="CD57" s="587"/>
      <c r="CE57" s="587"/>
      <c r="CF57" s="587"/>
      <c r="CG57" s="587"/>
      <c r="CH57" s="587"/>
      <c r="CI57" s="587"/>
      <c r="CJ57" s="587"/>
      <c r="CK57" s="587"/>
      <c r="CL57" s="588"/>
      <c r="CM57" s="589">
        <v>95116265</v>
      </c>
      <c r="CN57" s="590"/>
      <c r="CO57" s="590"/>
      <c r="CP57" s="590"/>
      <c r="CQ57" s="590"/>
      <c r="CR57" s="590"/>
      <c r="CS57" s="590"/>
      <c r="CT57" s="591"/>
      <c r="CU57" s="594">
        <v>14.9</v>
      </c>
      <c r="CV57" s="617"/>
      <c r="CW57" s="617"/>
      <c r="CX57" s="618"/>
      <c r="CY57" s="598">
        <v>2735611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334</v>
      </c>
      <c r="CB58" s="587"/>
      <c r="CC58" s="587"/>
      <c r="CD58" s="587"/>
      <c r="CE58" s="587"/>
      <c r="CF58" s="587"/>
      <c r="CG58" s="587"/>
      <c r="CH58" s="587"/>
      <c r="CI58" s="587"/>
      <c r="CJ58" s="587"/>
      <c r="CK58" s="587"/>
      <c r="CL58" s="588"/>
      <c r="CM58" s="589">
        <v>23995282</v>
      </c>
      <c r="CN58" s="590"/>
      <c r="CO58" s="590"/>
      <c r="CP58" s="590"/>
      <c r="CQ58" s="590"/>
      <c r="CR58" s="590"/>
      <c r="CS58" s="590"/>
      <c r="CT58" s="591"/>
      <c r="CU58" s="594">
        <v>3.8</v>
      </c>
      <c r="CV58" s="617"/>
      <c r="CW58" s="617"/>
      <c r="CX58" s="618"/>
      <c r="CY58" s="598">
        <v>6629492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335</v>
      </c>
      <c r="CB59" s="587"/>
      <c r="CC59" s="587"/>
      <c r="CD59" s="587"/>
      <c r="CE59" s="587"/>
      <c r="CF59" s="587"/>
      <c r="CG59" s="587"/>
      <c r="CH59" s="587"/>
      <c r="CI59" s="587"/>
      <c r="CJ59" s="587"/>
      <c r="CK59" s="587"/>
      <c r="CL59" s="588"/>
      <c r="CM59" s="589">
        <v>1118595</v>
      </c>
      <c r="CN59" s="590"/>
      <c r="CO59" s="590"/>
      <c r="CP59" s="590"/>
      <c r="CQ59" s="590"/>
      <c r="CR59" s="590"/>
      <c r="CS59" s="590"/>
      <c r="CT59" s="591"/>
      <c r="CU59" s="594">
        <v>0.2</v>
      </c>
      <c r="CV59" s="617"/>
      <c r="CW59" s="617"/>
      <c r="CX59" s="618"/>
      <c r="CY59" s="598">
        <v>107825</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336</v>
      </c>
      <c r="CB60" s="587"/>
      <c r="CC60" s="587"/>
      <c r="CD60" s="587"/>
      <c r="CE60" s="587"/>
      <c r="CF60" s="587"/>
      <c r="CG60" s="587"/>
      <c r="CH60" s="587"/>
      <c r="CI60" s="587"/>
      <c r="CJ60" s="587"/>
      <c r="CK60" s="587"/>
      <c r="CL60" s="588"/>
      <c r="CM60" s="589" t="s">
        <v>153</v>
      </c>
      <c r="CN60" s="590"/>
      <c r="CO60" s="590"/>
      <c r="CP60" s="590"/>
      <c r="CQ60" s="590"/>
      <c r="CR60" s="590"/>
      <c r="CS60" s="590"/>
      <c r="CT60" s="591"/>
      <c r="CU60" s="594" t="s">
        <v>121</v>
      </c>
      <c r="CV60" s="617"/>
      <c r="CW60" s="617"/>
      <c r="CX60" s="618"/>
      <c r="CY60" s="598" t="s">
        <v>240</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337</v>
      </c>
      <c r="BZ61" s="607"/>
      <c r="CA61" s="607"/>
      <c r="CB61" s="607"/>
      <c r="CC61" s="607"/>
      <c r="CD61" s="607"/>
      <c r="CE61" s="607"/>
      <c r="CF61" s="607"/>
      <c r="CG61" s="607"/>
      <c r="CH61" s="607"/>
      <c r="CI61" s="607"/>
      <c r="CJ61" s="607"/>
      <c r="CK61" s="607"/>
      <c r="CL61" s="608"/>
      <c r="CM61" s="667">
        <v>637231552</v>
      </c>
      <c r="CN61" s="668"/>
      <c r="CO61" s="668"/>
      <c r="CP61" s="668"/>
      <c r="CQ61" s="668"/>
      <c r="CR61" s="668"/>
      <c r="CS61" s="668"/>
      <c r="CT61" s="669"/>
      <c r="CU61" s="609">
        <v>100</v>
      </c>
      <c r="CV61" s="670"/>
      <c r="CW61" s="670"/>
      <c r="CX61" s="671"/>
      <c r="CY61" s="672">
        <v>368871259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RSsJqZYhvsnKe/QlwsOTEXsm9kkwgOmVS5D5H/i9JKUYZ0PjY9sXag/zRB2yLvf0JMOecJXigLk6Iu/yRdyRTg==" saltValue="J6u18UPPrAadJP30HPfmyg=="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 zoomScale="70" zoomScaleNormal="25" zoomScaleSheetLayoutView="70" workbookViewId="0">
      <selection activeCell="BL29" sqref="BL29"/>
    </sheetView>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338</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339</v>
      </c>
      <c r="DK2" s="683"/>
      <c r="DL2" s="683"/>
      <c r="DM2" s="683"/>
      <c r="DN2" s="683"/>
      <c r="DO2" s="684"/>
      <c r="DP2" s="226"/>
      <c r="DQ2" s="682" t="s">
        <v>340</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341</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342</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343</v>
      </c>
      <c r="B5" s="688"/>
      <c r="C5" s="688"/>
      <c r="D5" s="688"/>
      <c r="E5" s="688"/>
      <c r="F5" s="688"/>
      <c r="G5" s="688"/>
      <c r="H5" s="688"/>
      <c r="I5" s="688"/>
      <c r="J5" s="688"/>
      <c r="K5" s="688"/>
      <c r="L5" s="688"/>
      <c r="M5" s="688"/>
      <c r="N5" s="688"/>
      <c r="O5" s="688"/>
      <c r="P5" s="689"/>
      <c r="Q5" s="693" t="s">
        <v>344</v>
      </c>
      <c r="R5" s="694"/>
      <c r="S5" s="694"/>
      <c r="T5" s="694"/>
      <c r="U5" s="695"/>
      <c r="V5" s="693" t="s">
        <v>345</v>
      </c>
      <c r="W5" s="694"/>
      <c r="X5" s="694"/>
      <c r="Y5" s="694"/>
      <c r="Z5" s="695"/>
      <c r="AA5" s="693" t="s">
        <v>346</v>
      </c>
      <c r="AB5" s="694"/>
      <c r="AC5" s="694"/>
      <c r="AD5" s="694"/>
      <c r="AE5" s="694"/>
      <c r="AF5" s="699" t="s">
        <v>347</v>
      </c>
      <c r="AG5" s="694"/>
      <c r="AH5" s="694"/>
      <c r="AI5" s="694"/>
      <c r="AJ5" s="700"/>
      <c r="AK5" s="694" t="s">
        <v>348</v>
      </c>
      <c r="AL5" s="694"/>
      <c r="AM5" s="694"/>
      <c r="AN5" s="694"/>
      <c r="AO5" s="695"/>
      <c r="AP5" s="693" t="s">
        <v>349</v>
      </c>
      <c r="AQ5" s="694"/>
      <c r="AR5" s="694"/>
      <c r="AS5" s="694"/>
      <c r="AT5" s="695"/>
      <c r="AU5" s="693" t="s">
        <v>350</v>
      </c>
      <c r="AV5" s="694"/>
      <c r="AW5" s="694"/>
      <c r="AX5" s="694"/>
      <c r="AY5" s="700"/>
      <c r="AZ5" s="230"/>
      <c r="BA5" s="230"/>
      <c r="BB5" s="230"/>
      <c r="BC5" s="230"/>
      <c r="BD5" s="230"/>
      <c r="BE5" s="231"/>
      <c r="BF5" s="231"/>
      <c r="BG5" s="231"/>
      <c r="BH5" s="231"/>
      <c r="BI5" s="231"/>
      <c r="BJ5" s="231"/>
      <c r="BK5" s="231"/>
      <c r="BL5" s="231"/>
      <c r="BM5" s="231"/>
      <c r="BN5" s="231"/>
      <c r="BO5" s="231"/>
      <c r="BP5" s="231"/>
      <c r="BQ5" s="687" t="s">
        <v>351</v>
      </c>
      <c r="BR5" s="688"/>
      <c r="BS5" s="688"/>
      <c r="BT5" s="688"/>
      <c r="BU5" s="688"/>
      <c r="BV5" s="688"/>
      <c r="BW5" s="688"/>
      <c r="BX5" s="688"/>
      <c r="BY5" s="688"/>
      <c r="BZ5" s="688"/>
      <c r="CA5" s="688"/>
      <c r="CB5" s="688"/>
      <c r="CC5" s="688"/>
      <c r="CD5" s="688"/>
      <c r="CE5" s="688"/>
      <c r="CF5" s="688"/>
      <c r="CG5" s="689"/>
      <c r="CH5" s="693" t="s">
        <v>352</v>
      </c>
      <c r="CI5" s="694"/>
      <c r="CJ5" s="694"/>
      <c r="CK5" s="694"/>
      <c r="CL5" s="695"/>
      <c r="CM5" s="693" t="s">
        <v>353</v>
      </c>
      <c r="CN5" s="694"/>
      <c r="CO5" s="694"/>
      <c r="CP5" s="694"/>
      <c r="CQ5" s="695"/>
      <c r="CR5" s="693" t="s">
        <v>354</v>
      </c>
      <c r="CS5" s="694"/>
      <c r="CT5" s="694"/>
      <c r="CU5" s="694"/>
      <c r="CV5" s="695"/>
      <c r="CW5" s="693" t="s">
        <v>355</v>
      </c>
      <c r="CX5" s="694"/>
      <c r="CY5" s="694"/>
      <c r="CZ5" s="694"/>
      <c r="DA5" s="695"/>
      <c r="DB5" s="693" t="s">
        <v>356</v>
      </c>
      <c r="DC5" s="694"/>
      <c r="DD5" s="694"/>
      <c r="DE5" s="694"/>
      <c r="DF5" s="695"/>
      <c r="DG5" s="723" t="s">
        <v>357</v>
      </c>
      <c r="DH5" s="724"/>
      <c r="DI5" s="724"/>
      <c r="DJ5" s="724"/>
      <c r="DK5" s="725"/>
      <c r="DL5" s="723" t="s">
        <v>358</v>
      </c>
      <c r="DM5" s="724"/>
      <c r="DN5" s="724"/>
      <c r="DO5" s="724"/>
      <c r="DP5" s="725"/>
      <c r="DQ5" s="693" t="s">
        <v>359</v>
      </c>
      <c r="DR5" s="694"/>
      <c r="DS5" s="694"/>
      <c r="DT5" s="694"/>
      <c r="DU5" s="695"/>
      <c r="DV5" s="693" t="s">
        <v>350</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360</v>
      </c>
      <c r="C7" s="710"/>
      <c r="D7" s="710"/>
      <c r="E7" s="710"/>
      <c r="F7" s="710"/>
      <c r="G7" s="710"/>
      <c r="H7" s="710"/>
      <c r="I7" s="710"/>
      <c r="J7" s="710"/>
      <c r="K7" s="710"/>
      <c r="L7" s="710"/>
      <c r="M7" s="710"/>
      <c r="N7" s="710"/>
      <c r="O7" s="710"/>
      <c r="P7" s="711"/>
      <c r="Q7" s="712">
        <v>679651.196</v>
      </c>
      <c r="R7" s="713">
        <v>0</v>
      </c>
      <c r="S7" s="713">
        <v>0</v>
      </c>
      <c r="T7" s="713">
        <v>0</v>
      </c>
      <c r="U7" s="713">
        <v>0</v>
      </c>
      <c r="V7" s="713">
        <v>657533.57499999995</v>
      </c>
      <c r="W7" s="713">
        <v>0</v>
      </c>
      <c r="X7" s="713">
        <v>0</v>
      </c>
      <c r="Y7" s="713">
        <v>0</v>
      </c>
      <c r="Z7" s="713">
        <v>0</v>
      </c>
      <c r="AA7" s="713">
        <v>22117.621000000043</v>
      </c>
      <c r="AB7" s="713"/>
      <c r="AC7" s="713"/>
      <c r="AD7" s="713"/>
      <c r="AE7" s="714"/>
      <c r="AF7" s="715">
        <v>18099</v>
      </c>
      <c r="AG7" s="716"/>
      <c r="AH7" s="716"/>
      <c r="AI7" s="716"/>
      <c r="AJ7" s="717"/>
      <c r="AK7" s="718">
        <v>5292</v>
      </c>
      <c r="AL7" s="719"/>
      <c r="AM7" s="719"/>
      <c r="AN7" s="719"/>
      <c r="AO7" s="719"/>
      <c r="AP7" s="719">
        <v>1063678.277</v>
      </c>
      <c r="AQ7" s="719">
        <v>0</v>
      </c>
      <c r="AR7" s="719">
        <v>0</v>
      </c>
      <c r="AS7" s="719">
        <v>0</v>
      </c>
      <c r="AT7" s="719">
        <v>0</v>
      </c>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t="s">
        <v>590</v>
      </c>
      <c r="BS7" s="706" t="s">
        <v>569</v>
      </c>
      <c r="BT7" s="707"/>
      <c r="BU7" s="707"/>
      <c r="BV7" s="707"/>
      <c r="BW7" s="707"/>
      <c r="BX7" s="707"/>
      <c r="BY7" s="707"/>
      <c r="BZ7" s="707"/>
      <c r="CA7" s="707"/>
      <c r="CB7" s="707"/>
      <c r="CC7" s="707"/>
      <c r="CD7" s="707"/>
      <c r="CE7" s="707"/>
      <c r="CF7" s="707"/>
      <c r="CG7" s="722"/>
      <c r="CH7" s="703">
        <v>216.173</v>
      </c>
      <c r="CI7" s="704"/>
      <c r="CJ7" s="704"/>
      <c r="CK7" s="704"/>
      <c r="CL7" s="705"/>
      <c r="CM7" s="703">
        <v>-18184.998</v>
      </c>
      <c r="CN7" s="704"/>
      <c r="CO7" s="704"/>
      <c r="CP7" s="704"/>
      <c r="CQ7" s="705"/>
      <c r="CR7" s="703">
        <v>50</v>
      </c>
      <c r="CS7" s="704"/>
      <c r="CT7" s="704"/>
      <c r="CU7" s="704"/>
      <c r="CV7" s="705"/>
      <c r="CW7" s="703" t="s">
        <v>508</v>
      </c>
      <c r="CX7" s="704"/>
      <c r="CY7" s="704"/>
      <c r="CZ7" s="704"/>
      <c r="DA7" s="705"/>
      <c r="DB7" s="703">
        <v>12859.931</v>
      </c>
      <c r="DC7" s="704"/>
      <c r="DD7" s="704"/>
      <c r="DE7" s="704"/>
      <c r="DF7" s="705"/>
      <c r="DG7" s="703">
        <v>23061.100999999999</v>
      </c>
      <c r="DH7" s="704"/>
      <c r="DI7" s="704"/>
      <c r="DJ7" s="704"/>
      <c r="DK7" s="705"/>
      <c r="DL7" s="703" t="s">
        <v>508</v>
      </c>
      <c r="DM7" s="704"/>
      <c r="DN7" s="704"/>
      <c r="DO7" s="704"/>
      <c r="DP7" s="705"/>
      <c r="DQ7" s="703">
        <v>20952</v>
      </c>
      <c r="DR7" s="704"/>
      <c r="DS7" s="704"/>
      <c r="DT7" s="704"/>
      <c r="DU7" s="705"/>
      <c r="DV7" s="706"/>
      <c r="DW7" s="707"/>
      <c r="DX7" s="707"/>
      <c r="DY7" s="707"/>
      <c r="DZ7" s="708"/>
      <c r="EA7" s="232"/>
    </row>
    <row r="8" spans="1:131" s="233" customFormat="1" ht="26.25" customHeight="1" x14ac:dyDescent="0.2">
      <c r="A8" s="236">
        <v>2</v>
      </c>
      <c r="B8" s="740" t="s">
        <v>361</v>
      </c>
      <c r="C8" s="741"/>
      <c r="D8" s="741"/>
      <c r="E8" s="741"/>
      <c r="F8" s="741"/>
      <c r="G8" s="741"/>
      <c r="H8" s="741"/>
      <c r="I8" s="741"/>
      <c r="J8" s="741"/>
      <c r="K8" s="741"/>
      <c r="L8" s="741"/>
      <c r="M8" s="741"/>
      <c r="N8" s="741"/>
      <c r="O8" s="741"/>
      <c r="P8" s="742"/>
      <c r="Q8" s="743">
        <v>740.83799999999997</v>
      </c>
      <c r="R8" s="744">
        <v>0</v>
      </c>
      <c r="S8" s="744">
        <v>0</v>
      </c>
      <c r="T8" s="744">
        <v>0</v>
      </c>
      <c r="U8" s="744">
        <v>0</v>
      </c>
      <c r="V8" s="744">
        <v>66.998999999999995</v>
      </c>
      <c r="W8" s="744">
        <v>0</v>
      </c>
      <c r="X8" s="744">
        <v>0</v>
      </c>
      <c r="Y8" s="744">
        <v>0</v>
      </c>
      <c r="Z8" s="744">
        <v>0</v>
      </c>
      <c r="AA8" s="744">
        <v>673.83899999999994</v>
      </c>
      <c r="AB8" s="744"/>
      <c r="AC8" s="744"/>
      <c r="AD8" s="744"/>
      <c r="AE8" s="745"/>
      <c r="AF8" s="746" t="s">
        <v>362</v>
      </c>
      <c r="AG8" s="747"/>
      <c r="AH8" s="747"/>
      <c r="AI8" s="747"/>
      <c r="AJ8" s="748"/>
      <c r="AK8" s="729">
        <v>0</v>
      </c>
      <c r="AL8" s="730"/>
      <c r="AM8" s="730"/>
      <c r="AN8" s="730"/>
      <c r="AO8" s="730"/>
      <c r="AP8" s="730">
        <v>26.166</v>
      </c>
      <c r="AQ8" s="730">
        <v>0</v>
      </c>
      <c r="AR8" s="730">
        <v>0</v>
      </c>
      <c r="AS8" s="730">
        <v>0</v>
      </c>
      <c r="AT8" s="730">
        <v>0</v>
      </c>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570</v>
      </c>
      <c r="BT8" s="734"/>
      <c r="BU8" s="734"/>
      <c r="BV8" s="734"/>
      <c r="BW8" s="734"/>
      <c r="BX8" s="734"/>
      <c r="BY8" s="734"/>
      <c r="BZ8" s="734"/>
      <c r="CA8" s="734"/>
      <c r="CB8" s="734"/>
      <c r="CC8" s="734"/>
      <c r="CD8" s="734"/>
      <c r="CE8" s="734"/>
      <c r="CF8" s="734"/>
      <c r="CG8" s="735"/>
      <c r="CH8" s="736">
        <v>18.989000000000001</v>
      </c>
      <c r="CI8" s="737"/>
      <c r="CJ8" s="737"/>
      <c r="CK8" s="737"/>
      <c r="CL8" s="738"/>
      <c r="CM8" s="736">
        <v>-252.29599999999999</v>
      </c>
      <c r="CN8" s="737"/>
      <c r="CO8" s="737"/>
      <c r="CP8" s="737"/>
      <c r="CQ8" s="738"/>
      <c r="CR8" s="736">
        <v>5.03</v>
      </c>
      <c r="CS8" s="737"/>
      <c r="CT8" s="737"/>
      <c r="CU8" s="737"/>
      <c r="CV8" s="738"/>
      <c r="CW8" s="736" t="s">
        <v>508</v>
      </c>
      <c r="CX8" s="737"/>
      <c r="CY8" s="737"/>
      <c r="CZ8" s="737"/>
      <c r="DA8" s="738"/>
      <c r="DB8" s="736">
        <v>323.5</v>
      </c>
      <c r="DC8" s="737"/>
      <c r="DD8" s="737"/>
      <c r="DE8" s="737"/>
      <c r="DF8" s="738"/>
      <c r="DG8" s="736" t="s">
        <v>508</v>
      </c>
      <c r="DH8" s="737"/>
      <c r="DI8" s="737"/>
      <c r="DJ8" s="737"/>
      <c r="DK8" s="738"/>
      <c r="DL8" s="736" t="s">
        <v>508</v>
      </c>
      <c r="DM8" s="737"/>
      <c r="DN8" s="737"/>
      <c r="DO8" s="737"/>
      <c r="DP8" s="738"/>
      <c r="DQ8" s="736" t="s">
        <v>592</v>
      </c>
      <c r="DR8" s="737"/>
      <c r="DS8" s="737"/>
      <c r="DT8" s="737"/>
      <c r="DU8" s="738"/>
      <c r="DV8" s="733"/>
      <c r="DW8" s="734"/>
      <c r="DX8" s="734"/>
      <c r="DY8" s="734"/>
      <c r="DZ8" s="739"/>
      <c r="EA8" s="232"/>
    </row>
    <row r="9" spans="1:131" s="233" customFormat="1" ht="26.25" customHeight="1" x14ac:dyDescent="0.2">
      <c r="A9" s="236">
        <v>3</v>
      </c>
      <c r="B9" s="740" t="s">
        <v>363</v>
      </c>
      <c r="C9" s="741"/>
      <c r="D9" s="741"/>
      <c r="E9" s="741"/>
      <c r="F9" s="741"/>
      <c r="G9" s="741"/>
      <c r="H9" s="741"/>
      <c r="I9" s="741"/>
      <c r="J9" s="741"/>
      <c r="K9" s="741"/>
      <c r="L9" s="741"/>
      <c r="M9" s="741"/>
      <c r="N9" s="741"/>
      <c r="O9" s="741"/>
      <c r="P9" s="742"/>
      <c r="Q9" s="743">
        <v>684.74300000000005</v>
      </c>
      <c r="R9" s="744">
        <v>0</v>
      </c>
      <c r="S9" s="744">
        <v>0</v>
      </c>
      <c r="T9" s="744">
        <v>0</v>
      </c>
      <c r="U9" s="744">
        <v>0</v>
      </c>
      <c r="V9" s="744">
        <v>466.48</v>
      </c>
      <c r="W9" s="744">
        <v>0</v>
      </c>
      <c r="X9" s="744">
        <v>0</v>
      </c>
      <c r="Y9" s="744">
        <v>0</v>
      </c>
      <c r="Z9" s="744">
        <v>0</v>
      </c>
      <c r="AA9" s="744">
        <v>218.26300000000003</v>
      </c>
      <c r="AB9" s="744"/>
      <c r="AC9" s="744"/>
      <c r="AD9" s="744"/>
      <c r="AE9" s="745"/>
      <c r="AF9" s="746" t="s">
        <v>364</v>
      </c>
      <c r="AG9" s="747"/>
      <c r="AH9" s="747"/>
      <c r="AI9" s="747"/>
      <c r="AJ9" s="748"/>
      <c r="AK9" s="729" t="s">
        <v>508</v>
      </c>
      <c r="AL9" s="730"/>
      <c r="AM9" s="730"/>
      <c r="AN9" s="730"/>
      <c r="AO9" s="730"/>
      <c r="AP9" s="730">
        <v>3515.0720000000001</v>
      </c>
      <c r="AQ9" s="730">
        <v>0</v>
      </c>
      <c r="AR9" s="730">
        <v>0</v>
      </c>
      <c r="AS9" s="730">
        <v>0</v>
      </c>
      <c r="AT9" s="730">
        <v>0</v>
      </c>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571</v>
      </c>
      <c r="BT9" s="734"/>
      <c r="BU9" s="734"/>
      <c r="BV9" s="734"/>
      <c r="BW9" s="734"/>
      <c r="BX9" s="734"/>
      <c r="BY9" s="734"/>
      <c r="BZ9" s="734"/>
      <c r="CA9" s="734"/>
      <c r="CB9" s="734"/>
      <c r="CC9" s="734"/>
      <c r="CD9" s="734"/>
      <c r="CE9" s="734"/>
      <c r="CF9" s="734"/>
      <c r="CG9" s="735"/>
      <c r="CH9" s="736">
        <v>-6.9790000000000001</v>
      </c>
      <c r="CI9" s="737"/>
      <c r="CJ9" s="737"/>
      <c r="CK9" s="737"/>
      <c r="CL9" s="738"/>
      <c r="CM9" s="736">
        <v>482.52300000000002</v>
      </c>
      <c r="CN9" s="737"/>
      <c r="CO9" s="737"/>
      <c r="CP9" s="737"/>
      <c r="CQ9" s="738"/>
      <c r="CR9" s="736">
        <v>487.56200000000001</v>
      </c>
      <c r="CS9" s="737"/>
      <c r="CT9" s="737"/>
      <c r="CU9" s="737"/>
      <c r="CV9" s="738"/>
      <c r="CW9" s="736" t="s">
        <v>508</v>
      </c>
      <c r="CX9" s="737"/>
      <c r="CY9" s="737"/>
      <c r="CZ9" s="737"/>
      <c r="DA9" s="738"/>
      <c r="DB9" s="736" t="s">
        <v>508</v>
      </c>
      <c r="DC9" s="737"/>
      <c r="DD9" s="737"/>
      <c r="DE9" s="737"/>
      <c r="DF9" s="738"/>
      <c r="DG9" s="736" t="s">
        <v>508</v>
      </c>
      <c r="DH9" s="737"/>
      <c r="DI9" s="737"/>
      <c r="DJ9" s="737"/>
      <c r="DK9" s="738"/>
      <c r="DL9" s="736" t="s">
        <v>508</v>
      </c>
      <c r="DM9" s="737"/>
      <c r="DN9" s="737"/>
      <c r="DO9" s="737"/>
      <c r="DP9" s="738"/>
      <c r="DQ9" s="736" t="s">
        <v>592</v>
      </c>
      <c r="DR9" s="737"/>
      <c r="DS9" s="737"/>
      <c r="DT9" s="737"/>
      <c r="DU9" s="738"/>
      <c r="DV9" s="733"/>
      <c r="DW9" s="734"/>
      <c r="DX9" s="734"/>
      <c r="DY9" s="734"/>
      <c r="DZ9" s="739"/>
      <c r="EA9" s="232"/>
    </row>
    <row r="10" spans="1:131" s="233" customFormat="1" ht="26.25" customHeight="1" x14ac:dyDescent="0.2">
      <c r="A10" s="236">
        <v>4</v>
      </c>
      <c r="B10" s="740" t="s">
        <v>365</v>
      </c>
      <c r="C10" s="741"/>
      <c r="D10" s="741"/>
      <c r="E10" s="741"/>
      <c r="F10" s="741"/>
      <c r="G10" s="741"/>
      <c r="H10" s="741"/>
      <c r="I10" s="741"/>
      <c r="J10" s="741"/>
      <c r="K10" s="741"/>
      <c r="L10" s="741"/>
      <c r="M10" s="741"/>
      <c r="N10" s="741"/>
      <c r="O10" s="741"/>
      <c r="P10" s="742"/>
      <c r="Q10" s="743">
        <v>216.179</v>
      </c>
      <c r="R10" s="744">
        <v>0</v>
      </c>
      <c r="S10" s="744">
        <v>0</v>
      </c>
      <c r="T10" s="744">
        <v>0</v>
      </c>
      <c r="U10" s="744">
        <v>0</v>
      </c>
      <c r="V10" s="744">
        <v>126.158</v>
      </c>
      <c r="W10" s="744">
        <v>0</v>
      </c>
      <c r="X10" s="744">
        <v>0</v>
      </c>
      <c r="Y10" s="744">
        <v>0</v>
      </c>
      <c r="Z10" s="744">
        <v>0</v>
      </c>
      <c r="AA10" s="744">
        <v>90.021000000000001</v>
      </c>
      <c r="AB10" s="744"/>
      <c r="AC10" s="744"/>
      <c r="AD10" s="744"/>
      <c r="AE10" s="745"/>
      <c r="AF10" s="746" t="s">
        <v>366</v>
      </c>
      <c r="AG10" s="747"/>
      <c r="AH10" s="747"/>
      <c r="AI10" s="747"/>
      <c r="AJ10" s="748"/>
      <c r="AK10" s="729">
        <v>10</v>
      </c>
      <c r="AL10" s="730"/>
      <c r="AM10" s="730"/>
      <c r="AN10" s="730"/>
      <c r="AO10" s="730"/>
      <c r="AP10" s="730">
        <v>603.41499999999996</v>
      </c>
      <c r="AQ10" s="730">
        <v>0</v>
      </c>
      <c r="AR10" s="730">
        <v>0</v>
      </c>
      <c r="AS10" s="730">
        <v>0</v>
      </c>
      <c r="AT10" s="730">
        <v>0</v>
      </c>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572</v>
      </c>
      <c r="BT10" s="734"/>
      <c r="BU10" s="734"/>
      <c r="BV10" s="734"/>
      <c r="BW10" s="734"/>
      <c r="BX10" s="734"/>
      <c r="BY10" s="734"/>
      <c r="BZ10" s="734"/>
      <c r="CA10" s="734"/>
      <c r="CB10" s="734"/>
      <c r="CC10" s="734"/>
      <c r="CD10" s="734"/>
      <c r="CE10" s="734"/>
      <c r="CF10" s="734"/>
      <c r="CG10" s="735"/>
      <c r="CH10" s="736">
        <v>-36.337000000000003</v>
      </c>
      <c r="CI10" s="737"/>
      <c r="CJ10" s="737"/>
      <c r="CK10" s="737"/>
      <c r="CL10" s="738"/>
      <c r="CM10" s="736">
        <v>256.89800000000002</v>
      </c>
      <c r="CN10" s="737"/>
      <c r="CO10" s="737"/>
      <c r="CP10" s="737"/>
      <c r="CQ10" s="738"/>
      <c r="CR10" s="736">
        <v>300</v>
      </c>
      <c r="CS10" s="737"/>
      <c r="CT10" s="737"/>
      <c r="CU10" s="737"/>
      <c r="CV10" s="738"/>
      <c r="CW10" s="736" t="s">
        <v>508</v>
      </c>
      <c r="CX10" s="737"/>
      <c r="CY10" s="737"/>
      <c r="CZ10" s="737"/>
      <c r="DA10" s="738"/>
      <c r="DB10" s="736" t="s">
        <v>508</v>
      </c>
      <c r="DC10" s="737"/>
      <c r="DD10" s="737"/>
      <c r="DE10" s="737"/>
      <c r="DF10" s="738"/>
      <c r="DG10" s="736" t="s">
        <v>508</v>
      </c>
      <c r="DH10" s="737"/>
      <c r="DI10" s="737"/>
      <c r="DJ10" s="737"/>
      <c r="DK10" s="738"/>
      <c r="DL10" s="736" t="s">
        <v>508</v>
      </c>
      <c r="DM10" s="737"/>
      <c r="DN10" s="737"/>
      <c r="DO10" s="737"/>
      <c r="DP10" s="738"/>
      <c r="DQ10" s="736" t="s">
        <v>592</v>
      </c>
      <c r="DR10" s="737"/>
      <c r="DS10" s="737"/>
      <c r="DT10" s="737"/>
      <c r="DU10" s="738"/>
      <c r="DV10" s="733"/>
      <c r="DW10" s="734"/>
      <c r="DX10" s="734"/>
      <c r="DY10" s="734"/>
      <c r="DZ10" s="739"/>
      <c r="EA10" s="232"/>
    </row>
    <row r="11" spans="1:131" s="233" customFormat="1" ht="26.25" customHeight="1" x14ac:dyDescent="0.2">
      <c r="A11" s="236">
        <v>5</v>
      </c>
      <c r="B11" s="740" t="s">
        <v>367</v>
      </c>
      <c r="C11" s="741"/>
      <c r="D11" s="741"/>
      <c r="E11" s="741"/>
      <c r="F11" s="741"/>
      <c r="G11" s="741"/>
      <c r="H11" s="741"/>
      <c r="I11" s="741"/>
      <c r="J11" s="741"/>
      <c r="K11" s="741"/>
      <c r="L11" s="741"/>
      <c r="M11" s="741"/>
      <c r="N11" s="741"/>
      <c r="O11" s="741"/>
      <c r="P11" s="742"/>
      <c r="Q11" s="743">
        <v>329.21300000000002</v>
      </c>
      <c r="R11" s="744">
        <v>0</v>
      </c>
      <c r="S11" s="744">
        <v>0</v>
      </c>
      <c r="T11" s="744">
        <v>0</v>
      </c>
      <c r="U11" s="744">
        <v>0</v>
      </c>
      <c r="V11" s="744">
        <v>272.58</v>
      </c>
      <c r="W11" s="744">
        <v>0</v>
      </c>
      <c r="X11" s="744">
        <v>0</v>
      </c>
      <c r="Y11" s="744">
        <v>0</v>
      </c>
      <c r="Z11" s="744">
        <v>0</v>
      </c>
      <c r="AA11" s="744">
        <v>56.633000000000038</v>
      </c>
      <c r="AB11" s="744"/>
      <c r="AC11" s="744"/>
      <c r="AD11" s="744"/>
      <c r="AE11" s="745"/>
      <c r="AF11" s="746" t="s">
        <v>368</v>
      </c>
      <c r="AG11" s="747"/>
      <c r="AH11" s="747"/>
      <c r="AI11" s="747"/>
      <c r="AJ11" s="748"/>
      <c r="AK11" s="729" t="s">
        <v>508</v>
      </c>
      <c r="AL11" s="730"/>
      <c r="AM11" s="730"/>
      <c r="AN11" s="730"/>
      <c r="AO11" s="730"/>
      <c r="AP11" s="730" t="s">
        <v>508</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573</v>
      </c>
      <c r="BT11" s="734"/>
      <c r="BU11" s="734"/>
      <c r="BV11" s="734"/>
      <c r="BW11" s="734"/>
      <c r="BX11" s="734"/>
      <c r="BY11" s="734"/>
      <c r="BZ11" s="734"/>
      <c r="CA11" s="734"/>
      <c r="CB11" s="734"/>
      <c r="CC11" s="734"/>
      <c r="CD11" s="734"/>
      <c r="CE11" s="734"/>
      <c r="CF11" s="734"/>
      <c r="CG11" s="735"/>
      <c r="CH11" s="736">
        <v>-3.8780000000000001</v>
      </c>
      <c r="CI11" s="737"/>
      <c r="CJ11" s="737"/>
      <c r="CK11" s="737"/>
      <c r="CL11" s="738"/>
      <c r="CM11" s="736">
        <v>382.62599999999998</v>
      </c>
      <c r="CN11" s="737"/>
      <c r="CO11" s="737"/>
      <c r="CP11" s="737"/>
      <c r="CQ11" s="738"/>
      <c r="CR11" s="736">
        <v>310.13200000000001</v>
      </c>
      <c r="CS11" s="737"/>
      <c r="CT11" s="737"/>
      <c r="CU11" s="737"/>
      <c r="CV11" s="738"/>
      <c r="CW11" s="736">
        <v>31.645</v>
      </c>
      <c r="CX11" s="737"/>
      <c r="CY11" s="737"/>
      <c r="CZ11" s="737"/>
      <c r="DA11" s="738"/>
      <c r="DB11" s="736" t="s">
        <v>508</v>
      </c>
      <c r="DC11" s="737"/>
      <c r="DD11" s="737"/>
      <c r="DE11" s="737"/>
      <c r="DF11" s="738"/>
      <c r="DG11" s="736" t="s">
        <v>508</v>
      </c>
      <c r="DH11" s="737"/>
      <c r="DI11" s="737"/>
      <c r="DJ11" s="737"/>
      <c r="DK11" s="738"/>
      <c r="DL11" s="736" t="s">
        <v>508</v>
      </c>
      <c r="DM11" s="737"/>
      <c r="DN11" s="737"/>
      <c r="DO11" s="737"/>
      <c r="DP11" s="738"/>
      <c r="DQ11" s="736" t="s">
        <v>592</v>
      </c>
      <c r="DR11" s="737"/>
      <c r="DS11" s="737"/>
      <c r="DT11" s="737"/>
      <c r="DU11" s="738"/>
      <c r="DV11" s="733"/>
      <c r="DW11" s="734"/>
      <c r="DX11" s="734"/>
      <c r="DY11" s="734"/>
      <c r="DZ11" s="739"/>
      <c r="EA11" s="232"/>
    </row>
    <row r="12" spans="1:131" s="233" customFormat="1" ht="26.25" customHeight="1" x14ac:dyDescent="0.2">
      <c r="A12" s="236">
        <v>6</v>
      </c>
      <c r="B12" s="740" t="s">
        <v>369</v>
      </c>
      <c r="C12" s="741"/>
      <c r="D12" s="741"/>
      <c r="E12" s="741"/>
      <c r="F12" s="741"/>
      <c r="G12" s="741"/>
      <c r="H12" s="741"/>
      <c r="I12" s="741"/>
      <c r="J12" s="741"/>
      <c r="K12" s="741"/>
      <c r="L12" s="741"/>
      <c r="M12" s="741"/>
      <c r="N12" s="741"/>
      <c r="O12" s="741"/>
      <c r="P12" s="742"/>
      <c r="Q12" s="743">
        <v>197.86799999999999</v>
      </c>
      <c r="R12" s="744">
        <v>0</v>
      </c>
      <c r="S12" s="744">
        <v>0</v>
      </c>
      <c r="T12" s="744">
        <v>0</v>
      </c>
      <c r="U12" s="744">
        <v>0</v>
      </c>
      <c r="V12" s="744">
        <v>171.33</v>
      </c>
      <c r="W12" s="744">
        <v>0</v>
      </c>
      <c r="X12" s="744">
        <v>0</v>
      </c>
      <c r="Y12" s="744">
        <v>0</v>
      </c>
      <c r="Z12" s="744">
        <v>0</v>
      </c>
      <c r="AA12" s="744">
        <v>26.537999999999982</v>
      </c>
      <c r="AB12" s="744"/>
      <c r="AC12" s="744"/>
      <c r="AD12" s="744"/>
      <c r="AE12" s="745"/>
      <c r="AF12" s="746">
        <v>27</v>
      </c>
      <c r="AG12" s="747"/>
      <c r="AH12" s="747"/>
      <c r="AI12" s="747"/>
      <c r="AJ12" s="748"/>
      <c r="AK12" s="729" t="s">
        <v>508</v>
      </c>
      <c r="AL12" s="730"/>
      <c r="AM12" s="730"/>
      <c r="AN12" s="730"/>
      <c r="AO12" s="730"/>
      <c r="AP12" s="730" t="s">
        <v>508</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574</v>
      </c>
      <c r="BT12" s="734"/>
      <c r="BU12" s="734"/>
      <c r="BV12" s="734"/>
      <c r="BW12" s="734"/>
      <c r="BX12" s="734"/>
      <c r="BY12" s="734"/>
      <c r="BZ12" s="734"/>
      <c r="CA12" s="734"/>
      <c r="CB12" s="734"/>
      <c r="CC12" s="734"/>
      <c r="CD12" s="734"/>
      <c r="CE12" s="734"/>
      <c r="CF12" s="734"/>
      <c r="CG12" s="735"/>
      <c r="CH12" s="736">
        <v>0</v>
      </c>
      <c r="CI12" s="737"/>
      <c r="CJ12" s="737"/>
      <c r="CK12" s="737"/>
      <c r="CL12" s="738"/>
      <c r="CM12" s="736">
        <v>9.4779999999999998</v>
      </c>
      <c r="CN12" s="737"/>
      <c r="CO12" s="737"/>
      <c r="CP12" s="737"/>
      <c r="CQ12" s="738"/>
      <c r="CR12" s="736">
        <v>5</v>
      </c>
      <c r="CS12" s="737"/>
      <c r="CT12" s="737"/>
      <c r="CU12" s="737"/>
      <c r="CV12" s="738"/>
      <c r="CW12" s="736" t="s">
        <v>508</v>
      </c>
      <c r="CX12" s="737"/>
      <c r="CY12" s="737"/>
      <c r="CZ12" s="737"/>
      <c r="DA12" s="738"/>
      <c r="DB12" s="736" t="s">
        <v>508</v>
      </c>
      <c r="DC12" s="737"/>
      <c r="DD12" s="737"/>
      <c r="DE12" s="737"/>
      <c r="DF12" s="738"/>
      <c r="DG12" s="736" t="s">
        <v>508</v>
      </c>
      <c r="DH12" s="737"/>
      <c r="DI12" s="737"/>
      <c r="DJ12" s="737"/>
      <c r="DK12" s="738"/>
      <c r="DL12" s="736" t="s">
        <v>508</v>
      </c>
      <c r="DM12" s="737"/>
      <c r="DN12" s="737"/>
      <c r="DO12" s="737"/>
      <c r="DP12" s="738"/>
      <c r="DQ12" s="736" t="s">
        <v>592</v>
      </c>
      <c r="DR12" s="737"/>
      <c r="DS12" s="737"/>
      <c r="DT12" s="737"/>
      <c r="DU12" s="738"/>
      <c r="DV12" s="733"/>
      <c r="DW12" s="734"/>
      <c r="DX12" s="734"/>
      <c r="DY12" s="734"/>
      <c r="DZ12" s="739"/>
      <c r="EA12" s="232"/>
    </row>
    <row r="13" spans="1:131" s="233" customFormat="1" ht="26.25" customHeight="1" x14ac:dyDescent="0.2">
      <c r="A13" s="236">
        <v>7</v>
      </c>
      <c r="B13" s="740" t="s">
        <v>370</v>
      </c>
      <c r="C13" s="741"/>
      <c r="D13" s="741"/>
      <c r="E13" s="741"/>
      <c r="F13" s="741"/>
      <c r="G13" s="741"/>
      <c r="H13" s="741"/>
      <c r="I13" s="741"/>
      <c r="J13" s="741"/>
      <c r="K13" s="741"/>
      <c r="L13" s="741"/>
      <c r="M13" s="741"/>
      <c r="N13" s="741"/>
      <c r="O13" s="741"/>
      <c r="P13" s="742"/>
      <c r="Q13" s="743">
        <v>2824.5770000000002</v>
      </c>
      <c r="R13" s="744">
        <v>0</v>
      </c>
      <c r="S13" s="744">
        <v>0</v>
      </c>
      <c r="T13" s="744">
        <v>0</v>
      </c>
      <c r="U13" s="744">
        <v>0</v>
      </c>
      <c r="V13" s="744">
        <v>343.87799999999999</v>
      </c>
      <c r="W13" s="744">
        <v>0</v>
      </c>
      <c r="X13" s="744">
        <v>0</v>
      </c>
      <c r="Y13" s="744">
        <v>0</v>
      </c>
      <c r="Z13" s="744">
        <v>0</v>
      </c>
      <c r="AA13" s="744">
        <v>2480.6990000000001</v>
      </c>
      <c r="AB13" s="744"/>
      <c r="AC13" s="744"/>
      <c r="AD13" s="744"/>
      <c r="AE13" s="745"/>
      <c r="AF13" s="746" t="s">
        <v>371</v>
      </c>
      <c r="AG13" s="747"/>
      <c r="AH13" s="747"/>
      <c r="AI13" s="747"/>
      <c r="AJ13" s="748"/>
      <c r="AK13" s="729">
        <v>8.1430000000000007</v>
      </c>
      <c r="AL13" s="730"/>
      <c r="AM13" s="730"/>
      <c r="AN13" s="730"/>
      <c r="AO13" s="730"/>
      <c r="AP13" s="730" t="s">
        <v>508</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575</v>
      </c>
      <c r="BT13" s="734"/>
      <c r="BU13" s="734"/>
      <c r="BV13" s="734"/>
      <c r="BW13" s="734"/>
      <c r="BX13" s="734"/>
      <c r="BY13" s="734"/>
      <c r="BZ13" s="734"/>
      <c r="CA13" s="734"/>
      <c r="CB13" s="734"/>
      <c r="CC13" s="734"/>
      <c r="CD13" s="734"/>
      <c r="CE13" s="734"/>
      <c r="CF13" s="734"/>
      <c r="CG13" s="735"/>
      <c r="CH13" s="736">
        <v>-0.45400000000000001</v>
      </c>
      <c r="CI13" s="737"/>
      <c r="CJ13" s="737"/>
      <c r="CK13" s="737"/>
      <c r="CL13" s="738"/>
      <c r="CM13" s="736">
        <v>57.533000000000001</v>
      </c>
      <c r="CN13" s="737"/>
      <c r="CO13" s="737"/>
      <c r="CP13" s="737"/>
      <c r="CQ13" s="738"/>
      <c r="CR13" s="736">
        <v>56</v>
      </c>
      <c r="CS13" s="737"/>
      <c r="CT13" s="737"/>
      <c r="CU13" s="737"/>
      <c r="CV13" s="738"/>
      <c r="CW13" s="736" t="s">
        <v>508</v>
      </c>
      <c r="CX13" s="737"/>
      <c r="CY13" s="737"/>
      <c r="CZ13" s="737"/>
      <c r="DA13" s="738"/>
      <c r="DB13" s="736" t="s">
        <v>508</v>
      </c>
      <c r="DC13" s="737"/>
      <c r="DD13" s="737"/>
      <c r="DE13" s="737"/>
      <c r="DF13" s="738"/>
      <c r="DG13" s="736" t="s">
        <v>508</v>
      </c>
      <c r="DH13" s="737"/>
      <c r="DI13" s="737"/>
      <c r="DJ13" s="737"/>
      <c r="DK13" s="738"/>
      <c r="DL13" s="736" t="s">
        <v>508</v>
      </c>
      <c r="DM13" s="737"/>
      <c r="DN13" s="737"/>
      <c r="DO13" s="737"/>
      <c r="DP13" s="738"/>
      <c r="DQ13" s="736" t="s">
        <v>592</v>
      </c>
      <c r="DR13" s="737"/>
      <c r="DS13" s="737"/>
      <c r="DT13" s="737"/>
      <c r="DU13" s="738"/>
      <c r="DV13" s="733"/>
      <c r="DW13" s="734"/>
      <c r="DX13" s="734"/>
      <c r="DY13" s="734"/>
      <c r="DZ13" s="739"/>
      <c r="EA13" s="232"/>
    </row>
    <row r="14" spans="1:131" s="233" customFormat="1" ht="26.25" customHeight="1" x14ac:dyDescent="0.2">
      <c r="A14" s="236">
        <v>8</v>
      </c>
      <c r="B14" s="740" t="s">
        <v>372</v>
      </c>
      <c r="C14" s="741"/>
      <c r="D14" s="741"/>
      <c r="E14" s="741"/>
      <c r="F14" s="741"/>
      <c r="G14" s="741"/>
      <c r="H14" s="741"/>
      <c r="I14" s="741"/>
      <c r="J14" s="741"/>
      <c r="K14" s="741"/>
      <c r="L14" s="741"/>
      <c r="M14" s="741"/>
      <c r="N14" s="741"/>
      <c r="O14" s="741"/>
      <c r="P14" s="742"/>
      <c r="Q14" s="743">
        <v>747.07600000000002</v>
      </c>
      <c r="R14" s="744">
        <v>0</v>
      </c>
      <c r="S14" s="744">
        <v>0</v>
      </c>
      <c r="T14" s="744">
        <v>0</v>
      </c>
      <c r="U14" s="744">
        <v>0</v>
      </c>
      <c r="V14" s="744">
        <v>747.07600000000002</v>
      </c>
      <c r="W14" s="744">
        <v>0</v>
      </c>
      <c r="X14" s="744">
        <v>0</v>
      </c>
      <c r="Y14" s="744">
        <v>0</v>
      </c>
      <c r="Z14" s="744">
        <v>0</v>
      </c>
      <c r="AA14" s="744" t="s">
        <v>508</v>
      </c>
      <c r="AB14" s="744"/>
      <c r="AC14" s="744"/>
      <c r="AD14" s="744"/>
      <c r="AE14" s="745"/>
      <c r="AF14" s="746" t="s">
        <v>362</v>
      </c>
      <c r="AG14" s="747"/>
      <c r="AH14" s="747"/>
      <c r="AI14" s="747"/>
      <c r="AJ14" s="748"/>
      <c r="AK14" s="729" t="s">
        <v>508</v>
      </c>
      <c r="AL14" s="730"/>
      <c r="AM14" s="730"/>
      <c r="AN14" s="730"/>
      <c r="AO14" s="730"/>
      <c r="AP14" s="730" t="s">
        <v>508</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576</v>
      </c>
      <c r="BT14" s="734"/>
      <c r="BU14" s="734"/>
      <c r="BV14" s="734"/>
      <c r="BW14" s="734"/>
      <c r="BX14" s="734"/>
      <c r="BY14" s="734"/>
      <c r="BZ14" s="734"/>
      <c r="CA14" s="734"/>
      <c r="CB14" s="734"/>
      <c r="CC14" s="734"/>
      <c r="CD14" s="734"/>
      <c r="CE14" s="734"/>
      <c r="CF14" s="734"/>
      <c r="CG14" s="735"/>
      <c r="CH14" s="736">
        <v>50.353000000000002</v>
      </c>
      <c r="CI14" s="737"/>
      <c r="CJ14" s="737"/>
      <c r="CK14" s="737"/>
      <c r="CL14" s="738"/>
      <c r="CM14" s="736">
        <v>420.983</v>
      </c>
      <c r="CN14" s="737"/>
      <c r="CO14" s="737"/>
      <c r="CP14" s="737"/>
      <c r="CQ14" s="738"/>
      <c r="CR14" s="736">
        <v>31</v>
      </c>
      <c r="CS14" s="737"/>
      <c r="CT14" s="737"/>
      <c r="CU14" s="737"/>
      <c r="CV14" s="738"/>
      <c r="CW14" s="736">
        <v>8.4659999999999993</v>
      </c>
      <c r="CX14" s="737"/>
      <c r="CY14" s="737"/>
      <c r="CZ14" s="737"/>
      <c r="DA14" s="738"/>
      <c r="DB14" s="736" t="s">
        <v>508</v>
      </c>
      <c r="DC14" s="737"/>
      <c r="DD14" s="737"/>
      <c r="DE14" s="737"/>
      <c r="DF14" s="738"/>
      <c r="DG14" s="736" t="s">
        <v>508</v>
      </c>
      <c r="DH14" s="737"/>
      <c r="DI14" s="737"/>
      <c r="DJ14" s="737"/>
      <c r="DK14" s="738"/>
      <c r="DL14" s="736" t="s">
        <v>508</v>
      </c>
      <c r="DM14" s="737"/>
      <c r="DN14" s="737"/>
      <c r="DO14" s="737"/>
      <c r="DP14" s="738"/>
      <c r="DQ14" s="736" t="s">
        <v>592</v>
      </c>
      <c r="DR14" s="737"/>
      <c r="DS14" s="737"/>
      <c r="DT14" s="737"/>
      <c r="DU14" s="738"/>
      <c r="DV14" s="733"/>
      <c r="DW14" s="734"/>
      <c r="DX14" s="734"/>
      <c r="DY14" s="734"/>
      <c r="DZ14" s="739"/>
      <c r="EA14" s="232"/>
    </row>
    <row r="15" spans="1:131" s="233" customFormat="1" ht="26.25" customHeight="1" x14ac:dyDescent="0.2">
      <c r="A15" s="236">
        <v>9</v>
      </c>
      <c r="B15" s="740" t="s">
        <v>373</v>
      </c>
      <c r="C15" s="741"/>
      <c r="D15" s="741"/>
      <c r="E15" s="741"/>
      <c r="F15" s="741"/>
      <c r="G15" s="741"/>
      <c r="H15" s="741"/>
      <c r="I15" s="741"/>
      <c r="J15" s="741"/>
      <c r="K15" s="741"/>
      <c r="L15" s="741"/>
      <c r="M15" s="741"/>
      <c r="N15" s="741"/>
      <c r="O15" s="741"/>
      <c r="P15" s="742"/>
      <c r="Q15" s="743">
        <v>2448.902</v>
      </c>
      <c r="R15" s="744">
        <v>0</v>
      </c>
      <c r="S15" s="744">
        <v>0</v>
      </c>
      <c r="T15" s="744">
        <v>0</v>
      </c>
      <c r="U15" s="744">
        <v>0</v>
      </c>
      <c r="V15" s="744">
        <v>2448.902</v>
      </c>
      <c r="W15" s="744">
        <v>0</v>
      </c>
      <c r="X15" s="744">
        <v>0</v>
      </c>
      <c r="Y15" s="744">
        <v>0</v>
      </c>
      <c r="Z15" s="744">
        <v>0</v>
      </c>
      <c r="AA15" s="744" t="s">
        <v>508</v>
      </c>
      <c r="AB15" s="744"/>
      <c r="AC15" s="744"/>
      <c r="AD15" s="744"/>
      <c r="AE15" s="745"/>
      <c r="AF15" s="746" t="s">
        <v>371</v>
      </c>
      <c r="AG15" s="747"/>
      <c r="AH15" s="747"/>
      <c r="AI15" s="747"/>
      <c r="AJ15" s="748"/>
      <c r="AK15" s="729">
        <v>1.4</v>
      </c>
      <c r="AL15" s="730"/>
      <c r="AM15" s="730"/>
      <c r="AN15" s="730"/>
      <c r="AO15" s="730"/>
      <c r="AP15" s="730">
        <v>1729.154</v>
      </c>
      <c r="AQ15" s="730">
        <v>0</v>
      </c>
      <c r="AR15" s="730">
        <v>0</v>
      </c>
      <c r="AS15" s="730">
        <v>0</v>
      </c>
      <c r="AT15" s="730">
        <v>0</v>
      </c>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577</v>
      </c>
      <c r="BT15" s="734"/>
      <c r="BU15" s="734"/>
      <c r="BV15" s="734"/>
      <c r="BW15" s="734"/>
      <c r="BX15" s="734"/>
      <c r="BY15" s="734"/>
      <c r="BZ15" s="734"/>
      <c r="CA15" s="734"/>
      <c r="CB15" s="734"/>
      <c r="CC15" s="734"/>
      <c r="CD15" s="734"/>
      <c r="CE15" s="734"/>
      <c r="CF15" s="734"/>
      <c r="CG15" s="735"/>
      <c r="CH15" s="736">
        <v>44.326000000000001</v>
      </c>
      <c r="CI15" s="737"/>
      <c r="CJ15" s="737"/>
      <c r="CK15" s="737"/>
      <c r="CL15" s="738"/>
      <c r="CM15" s="736">
        <v>930.77700000000004</v>
      </c>
      <c r="CN15" s="737"/>
      <c r="CO15" s="737"/>
      <c r="CP15" s="737"/>
      <c r="CQ15" s="738"/>
      <c r="CR15" s="736">
        <v>18</v>
      </c>
      <c r="CS15" s="737"/>
      <c r="CT15" s="737"/>
      <c r="CU15" s="737"/>
      <c r="CV15" s="738"/>
      <c r="CW15" s="736">
        <v>700.13099999999997</v>
      </c>
      <c r="CX15" s="737"/>
      <c r="CY15" s="737"/>
      <c r="CZ15" s="737"/>
      <c r="DA15" s="738"/>
      <c r="DB15" s="736">
        <v>8300</v>
      </c>
      <c r="DC15" s="737"/>
      <c r="DD15" s="737"/>
      <c r="DE15" s="737"/>
      <c r="DF15" s="738"/>
      <c r="DG15" s="736" t="s">
        <v>508</v>
      </c>
      <c r="DH15" s="737"/>
      <c r="DI15" s="737"/>
      <c r="DJ15" s="737"/>
      <c r="DK15" s="738"/>
      <c r="DL15" s="736" t="s">
        <v>508</v>
      </c>
      <c r="DM15" s="737"/>
      <c r="DN15" s="737"/>
      <c r="DO15" s="737"/>
      <c r="DP15" s="738"/>
      <c r="DQ15" s="736" t="s">
        <v>592</v>
      </c>
      <c r="DR15" s="737"/>
      <c r="DS15" s="737"/>
      <c r="DT15" s="737"/>
      <c r="DU15" s="738"/>
      <c r="DV15" s="733"/>
      <c r="DW15" s="734"/>
      <c r="DX15" s="734"/>
      <c r="DY15" s="734"/>
      <c r="DZ15" s="739"/>
      <c r="EA15" s="232"/>
    </row>
    <row r="16" spans="1:131" s="233" customFormat="1" ht="26.25" customHeight="1" x14ac:dyDescent="0.2">
      <c r="A16" s="236">
        <v>10</v>
      </c>
      <c r="B16" s="740" t="s">
        <v>374</v>
      </c>
      <c r="C16" s="741"/>
      <c r="D16" s="741"/>
      <c r="E16" s="741"/>
      <c r="F16" s="741"/>
      <c r="G16" s="741"/>
      <c r="H16" s="741"/>
      <c r="I16" s="741"/>
      <c r="J16" s="741"/>
      <c r="K16" s="741"/>
      <c r="L16" s="741"/>
      <c r="M16" s="741"/>
      <c r="N16" s="741"/>
      <c r="O16" s="741"/>
      <c r="P16" s="742"/>
      <c r="Q16" s="743">
        <v>104147.86199999999</v>
      </c>
      <c r="R16" s="744">
        <v>0</v>
      </c>
      <c r="S16" s="744">
        <v>0</v>
      </c>
      <c r="T16" s="744">
        <v>0</v>
      </c>
      <c r="U16" s="744">
        <v>0</v>
      </c>
      <c r="V16" s="744">
        <v>104147.86199999999</v>
      </c>
      <c r="W16" s="744">
        <v>0</v>
      </c>
      <c r="X16" s="744">
        <v>0</v>
      </c>
      <c r="Y16" s="744">
        <v>0</v>
      </c>
      <c r="Z16" s="744">
        <v>0</v>
      </c>
      <c r="AA16" s="744" t="s">
        <v>508</v>
      </c>
      <c r="AB16" s="744"/>
      <c r="AC16" s="744"/>
      <c r="AD16" s="744"/>
      <c r="AE16" s="745"/>
      <c r="AF16" s="746" t="s">
        <v>375</v>
      </c>
      <c r="AG16" s="747"/>
      <c r="AH16" s="747"/>
      <c r="AI16" s="747"/>
      <c r="AJ16" s="748"/>
      <c r="AK16" s="729">
        <v>75033.558999999994</v>
      </c>
      <c r="AL16" s="730"/>
      <c r="AM16" s="730"/>
      <c r="AN16" s="730"/>
      <c r="AO16" s="730"/>
      <c r="AP16" s="730" t="s">
        <v>508</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578</v>
      </c>
      <c r="BT16" s="734"/>
      <c r="BU16" s="734"/>
      <c r="BV16" s="734"/>
      <c r="BW16" s="734"/>
      <c r="BX16" s="734"/>
      <c r="BY16" s="734"/>
      <c r="BZ16" s="734"/>
      <c r="CA16" s="734"/>
      <c r="CB16" s="734"/>
      <c r="CC16" s="734"/>
      <c r="CD16" s="734"/>
      <c r="CE16" s="734"/>
      <c r="CF16" s="734"/>
      <c r="CG16" s="735"/>
      <c r="CH16" s="736">
        <v>-5.0830000000000002</v>
      </c>
      <c r="CI16" s="737"/>
      <c r="CJ16" s="737"/>
      <c r="CK16" s="737"/>
      <c r="CL16" s="738"/>
      <c r="CM16" s="736">
        <v>11.701000000000001</v>
      </c>
      <c r="CN16" s="737"/>
      <c r="CO16" s="737"/>
      <c r="CP16" s="737"/>
      <c r="CQ16" s="738"/>
      <c r="CR16" s="736">
        <v>3.5</v>
      </c>
      <c r="CS16" s="737"/>
      <c r="CT16" s="737"/>
      <c r="CU16" s="737"/>
      <c r="CV16" s="738"/>
      <c r="CW16" s="736" t="s">
        <v>508</v>
      </c>
      <c r="CX16" s="737"/>
      <c r="CY16" s="737"/>
      <c r="CZ16" s="737"/>
      <c r="DA16" s="738"/>
      <c r="DB16" s="736" t="s">
        <v>508</v>
      </c>
      <c r="DC16" s="737"/>
      <c r="DD16" s="737"/>
      <c r="DE16" s="737"/>
      <c r="DF16" s="738"/>
      <c r="DG16" s="736" t="s">
        <v>508</v>
      </c>
      <c r="DH16" s="737"/>
      <c r="DI16" s="737"/>
      <c r="DJ16" s="737"/>
      <c r="DK16" s="738"/>
      <c r="DL16" s="736" t="s">
        <v>508</v>
      </c>
      <c r="DM16" s="737"/>
      <c r="DN16" s="737"/>
      <c r="DO16" s="737"/>
      <c r="DP16" s="738"/>
      <c r="DQ16" s="736" t="s">
        <v>592</v>
      </c>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t="s">
        <v>590</v>
      </c>
      <c r="BS17" s="733" t="s">
        <v>579</v>
      </c>
      <c r="BT17" s="734"/>
      <c r="BU17" s="734"/>
      <c r="BV17" s="734"/>
      <c r="BW17" s="734"/>
      <c r="BX17" s="734"/>
      <c r="BY17" s="734"/>
      <c r="BZ17" s="734"/>
      <c r="CA17" s="734"/>
      <c r="CB17" s="734"/>
      <c r="CC17" s="734"/>
      <c r="CD17" s="734"/>
      <c r="CE17" s="734"/>
      <c r="CF17" s="734"/>
      <c r="CG17" s="735"/>
      <c r="CH17" s="736">
        <v>0</v>
      </c>
      <c r="CI17" s="737"/>
      <c r="CJ17" s="737"/>
      <c r="CK17" s="737"/>
      <c r="CL17" s="738"/>
      <c r="CM17" s="736">
        <v>148.792</v>
      </c>
      <c r="CN17" s="737"/>
      <c r="CO17" s="737"/>
      <c r="CP17" s="737"/>
      <c r="CQ17" s="738"/>
      <c r="CR17" s="736">
        <v>1</v>
      </c>
      <c r="CS17" s="737"/>
      <c r="CT17" s="737"/>
      <c r="CU17" s="737"/>
      <c r="CV17" s="738"/>
      <c r="CW17" s="736">
        <v>91.1</v>
      </c>
      <c r="CX17" s="737"/>
      <c r="CY17" s="737"/>
      <c r="CZ17" s="737"/>
      <c r="DA17" s="738"/>
      <c r="DB17" s="736">
        <v>41.436</v>
      </c>
      <c r="DC17" s="737"/>
      <c r="DD17" s="737"/>
      <c r="DE17" s="737"/>
      <c r="DF17" s="738"/>
      <c r="DG17" s="736" t="s">
        <v>508</v>
      </c>
      <c r="DH17" s="737"/>
      <c r="DI17" s="737"/>
      <c r="DJ17" s="737"/>
      <c r="DK17" s="738"/>
      <c r="DL17" s="736">
        <v>17.960999999999999</v>
      </c>
      <c r="DM17" s="737"/>
      <c r="DN17" s="737"/>
      <c r="DO17" s="737"/>
      <c r="DP17" s="738"/>
      <c r="DQ17" s="736">
        <v>16</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580</v>
      </c>
      <c r="BT18" s="734"/>
      <c r="BU18" s="734"/>
      <c r="BV18" s="734"/>
      <c r="BW18" s="734"/>
      <c r="BX18" s="734"/>
      <c r="BY18" s="734"/>
      <c r="BZ18" s="734"/>
      <c r="CA18" s="734"/>
      <c r="CB18" s="734"/>
      <c r="CC18" s="734"/>
      <c r="CD18" s="734"/>
      <c r="CE18" s="734"/>
      <c r="CF18" s="734"/>
      <c r="CG18" s="735"/>
      <c r="CH18" s="736">
        <v>-2.4990000000000001</v>
      </c>
      <c r="CI18" s="737"/>
      <c r="CJ18" s="737"/>
      <c r="CK18" s="737"/>
      <c r="CL18" s="738"/>
      <c r="CM18" s="736">
        <v>48.006999999999998</v>
      </c>
      <c r="CN18" s="737"/>
      <c r="CO18" s="737"/>
      <c r="CP18" s="737"/>
      <c r="CQ18" s="738"/>
      <c r="CR18" s="736">
        <v>30.24</v>
      </c>
      <c r="CS18" s="737"/>
      <c r="CT18" s="737"/>
      <c r="CU18" s="737"/>
      <c r="CV18" s="738"/>
      <c r="CW18" s="736" t="s">
        <v>508</v>
      </c>
      <c r="CX18" s="737"/>
      <c r="CY18" s="737"/>
      <c r="CZ18" s="737"/>
      <c r="DA18" s="738"/>
      <c r="DB18" s="736" t="s">
        <v>508</v>
      </c>
      <c r="DC18" s="737"/>
      <c r="DD18" s="737"/>
      <c r="DE18" s="737"/>
      <c r="DF18" s="738"/>
      <c r="DG18" s="736" t="s">
        <v>508</v>
      </c>
      <c r="DH18" s="737"/>
      <c r="DI18" s="737"/>
      <c r="DJ18" s="737"/>
      <c r="DK18" s="738"/>
      <c r="DL18" s="736" t="s">
        <v>508</v>
      </c>
      <c r="DM18" s="737"/>
      <c r="DN18" s="737"/>
      <c r="DO18" s="737"/>
      <c r="DP18" s="738"/>
      <c r="DQ18" s="736" t="s">
        <v>592</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t="s">
        <v>590</v>
      </c>
      <c r="BS19" s="733" t="s">
        <v>581</v>
      </c>
      <c r="BT19" s="734"/>
      <c r="BU19" s="734"/>
      <c r="BV19" s="734"/>
      <c r="BW19" s="734"/>
      <c r="BX19" s="734"/>
      <c r="BY19" s="734"/>
      <c r="BZ19" s="734"/>
      <c r="CA19" s="734"/>
      <c r="CB19" s="734"/>
      <c r="CC19" s="734"/>
      <c r="CD19" s="734"/>
      <c r="CE19" s="734"/>
      <c r="CF19" s="734"/>
      <c r="CG19" s="735"/>
      <c r="CH19" s="736">
        <v>-0.72099999999999997</v>
      </c>
      <c r="CI19" s="737"/>
      <c r="CJ19" s="737"/>
      <c r="CK19" s="737"/>
      <c r="CL19" s="738"/>
      <c r="CM19" s="736">
        <v>66.777000000000001</v>
      </c>
      <c r="CN19" s="737"/>
      <c r="CO19" s="737"/>
      <c r="CP19" s="737"/>
      <c r="CQ19" s="738"/>
      <c r="CR19" s="736">
        <v>14.81</v>
      </c>
      <c r="CS19" s="737"/>
      <c r="CT19" s="737"/>
      <c r="CU19" s="737"/>
      <c r="CV19" s="738"/>
      <c r="CW19" s="736">
        <v>36.363</v>
      </c>
      <c r="CX19" s="737"/>
      <c r="CY19" s="737"/>
      <c r="CZ19" s="737"/>
      <c r="DA19" s="738"/>
      <c r="DB19" s="736">
        <v>10882.083000000001</v>
      </c>
      <c r="DC19" s="737"/>
      <c r="DD19" s="737"/>
      <c r="DE19" s="737"/>
      <c r="DF19" s="738"/>
      <c r="DG19" s="736" t="s">
        <v>508</v>
      </c>
      <c r="DH19" s="737"/>
      <c r="DI19" s="737"/>
      <c r="DJ19" s="737"/>
      <c r="DK19" s="738"/>
      <c r="DL19" s="736">
        <v>2768</v>
      </c>
      <c r="DM19" s="737"/>
      <c r="DN19" s="737"/>
      <c r="DO19" s="737"/>
      <c r="DP19" s="738"/>
      <c r="DQ19" s="736">
        <v>2333</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582</v>
      </c>
      <c r="BT20" s="734"/>
      <c r="BU20" s="734"/>
      <c r="BV20" s="734"/>
      <c r="BW20" s="734"/>
      <c r="BX20" s="734"/>
      <c r="BY20" s="734"/>
      <c r="BZ20" s="734"/>
      <c r="CA20" s="734"/>
      <c r="CB20" s="734"/>
      <c r="CC20" s="734"/>
      <c r="CD20" s="734"/>
      <c r="CE20" s="734"/>
      <c r="CF20" s="734"/>
      <c r="CG20" s="735"/>
      <c r="CH20" s="736">
        <v>-3.1480000000000001</v>
      </c>
      <c r="CI20" s="737"/>
      <c r="CJ20" s="737"/>
      <c r="CK20" s="737"/>
      <c r="CL20" s="738"/>
      <c r="CM20" s="736">
        <v>1297.356</v>
      </c>
      <c r="CN20" s="737"/>
      <c r="CO20" s="737"/>
      <c r="CP20" s="737"/>
      <c r="CQ20" s="738"/>
      <c r="CR20" s="736">
        <v>1197</v>
      </c>
      <c r="CS20" s="737"/>
      <c r="CT20" s="737"/>
      <c r="CU20" s="737"/>
      <c r="CV20" s="738"/>
      <c r="CW20" s="736" t="s">
        <v>508</v>
      </c>
      <c r="CX20" s="737"/>
      <c r="CY20" s="737"/>
      <c r="CZ20" s="737"/>
      <c r="DA20" s="738"/>
      <c r="DB20" s="736" t="s">
        <v>508</v>
      </c>
      <c r="DC20" s="737"/>
      <c r="DD20" s="737"/>
      <c r="DE20" s="737"/>
      <c r="DF20" s="738"/>
      <c r="DG20" s="736" t="s">
        <v>508</v>
      </c>
      <c r="DH20" s="737"/>
      <c r="DI20" s="737"/>
      <c r="DJ20" s="737"/>
      <c r="DK20" s="738"/>
      <c r="DL20" s="736" t="s">
        <v>508</v>
      </c>
      <c r="DM20" s="737"/>
      <c r="DN20" s="737"/>
      <c r="DO20" s="737"/>
      <c r="DP20" s="738"/>
      <c r="DQ20" s="736" t="s">
        <v>592</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583</v>
      </c>
      <c r="BT21" s="734"/>
      <c r="BU21" s="734"/>
      <c r="BV21" s="734"/>
      <c r="BW21" s="734"/>
      <c r="BX21" s="734"/>
      <c r="BY21" s="734"/>
      <c r="BZ21" s="734"/>
      <c r="CA21" s="734"/>
      <c r="CB21" s="734"/>
      <c r="CC21" s="734"/>
      <c r="CD21" s="734"/>
      <c r="CE21" s="734"/>
      <c r="CF21" s="734"/>
      <c r="CG21" s="735"/>
      <c r="CH21" s="736">
        <v>8.9999999999999993E-3</v>
      </c>
      <c r="CI21" s="737"/>
      <c r="CJ21" s="737"/>
      <c r="CK21" s="737"/>
      <c r="CL21" s="738"/>
      <c r="CM21" s="736">
        <v>43.683</v>
      </c>
      <c r="CN21" s="737"/>
      <c r="CO21" s="737"/>
      <c r="CP21" s="737"/>
      <c r="CQ21" s="738"/>
      <c r="CR21" s="736">
        <v>40.5</v>
      </c>
      <c r="CS21" s="737"/>
      <c r="CT21" s="737"/>
      <c r="CU21" s="737"/>
      <c r="CV21" s="738"/>
      <c r="CW21" s="736" t="s">
        <v>508</v>
      </c>
      <c r="CX21" s="737"/>
      <c r="CY21" s="737"/>
      <c r="CZ21" s="737"/>
      <c r="DA21" s="738"/>
      <c r="DB21" s="736" t="s">
        <v>508</v>
      </c>
      <c r="DC21" s="737"/>
      <c r="DD21" s="737"/>
      <c r="DE21" s="737"/>
      <c r="DF21" s="738"/>
      <c r="DG21" s="736" t="s">
        <v>508</v>
      </c>
      <c r="DH21" s="737"/>
      <c r="DI21" s="737"/>
      <c r="DJ21" s="737"/>
      <c r="DK21" s="738"/>
      <c r="DL21" s="736" t="s">
        <v>508</v>
      </c>
      <c r="DM21" s="737"/>
      <c r="DN21" s="737"/>
      <c r="DO21" s="737"/>
      <c r="DP21" s="738"/>
      <c r="DQ21" s="736" t="s">
        <v>592</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376</v>
      </c>
      <c r="BA22" s="772"/>
      <c r="BB22" s="772"/>
      <c r="BC22" s="772"/>
      <c r="BD22" s="773"/>
      <c r="BE22" s="231"/>
      <c r="BF22" s="231"/>
      <c r="BG22" s="231"/>
      <c r="BH22" s="231"/>
      <c r="BI22" s="231"/>
      <c r="BJ22" s="231"/>
      <c r="BK22" s="231"/>
      <c r="BL22" s="231"/>
      <c r="BM22" s="231"/>
      <c r="BN22" s="231"/>
      <c r="BO22" s="231"/>
      <c r="BP22" s="231"/>
      <c r="BQ22" s="236">
        <v>16</v>
      </c>
      <c r="BR22" s="237"/>
      <c r="BS22" s="733" t="s">
        <v>584</v>
      </c>
      <c r="BT22" s="734"/>
      <c r="BU22" s="734"/>
      <c r="BV22" s="734"/>
      <c r="BW22" s="734"/>
      <c r="BX22" s="734"/>
      <c r="BY22" s="734"/>
      <c r="BZ22" s="734"/>
      <c r="CA22" s="734"/>
      <c r="CB22" s="734"/>
      <c r="CC22" s="734"/>
      <c r="CD22" s="734"/>
      <c r="CE22" s="734"/>
      <c r="CF22" s="734"/>
      <c r="CG22" s="735"/>
      <c r="CH22" s="736">
        <v>-3.3490000000000002</v>
      </c>
      <c r="CI22" s="737"/>
      <c r="CJ22" s="737"/>
      <c r="CK22" s="737"/>
      <c r="CL22" s="738"/>
      <c r="CM22" s="736">
        <v>48.883000000000003</v>
      </c>
      <c r="CN22" s="737"/>
      <c r="CO22" s="737"/>
      <c r="CP22" s="737"/>
      <c r="CQ22" s="738"/>
      <c r="CR22" s="736">
        <v>10</v>
      </c>
      <c r="CS22" s="737"/>
      <c r="CT22" s="737"/>
      <c r="CU22" s="737"/>
      <c r="CV22" s="738"/>
      <c r="CW22" s="736">
        <v>4.8970000000000002</v>
      </c>
      <c r="CX22" s="737"/>
      <c r="CY22" s="737"/>
      <c r="CZ22" s="737"/>
      <c r="DA22" s="738"/>
      <c r="DB22" s="736" t="s">
        <v>508</v>
      </c>
      <c r="DC22" s="737"/>
      <c r="DD22" s="737"/>
      <c r="DE22" s="737"/>
      <c r="DF22" s="738"/>
      <c r="DG22" s="736" t="s">
        <v>508</v>
      </c>
      <c r="DH22" s="737"/>
      <c r="DI22" s="737"/>
      <c r="DJ22" s="737"/>
      <c r="DK22" s="738"/>
      <c r="DL22" s="736" t="s">
        <v>508</v>
      </c>
      <c r="DM22" s="737"/>
      <c r="DN22" s="737"/>
      <c r="DO22" s="737"/>
      <c r="DP22" s="738"/>
      <c r="DQ22" s="736" t="s">
        <v>592</v>
      </c>
      <c r="DR22" s="737"/>
      <c r="DS22" s="737"/>
      <c r="DT22" s="737"/>
      <c r="DU22" s="738"/>
      <c r="DV22" s="733"/>
      <c r="DW22" s="734"/>
      <c r="DX22" s="734"/>
      <c r="DY22" s="734"/>
      <c r="DZ22" s="739"/>
      <c r="EA22" s="232"/>
    </row>
    <row r="23" spans="1:131" s="233" customFormat="1" ht="26.25" customHeight="1" thickBot="1" x14ac:dyDescent="0.25">
      <c r="A23" s="238" t="s">
        <v>377</v>
      </c>
      <c r="B23" s="749" t="s">
        <v>378</v>
      </c>
      <c r="C23" s="750"/>
      <c r="D23" s="750"/>
      <c r="E23" s="750"/>
      <c r="F23" s="750"/>
      <c r="G23" s="750"/>
      <c r="H23" s="750"/>
      <c r="I23" s="750"/>
      <c r="J23" s="750"/>
      <c r="K23" s="750"/>
      <c r="L23" s="750"/>
      <c r="M23" s="750"/>
      <c r="N23" s="750"/>
      <c r="O23" s="750"/>
      <c r="P23" s="751"/>
      <c r="Q23" s="752">
        <v>663642</v>
      </c>
      <c r="R23" s="753"/>
      <c r="S23" s="753"/>
      <c r="T23" s="753"/>
      <c r="U23" s="753"/>
      <c r="V23" s="753">
        <v>637979</v>
      </c>
      <c r="W23" s="753"/>
      <c r="X23" s="753"/>
      <c r="Y23" s="753"/>
      <c r="Z23" s="753"/>
      <c r="AA23" s="753">
        <f>Q23-V23</f>
        <v>25663</v>
      </c>
      <c r="AB23" s="753"/>
      <c r="AC23" s="753"/>
      <c r="AD23" s="753"/>
      <c r="AE23" s="754"/>
      <c r="AF23" s="755">
        <v>18125</v>
      </c>
      <c r="AG23" s="753"/>
      <c r="AH23" s="753"/>
      <c r="AI23" s="753"/>
      <c r="AJ23" s="756"/>
      <c r="AK23" s="757"/>
      <c r="AL23" s="758"/>
      <c r="AM23" s="758"/>
      <c r="AN23" s="758"/>
      <c r="AO23" s="758"/>
      <c r="AP23" s="753"/>
      <c r="AQ23" s="753"/>
      <c r="AR23" s="753"/>
      <c r="AS23" s="753"/>
      <c r="AT23" s="753"/>
      <c r="AU23" s="775"/>
      <c r="AV23" s="775"/>
      <c r="AW23" s="775"/>
      <c r="AX23" s="775"/>
      <c r="AY23" s="776"/>
      <c r="AZ23" s="777" t="s">
        <v>364</v>
      </c>
      <c r="BA23" s="778"/>
      <c r="BB23" s="778"/>
      <c r="BC23" s="778"/>
      <c r="BD23" s="779"/>
      <c r="BE23" s="231"/>
      <c r="BF23" s="231"/>
      <c r="BG23" s="231"/>
      <c r="BH23" s="231"/>
      <c r="BI23" s="231"/>
      <c r="BJ23" s="231"/>
      <c r="BK23" s="231"/>
      <c r="BL23" s="231"/>
      <c r="BM23" s="231"/>
      <c r="BN23" s="231"/>
      <c r="BO23" s="231"/>
      <c r="BP23" s="231"/>
      <c r="BQ23" s="236">
        <v>17</v>
      </c>
      <c r="BR23" s="237"/>
      <c r="BS23" s="733" t="s">
        <v>585</v>
      </c>
      <c r="BT23" s="734"/>
      <c r="BU23" s="734"/>
      <c r="BV23" s="734"/>
      <c r="BW23" s="734"/>
      <c r="BX23" s="734"/>
      <c r="BY23" s="734"/>
      <c r="BZ23" s="734"/>
      <c r="CA23" s="734"/>
      <c r="CB23" s="734"/>
      <c r="CC23" s="734"/>
      <c r="CD23" s="734"/>
      <c r="CE23" s="734"/>
      <c r="CF23" s="734"/>
      <c r="CG23" s="735"/>
      <c r="CH23" s="736">
        <v>0.33</v>
      </c>
      <c r="CI23" s="737"/>
      <c r="CJ23" s="737"/>
      <c r="CK23" s="737"/>
      <c r="CL23" s="738"/>
      <c r="CM23" s="736">
        <v>328.096</v>
      </c>
      <c r="CN23" s="737"/>
      <c r="CO23" s="737"/>
      <c r="CP23" s="737"/>
      <c r="CQ23" s="738"/>
      <c r="CR23" s="736">
        <v>320.5</v>
      </c>
      <c r="CS23" s="737"/>
      <c r="CT23" s="737"/>
      <c r="CU23" s="737"/>
      <c r="CV23" s="738"/>
      <c r="CW23" s="736" t="s">
        <v>508</v>
      </c>
      <c r="CX23" s="737"/>
      <c r="CY23" s="737"/>
      <c r="CZ23" s="737"/>
      <c r="DA23" s="738"/>
      <c r="DB23" s="736" t="s">
        <v>508</v>
      </c>
      <c r="DC23" s="737"/>
      <c r="DD23" s="737"/>
      <c r="DE23" s="737"/>
      <c r="DF23" s="738"/>
      <c r="DG23" s="736" t="s">
        <v>508</v>
      </c>
      <c r="DH23" s="737"/>
      <c r="DI23" s="737"/>
      <c r="DJ23" s="737"/>
      <c r="DK23" s="738"/>
      <c r="DL23" s="736" t="s">
        <v>508</v>
      </c>
      <c r="DM23" s="737"/>
      <c r="DN23" s="737"/>
      <c r="DO23" s="737"/>
      <c r="DP23" s="738"/>
      <c r="DQ23" s="736" t="s">
        <v>592</v>
      </c>
      <c r="DR23" s="737"/>
      <c r="DS23" s="737"/>
      <c r="DT23" s="737"/>
      <c r="DU23" s="738"/>
      <c r="DV23" s="733"/>
      <c r="DW23" s="734"/>
      <c r="DX23" s="734"/>
      <c r="DY23" s="734"/>
      <c r="DZ23" s="739"/>
      <c r="EA23" s="232"/>
    </row>
    <row r="24" spans="1:131" s="233" customFormat="1" ht="26.25" customHeight="1" x14ac:dyDescent="0.2">
      <c r="A24" s="774" t="s">
        <v>379</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586</v>
      </c>
      <c r="BT24" s="734"/>
      <c r="BU24" s="734"/>
      <c r="BV24" s="734"/>
      <c r="BW24" s="734"/>
      <c r="BX24" s="734"/>
      <c r="BY24" s="734"/>
      <c r="BZ24" s="734"/>
      <c r="CA24" s="734"/>
      <c r="CB24" s="734"/>
      <c r="CC24" s="734"/>
      <c r="CD24" s="734"/>
      <c r="CE24" s="734"/>
      <c r="CF24" s="734"/>
      <c r="CG24" s="735"/>
      <c r="CH24" s="736">
        <v>-7.9000000000000001E-2</v>
      </c>
      <c r="CI24" s="737"/>
      <c r="CJ24" s="737"/>
      <c r="CK24" s="737"/>
      <c r="CL24" s="738"/>
      <c r="CM24" s="736">
        <v>851.11400000000003</v>
      </c>
      <c r="CN24" s="737"/>
      <c r="CO24" s="737"/>
      <c r="CP24" s="737"/>
      <c r="CQ24" s="738"/>
      <c r="CR24" s="736">
        <v>809</v>
      </c>
      <c r="CS24" s="737"/>
      <c r="CT24" s="737"/>
      <c r="CU24" s="737"/>
      <c r="CV24" s="738"/>
      <c r="CW24" s="736" t="s">
        <v>508</v>
      </c>
      <c r="CX24" s="737"/>
      <c r="CY24" s="737"/>
      <c r="CZ24" s="737"/>
      <c r="DA24" s="738"/>
      <c r="DB24" s="736" t="s">
        <v>508</v>
      </c>
      <c r="DC24" s="737"/>
      <c r="DD24" s="737"/>
      <c r="DE24" s="737"/>
      <c r="DF24" s="738"/>
      <c r="DG24" s="736" t="s">
        <v>508</v>
      </c>
      <c r="DH24" s="737"/>
      <c r="DI24" s="737"/>
      <c r="DJ24" s="737"/>
      <c r="DK24" s="738"/>
      <c r="DL24" s="736" t="s">
        <v>508</v>
      </c>
      <c r="DM24" s="737"/>
      <c r="DN24" s="737"/>
      <c r="DO24" s="737"/>
      <c r="DP24" s="738"/>
      <c r="DQ24" s="736" t="s">
        <v>592</v>
      </c>
      <c r="DR24" s="737"/>
      <c r="DS24" s="737"/>
      <c r="DT24" s="737"/>
      <c r="DU24" s="738"/>
      <c r="DV24" s="733"/>
      <c r="DW24" s="734"/>
      <c r="DX24" s="734"/>
      <c r="DY24" s="734"/>
      <c r="DZ24" s="739"/>
      <c r="EA24" s="232"/>
    </row>
    <row r="25" spans="1:131" ht="26.25" customHeight="1" thickBot="1" x14ac:dyDescent="0.25">
      <c r="A25" s="685" t="s">
        <v>380</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587</v>
      </c>
      <c r="BT25" s="734"/>
      <c r="BU25" s="734"/>
      <c r="BV25" s="734"/>
      <c r="BW25" s="734"/>
      <c r="BX25" s="734"/>
      <c r="BY25" s="734"/>
      <c r="BZ25" s="734"/>
      <c r="CA25" s="734"/>
      <c r="CB25" s="734"/>
      <c r="CC25" s="734"/>
      <c r="CD25" s="734"/>
      <c r="CE25" s="734"/>
      <c r="CF25" s="734"/>
      <c r="CG25" s="735"/>
      <c r="CH25" s="736">
        <v>-4.3410000000000002</v>
      </c>
      <c r="CI25" s="737"/>
      <c r="CJ25" s="737"/>
      <c r="CK25" s="737"/>
      <c r="CL25" s="738"/>
      <c r="CM25" s="736">
        <v>107.63500000000001</v>
      </c>
      <c r="CN25" s="737"/>
      <c r="CO25" s="737"/>
      <c r="CP25" s="737"/>
      <c r="CQ25" s="738"/>
      <c r="CR25" s="736">
        <v>109.718</v>
      </c>
      <c r="CS25" s="737"/>
      <c r="CT25" s="737"/>
      <c r="CU25" s="737"/>
      <c r="CV25" s="738"/>
      <c r="CW25" s="736">
        <v>11.791</v>
      </c>
      <c r="CX25" s="737"/>
      <c r="CY25" s="737"/>
      <c r="CZ25" s="737"/>
      <c r="DA25" s="738"/>
      <c r="DB25" s="736" t="s">
        <v>508</v>
      </c>
      <c r="DC25" s="737"/>
      <c r="DD25" s="737"/>
      <c r="DE25" s="737"/>
      <c r="DF25" s="738"/>
      <c r="DG25" s="736" t="s">
        <v>508</v>
      </c>
      <c r="DH25" s="737"/>
      <c r="DI25" s="737"/>
      <c r="DJ25" s="737"/>
      <c r="DK25" s="738"/>
      <c r="DL25" s="736" t="s">
        <v>508</v>
      </c>
      <c r="DM25" s="737"/>
      <c r="DN25" s="737"/>
      <c r="DO25" s="737"/>
      <c r="DP25" s="738"/>
      <c r="DQ25" s="736" t="s">
        <v>592</v>
      </c>
      <c r="DR25" s="737"/>
      <c r="DS25" s="737"/>
      <c r="DT25" s="737"/>
      <c r="DU25" s="738"/>
      <c r="DV25" s="733"/>
      <c r="DW25" s="734"/>
      <c r="DX25" s="734"/>
      <c r="DY25" s="734"/>
      <c r="DZ25" s="739"/>
      <c r="EA25" s="228"/>
    </row>
    <row r="26" spans="1:131" ht="26.25" customHeight="1" x14ac:dyDescent="0.2">
      <c r="A26" s="687" t="s">
        <v>343</v>
      </c>
      <c r="B26" s="688"/>
      <c r="C26" s="688"/>
      <c r="D26" s="688"/>
      <c r="E26" s="688"/>
      <c r="F26" s="688"/>
      <c r="G26" s="688"/>
      <c r="H26" s="688"/>
      <c r="I26" s="688"/>
      <c r="J26" s="688"/>
      <c r="K26" s="688"/>
      <c r="L26" s="688"/>
      <c r="M26" s="688"/>
      <c r="N26" s="688"/>
      <c r="O26" s="688"/>
      <c r="P26" s="689"/>
      <c r="Q26" s="693" t="s">
        <v>381</v>
      </c>
      <c r="R26" s="694"/>
      <c r="S26" s="694"/>
      <c r="T26" s="694"/>
      <c r="U26" s="695"/>
      <c r="V26" s="693" t="s">
        <v>382</v>
      </c>
      <c r="W26" s="694"/>
      <c r="X26" s="694"/>
      <c r="Y26" s="694"/>
      <c r="Z26" s="695"/>
      <c r="AA26" s="693" t="s">
        <v>383</v>
      </c>
      <c r="AB26" s="694"/>
      <c r="AC26" s="694"/>
      <c r="AD26" s="694"/>
      <c r="AE26" s="694"/>
      <c r="AF26" s="780" t="s">
        <v>384</v>
      </c>
      <c r="AG26" s="781"/>
      <c r="AH26" s="781"/>
      <c r="AI26" s="781"/>
      <c r="AJ26" s="782"/>
      <c r="AK26" s="694" t="s">
        <v>385</v>
      </c>
      <c r="AL26" s="694"/>
      <c r="AM26" s="694"/>
      <c r="AN26" s="694"/>
      <c r="AO26" s="695"/>
      <c r="AP26" s="693" t="s">
        <v>386</v>
      </c>
      <c r="AQ26" s="694"/>
      <c r="AR26" s="694"/>
      <c r="AS26" s="694"/>
      <c r="AT26" s="695"/>
      <c r="AU26" s="693" t="s">
        <v>387</v>
      </c>
      <c r="AV26" s="694"/>
      <c r="AW26" s="694"/>
      <c r="AX26" s="694"/>
      <c r="AY26" s="695"/>
      <c r="AZ26" s="693" t="s">
        <v>388</v>
      </c>
      <c r="BA26" s="694"/>
      <c r="BB26" s="694"/>
      <c r="BC26" s="694"/>
      <c r="BD26" s="695"/>
      <c r="BE26" s="693" t="s">
        <v>350</v>
      </c>
      <c r="BF26" s="694"/>
      <c r="BG26" s="694"/>
      <c r="BH26" s="694"/>
      <c r="BI26" s="700"/>
      <c r="BJ26" s="230"/>
      <c r="BK26" s="230"/>
      <c r="BL26" s="230"/>
      <c r="BM26" s="230"/>
      <c r="BN26" s="230"/>
      <c r="BO26" s="239"/>
      <c r="BP26" s="239"/>
      <c r="BQ26" s="236">
        <v>20</v>
      </c>
      <c r="BR26" s="237"/>
      <c r="BS26" s="733" t="s">
        <v>588</v>
      </c>
      <c r="BT26" s="734"/>
      <c r="BU26" s="734"/>
      <c r="BV26" s="734"/>
      <c r="BW26" s="734"/>
      <c r="BX26" s="734"/>
      <c r="BY26" s="734"/>
      <c r="BZ26" s="734"/>
      <c r="CA26" s="734"/>
      <c r="CB26" s="734"/>
      <c r="CC26" s="734"/>
      <c r="CD26" s="734"/>
      <c r="CE26" s="734"/>
      <c r="CF26" s="734"/>
      <c r="CG26" s="735"/>
      <c r="CH26" s="736">
        <v>0</v>
      </c>
      <c r="CI26" s="737"/>
      <c r="CJ26" s="737"/>
      <c r="CK26" s="737"/>
      <c r="CL26" s="738"/>
      <c r="CM26" s="736">
        <v>39.472000000000001</v>
      </c>
      <c r="CN26" s="737"/>
      <c r="CO26" s="737"/>
      <c r="CP26" s="737"/>
      <c r="CQ26" s="738"/>
      <c r="CR26" s="736">
        <v>30</v>
      </c>
      <c r="CS26" s="737"/>
      <c r="CT26" s="737"/>
      <c r="CU26" s="737"/>
      <c r="CV26" s="738"/>
      <c r="CW26" s="736">
        <v>57.847000000000001</v>
      </c>
      <c r="CX26" s="737"/>
      <c r="CY26" s="737"/>
      <c r="CZ26" s="737"/>
      <c r="DA26" s="738"/>
      <c r="DB26" s="736" t="s">
        <v>508</v>
      </c>
      <c r="DC26" s="737"/>
      <c r="DD26" s="737"/>
      <c r="DE26" s="737"/>
      <c r="DF26" s="738"/>
      <c r="DG26" s="736" t="s">
        <v>508</v>
      </c>
      <c r="DH26" s="737"/>
      <c r="DI26" s="737"/>
      <c r="DJ26" s="737"/>
      <c r="DK26" s="738"/>
      <c r="DL26" s="736" t="s">
        <v>508</v>
      </c>
      <c r="DM26" s="737"/>
      <c r="DN26" s="737"/>
      <c r="DO26" s="737"/>
      <c r="DP26" s="738"/>
      <c r="DQ26" s="736" t="s">
        <v>592</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t="s">
        <v>590</v>
      </c>
      <c r="BS27" s="733" t="s">
        <v>589</v>
      </c>
      <c r="BT27" s="734"/>
      <c r="BU27" s="734"/>
      <c r="BV27" s="734"/>
      <c r="BW27" s="734"/>
      <c r="BX27" s="734"/>
      <c r="BY27" s="734"/>
      <c r="BZ27" s="734"/>
      <c r="CA27" s="734"/>
      <c r="CB27" s="734"/>
      <c r="CC27" s="734"/>
      <c r="CD27" s="734"/>
      <c r="CE27" s="734"/>
      <c r="CF27" s="734"/>
      <c r="CG27" s="735"/>
      <c r="CH27" s="736">
        <v>938.55</v>
      </c>
      <c r="CI27" s="737"/>
      <c r="CJ27" s="737"/>
      <c r="CK27" s="737"/>
      <c r="CL27" s="738"/>
      <c r="CM27" s="736">
        <v>63656.311999999998</v>
      </c>
      <c r="CN27" s="737"/>
      <c r="CO27" s="737"/>
      <c r="CP27" s="737"/>
      <c r="CQ27" s="738"/>
      <c r="CR27" s="736">
        <v>59296.650999999998</v>
      </c>
      <c r="CS27" s="737"/>
      <c r="CT27" s="737"/>
      <c r="CU27" s="737"/>
      <c r="CV27" s="738"/>
      <c r="CW27" s="736">
        <v>1825.6969999999999</v>
      </c>
      <c r="CX27" s="737"/>
      <c r="CY27" s="737"/>
      <c r="CZ27" s="737"/>
      <c r="DA27" s="738"/>
      <c r="DB27" s="736">
        <v>7309.7869999999994</v>
      </c>
      <c r="DC27" s="737"/>
      <c r="DD27" s="737"/>
      <c r="DE27" s="737"/>
      <c r="DF27" s="738"/>
      <c r="DG27" s="736" t="s">
        <v>508</v>
      </c>
      <c r="DH27" s="737"/>
      <c r="DI27" s="737"/>
      <c r="DJ27" s="737"/>
      <c r="DK27" s="738"/>
      <c r="DL27" s="736" t="s">
        <v>508</v>
      </c>
      <c r="DM27" s="737"/>
      <c r="DN27" s="737"/>
      <c r="DO27" s="737"/>
      <c r="DP27" s="738"/>
      <c r="DQ27" s="736" t="s">
        <v>592</v>
      </c>
      <c r="DR27" s="737"/>
      <c r="DS27" s="737"/>
      <c r="DT27" s="737"/>
      <c r="DU27" s="738"/>
      <c r="DV27" s="733"/>
      <c r="DW27" s="734"/>
      <c r="DX27" s="734"/>
      <c r="DY27" s="734"/>
      <c r="DZ27" s="739"/>
      <c r="EA27" s="228"/>
    </row>
    <row r="28" spans="1:131" ht="26.25" customHeight="1" thickTop="1" x14ac:dyDescent="0.2">
      <c r="A28" s="240">
        <v>1</v>
      </c>
      <c r="B28" s="709" t="s">
        <v>389</v>
      </c>
      <c r="C28" s="710"/>
      <c r="D28" s="710"/>
      <c r="E28" s="710"/>
      <c r="F28" s="710"/>
      <c r="G28" s="710"/>
      <c r="H28" s="710"/>
      <c r="I28" s="710"/>
      <c r="J28" s="710"/>
      <c r="K28" s="710"/>
      <c r="L28" s="710"/>
      <c r="M28" s="710"/>
      <c r="N28" s="710"/>
      <c r="O28" s="710"/>
      <c r="P28" s="711"/>
      <c r="Q28" s="790">
        <v>24017</v>
      </c>
      <c r="R28" s="791"/>
      <c r="S28" s="791"/>
      <c r="T28" s="791"/>
      <c r="U28" s="791"/>
      <c r="V28" s="791">
        <v>23105</v>
      </c>
      <c r="W28" s="791"/>
      <c r="X28" s="791"/>
      <c r="Y28" s="791"/>
      <c r="Z28" s="791"/>
      <c r="AA28" s="791">
        <v>912</v>
      </c>
      <c r="AB28" s="791"/>
      <c r="AC28" s="791"/>
      <c r="AD28" s="791"/>
      <c r="AE28" s="792"/>
      <c r="AF28" s="793">
        <v>912</v>
      </c>
      <c r="AG28" s="791"/>
      <c r="AH28" s="791"/>
      <c r="AI28" s="791"/>
      <c r="AJ28" s="794"/>
      <c r="AK28" s="795" t="s">
        <v>591</v>
      </c>
      <c r="AL28" s="796"/>
      <c r="AM28" s="796"/>
      <c r="AN28" s="796"/>
      <c r="AO28" s="796"/>
      <c r="AP28" s="796" t="s">
        <v>508</v>
      </c>
      <c r="AQ28" s="796"/>
      <c r="AR28" s="796"/>
      <c r="AS28" s="796"/>
      <c r="AT28" s="796"/>
      <c r="AU28" s="796" t="s">
        <v>508</v>
      </c>
      <c r="AV28" s="796"/>
      <c r="AW28" s="796"/>
      <c r="AX28" s="796"/>
      <c r="AY28" s="796"/>
      <c r="AZ28" s="797" t="s">
        <v>508</v>
      </c>
      <c r="BA28" s="797"/>
      <c r="BB28" s="797"/>
      <c r="BC28" s="797"/>
      <c r="BD28" s="797"/>
      <c r="BE28" s="788"/>
      <c r="BF28" s="788"/>
      <c r="BG28" s="788"/>
      <c r="BH28" s="788"/>
      <c r="BI28" s="789"/>
      <c r="BJ28" s="230"/>
      <c r="BK28" s="230"/>
      <c r="BL28" s="230"/>
      <c r="BM28" s="230"/>
      <c r="BN28" s="230"/>
      <c r="BO28" s="239"/>
      <c r="BP28" s="239"/>
      <c r="BQ28" s="236">
        <v>22</v>
      </c>
      <c r="BR28" s="237"/>
      <c r="BS28" s="733"/>
      <c r="BT28" s="734"/>
      <c r="BU28" s="734"/>
      <c r="BV28" s="734"/>
      <c r="BW28" s="734"/>
      <c r="BX28" s="734"/>
      <c r="BY28" s="734"/>
      <c r="BZ28" s="734"/>
      <c r="CA28" s="734"/>
      <c r="CB28" s="734"/>
      <c r="CC28" s="734"/>
      <c r="CD28" s="734"/>
      <c r="CE28" s="734"/>
      <c r="CF28" s="734"/>
      <c r="CG28" s="735"/>
      <c r="CH28" s="736"/>
      <c r="CI28" s="737"/>
      <c r="CJ28" s="737"/>
      <c r="CK28" s="737"/>
      <c r="CL28" s="738"/>
      <c r="CM28" s="736"/>
      <c r="CN28" s="737"/>
      <c r="CO28" s="737"/>
      <c r="CP28" s="737"/>
      <c r="CQ28" s="738"/>
      <c r="CR28" s="736"/>
      <c r="CS28" s="737"/>
      <c r="CT28" s="737"/>
      <c r="CU28" s="737"/>
      <c r="CV28" s="738"/>
      <c r="CW28" s="736"/>
      <c r="CX28" s="737"/>
      <c r="CY28" s="737"/>
      <c r="CZ28" s="737"/>
      <c r="DA28" s="738"/>
      <c r="DB28" s="736"/>
      <c r="DC28" s="737"/>
      <c r="DD28" s="737"/>
      <c r="DE28" s="737"/>
      <c r="DF28" s="738"/>
      <c r="DG28" s="736"/>
      <c r="DH28" s="737"/>
      <c r="DI28" s="737"/>
      <c r="DJ28" s="737"/>
      <c r="DK28" s="738"/>
      <c r="DL28" s="736"/>
      <c r="DM28" s="737"/>
      <c r="DN28" s="737"/>
      <c r="DO28" s="737"/>
      <c r="DP28" s="738"/>
      <c r="DQ28" s="736"/>
      <c r="DR28" s="737"/>
      <c r="DS28" s="737"/>
      <c r="DT28" s="737"/>
      <c r="DU28" s="738"/>
      <c r="DV28" s="733"/>
      <c r="DW28" s="734"/>
      <c r="DX28" s="734"/>
      <c r="DY28" s="734"/>
      <c r="DZ28" s="739"/>
      <c r="EA28" s="228"/>
    </row>
    <row r="29" spans="1:131" ht="26.25" customHeight="1" x14ac:dyDescent="0.2">
      <c r="A29" s="240">
        <v>2</v>
      </c>
      <c r="B29" s="740" t="s">
        <v>390</v>
      </c>
      <c r="C29" s="741"/>
      <c r="D29" s="741"/>
      <c r="E29" s="741"/>
      <c r="F29" s="741"/>
      <c r="G29" s="741"/>
      <c r="H29" s="741"/>
      <c r="I29" s="741"/>
      <c r="J29" s="741"/>
      <c r="K29" s="741"/>
      <c r="L29" s="741"/>
      <c r="M29" s="741"/>
      <c r="N29" s="741"/>
      <c r="O29" s="741"/>
      <c r="P29" s="742"/>
      <c r="Q29" s="743">
        <v>106934</v>
      </c>
      <c r="R29" s="744"/>
      <c r="S29" s="744"/>
      <c r="T29" s="744"/>
      <c r="U29" s="744"/>
      <c r="V29" s="744">
        <v>101728</v>
      </c>
      <c r="W29" s="744"/>
      <c r="X29" s="744"/>
      <c r="Y29" s="744"/>
      <c r="Z29" s="744"/>
      <c r="AA29" s="744">
        <v>5206</v>
      </c>
      <c r="AB29" s="744"/>
      <c r="AC29" s="744"/>
      <c r="AD29" s="744"/>
      <c r="AE29" s="745"/>
      <c r="AF29" s="786">
        <v>5206</v>
      </c>
      <c r="AG29" s="744"/>
      <c r="AH29" s="744"/>
      <c r="AI29" s="744"/>
      <c r="AJ29" s="787"/>
      <c r="AK29" s="802">
        <v>6763</v>
      </c>
      <c r="AL29" s="798"/>
      <c r="AM29" s="798"/>
      <c r="AN29" s="798"/>
      <c r="AO29" s="798"/>
      <c r="AP29" s="798" t="s">
        <v>508</v>
      </c>
      <c r="AQ29" s="798"/>
      <c r="AR29" s="798"/>
      <c r="AS29" s="798"/>
      <c r="AT29" s="798"/>
      <c r="AU29" s="798" t="s">
        <v>508</v>
      </c>
      <c r="AV29" s="798"/>
      <c r="AW29" s="798"/>
      <c r="AX29" s="798"/>
      <c r="AY29" s="798"/>
      <c r="AZ29" s="799" t="s">
        <v>508</v>
      </c>
      <c r="BA29" s="799"/>
      <c r="BB29" s="799"/>
      <c r="BC29" s="799"/>
      <c r="BD29" s="799"/>
      <c r="BE29" s="800"/>
      <c r="BF29" s="800"/>
      <c r="BG29" s="800"/>
      <c r="BH29" s="800"/>
      <c r="BI29" s="801"/>
      <c r="BJ29" s="230"/>
      <c r="BK29" s="230"/>
      <c r="BL29" s="230"/>
      <c r="BM29" s="230"/>
      <c r="BN29" s="230"/>
      <c r="BO29" s="239"/>
      <c r="BP29" s="239"/>
      <c r="BQ29" s="236">
        <v>23</v>
      </c>
      <c r="BR29" s="237"/>
      <c r="BS29" s="733"/>
      <c r="BT29" s="734"/>
      <c r="BU29" s="734"/>
      <c r="BV29" s="734"/>
      <c r="BW29" s="734"/>
      <c r="BX29" s="734"/>
      <c r="BY29" s="734"/>
      <c r="BZ29" s="734"/>
      <c r="CA29" s="734"/>
      <c r="CB29" s="734"/>
      <c r="CC29" s="734"/>
      <c r="CD29" s="734"/>
      <c r="CE29" s="734"/>
      <c r="CF29" s="734"/>
      <c r="CG29" s="735"/>
      <c r="CH29" s="736"/>
      <c r="CI29" s="737"/>
      <c r="CJ29" s="737"/>
      <c r="CK29" s="737"/>
      <c r="CL29" s="738"/>
      <c r="CM29" s="736"/>
      <c r="CN29" s="737"/>
      <c r="CO29" s="737"/>
      <c r="CP29" s="737"/>
      <c r="CQ29" s="738"/>
      <c r="CR29" s="736"/>
      <c r="CS29" s="737"/>
      <c r="CT29" s="737"/>
      <c r="CU29" s="737"/>
      <c r="CV29" s="738"/>
      <c r="CW29" s="736"/>
      <c r="CX29" s="737"/>
      <c r="CY29" s="737"/>
      <c r="CZ29" s="737"/>
      <c r="DA29" s="738"/>
      <c r="DB29" s="736"/>
      <c r="DC29" s="737"/>
      <c r="DD29" s="737"/>
      <c r="DE29" s="737"/>
      <c r="DF29" s="738"/>
      <c r="DG29" s="736"/>
      <c r="DH29" s="737"/>
      <c r="DI29" s="737"/>
      <c r="DJ29" s="737"/>
      <c r="DK29" s="738"/>
      <c r="DL29" s="736"/>
      <c r="DM29" s="737"/>
      <c r="DN29" s="737"/>
      <c r="DO29" s="737"/>
      <c r="DP29" s="738"/>
      <c r="DQ29" s="736"/>
      <c r="DR29" s="737"/>
      <c r="DS29" s="737"/>
      <c r="DT29" s="737"/>
      <c r="DU29" s="738"/>
      <c r="DV29" s="733"/>
      <c r="DW29" s="734"/>
      <c r="DX29" s="734"/>
      <c r="DY29" s="734"/>
      <c r="DZ29" s="739"/>
      <c r="EA29" s="228"/>
    </row>
    <row r="30" spans="1:131" ht="26.25" customHeight="1" x14ac:dyDescent="0.2">
      <c r="A30" s="240">
        <v>3</v>
      </c>
      <c r="B30" s="740" t="s">
        <v>391</v>
      </c>
      <c r="C30" s="741"/>
      <c r="D30" s="741"/>
      <c r="E30" s="741"/>
      <c r="F30" s="741"/>
      <c r="G30" s="741"/>
      <c r="H30" s="741"/>
      <c r="I30" s="741"/>
      <c r="J30" s="741"/>
      <c r="K30" s="741"/>
      <c r="L30" s="741"/>
      <c r="M30" s="741"/>
      <c r="N30" s="741"/>
      <c r="O30" s="741"/>
      <c r="P30" s="742"/>
      <c r="Q30" s="743">
        <v>2303</v>
      </c>
      <c r="R30" s="744"/>
      <c r="S30" s="744"/>
      <c r="T30" s="744"/>
      <c r="U30" s="744"/>
      <c r="V30" s="744">
        <v>2094</v>
      </c>
      <c r="W30" s="744"/>
      <c r="X30" s="744"/>
      <c r="Y30" s="744"/>
      <c r="Z30" s="744"/>
      <c r="AA30" s="744">
        <v>208</v>
      </c>
      <c r="AB30" s="744"/>
      <c r="AC30" s="744"/>
      <c r="AD30" s="744"/>
      <c r="AE30" s="745"/>
      <c r="AF30" s="786">
        <v>164</v>
      </c>
      <c r="AG30" s="744"/>
      <c r="AH30" s="744"/>
      <c r="AI30" s="744"/>
      <c r="AJ30" s="787"/>
      <c r="AK30" s="802">
        <v>702</v>
      </c>
      <c r="AL30" s="798"/>
      <c r="AM30" s="798"/>
      <c r="AN30" s="798"/>
      <c r="AO30" s="798"/>
      <c r="AP30" s="798">
        <v>3134</v>
      </c>
      <c r="AQ30" s="798"/>
      <c r="AR30" s="798"/>
      <c r="AS30" s="798"/>
      <c r="AT30" s="798"/>
      <c r="AU30" s="798">
        <v>3134</v>
      </c>
      <c r="AV30" s="798"/>
      <c r="AW30" s="798"/>
      <c r="AX30" s="798"/>
      <c r="AY30" s="798"/>
      <c r="AZ30" s="799" t="s">
        <v>591</v>
      </c>
      <c r="BA30" s="799"/>
      <c r="BB30" s="799"/>
      <c r="BC30" s="799"/>
      <c r="BD30" s="799"/>
      <c r="BE30" s="800" t="s">
        <v>392</v>
      </c>
      <c r="BF30" s="800"/>
      <c r="BG30" s="800"/>
      <c r="BH30" s="800"/>
      <c r="BI30" s="801"/>
      <c r="BJ30" s="230"/>
      <c r="BK30" s="230"/>
      <c r="BL30" s="230"/>
      <c r="BM30" s="230"/>
      <c r="BN30" s="230"/>
      <c r="BO30" s="239"/>
      <c r="BP30" s="239"/>
      <c r="BQ30" s="236">
        <v>24</v>
      </c>
      <c r="BR30" s="237"/>
      <c r="BS30" s="733"/>
      <c r="BT30" s="734"/>
      <c r="BU30" s="734"/>
      <c r="BV30" s="734"/>
      <c r="BW30" s="734"/>
      <c r="BX30" s="734"/>
      <c r="BY30" s="734"/>
      <c r="BZ30" s="734"/>
      <c r="CA30" s="734"/>
      <c r="CB30" s="734"/>
      <c r="CC30" s="734"/>
      <c r="CD30" s="734"/>
      <c r="CE30" s="734"/>
      <c r="CF30" s="734"/>
      <c r="CG30" s="735"/>
      <c r="CH30" s="736"/>
      <c r="CI30" s="737"/>
      <c r="CJ30" s="737"/>
      <c r="CK30" s="737"/>
      <c r="CL30" s="738"/>
      <c r="CM30" s="736"/>
      <c r="CN30" s="737"/>
      <c r="CO30" s="737"/>
      <c r="CP30" s="737"/>
      <c r="CQ30" s="738"/>
      <c r="CR30" s="736"/>
      <c r="CS30" s="737"/>
      <c r="CT30" s="737"/>
      <c r="CU30" s="737"/>
      <c r="CV30" s="738"/>
      <c r="CW30" s="736"/>
      <c r="CX30" s="737"/>
      <c r="CY30" s="737"/>
      <c r="CZ30" s="737"/>
      <c r="DA30" s="738"/>
      <c r="DB30" s="736"/>
      <c r="DC30" s="737"/>
      <c r="DD30" s="737"/>
      <c r="DE30" s="737"/>
      <c r="DF30" s="738"/>
      <c r="DG30" s="736"/>
      <c r="DH30" s="737"/>
      <c r="DI30" s="737"/>
      <c r="DJ30" s="737"/>
      <c r="DK30" s="738"/>
      <c r="DL30" s="736"/>
      <c r="DM30" s="737"/>
      <c r="DN30" s="737"/>
      <c r="DO30" s="737"/>
      <c r="DP30" s="738"/>
      <c r="DQ30" s="736"/>
      <c r="DR30" s="737"/>
      <c r="DS30" s="737"/>
      <c r="DT30" s="737"/>
      <c r="DU30" s="738"/>
      <c r="DV30" s="733"/>
      <c r="DW30" s="734"/>
      <c r="DX30" s="734"/>
      <c r="DY30" s="734"/>
      <c r="DZ30" s="739"/>
      <c r="EA30" s="228"/>
    </row>
    <row r="31" spans="1:131" ht="26.25" customHeight="1" x14ac:dyDescent="0.2">
      <c r="A31" s="240">
        <v>4</v>
      </c>
      <c r="B31" s="740" t="s">
        <v>393</v>
      </c>
      <c r="C31" s="741"/>
      <c r="D31" s="741"/>
      <c r="E31" s="741"/>
      <c r="F31" s="741"/>
      <c r="G31" s="741"/>
      <c r="H31" s="741"/>
      <c r="I31" s="741"/>
      <c r="J31" s="741"/>
      <c r="K31" s="741"/>
      <c r="L31" s="741"/>
      <c r="M31" s="741"/>
      <c r="N31" s="741"/>
      <c r="O31" s="741"/>
      <c r="P31" s="742"/>
      <c r="Q31" s="743">
        <v>739</v>
      </c>
      <c r="R31" s="744"/>
      <c r="S31" s="744"/>
      <c r="T31" s="744"/>
      <c r="U31" s="744"/>
      <c r="V31" s="744">
        <v>650</v>
      </c>
      <c r="W31" s="744"/>
      <c r="X31" s="744"/>
      <c r="Y31" s="744"/>
      <c r="Z31" s="744"/>
      <c r="AA31" s="744"/>
      <c r="AB31" s="744"/>
      <c r="AC31" s="744"/>
      <c r="AD31" s="744"/>
      <c r="AE31" s="745"/>
      <c r="AF31" s="786">
        <v>3283</v>
      </c>
      <c r="AG31" s="744"/>
      <c r="AH31" s="744"/>
      <c r="AI31" s="744"/>
      <c r="AJ31" s="787"/>
      <c r="AK31" s="802" t="s">
        <v>592</v>
      </c>
      <c r="AL31" s="798"/>
      <c r="AM31" s="798"/>
      <c r="AN31" s="798"/>
      <c r="AO31" s="798"/>
      <c r="AP31" s="798">
        <v>490</v>
      </c>
      <c r="AQ31" s="798"/>
      <c r="AR31" s="798"/>
      <c r="AS31" s="798"/>
      <c r="AT31" s="798"/>
      <c r="AU31" s="798" t="s">
        <v>592</v>
      </c>
      <c r="AV31" s="798"/>
      <c r="AW31" s="798"/>
      <c r="AX31" s="798"/>
      <c r="AY31" s="798"/>
      <c r="AZ31" s="799" t="s">
        <v>591</v>
      </c>
      <c r="BA31" s="799"/>
      <c r="BB31" s="799"/>
      <c r="BC31" s="799"/>
      <c r="BD31" s="799"/>
      <c r="BE31" s="800" t="s">
        <v>394</v>
      </c>
      <c r="BF31" s="800"/>
      <c r="BG31" s="800"/>
      <c r="BH31" s="800"/>
      <c r="BI31" s="801"/>
      <c r="BJ31" s="230"/>
      <c r="BK31" s="230"/>
      <c r="BL31" s="230"/>
      <c r="BM31" s="230"/>
      <c r="BN31" s="230"/>
      <c r="BO31" s="239"/>
      <c r="BP31" s="239"/>
      <c r="BQ31" s="236">
        <v>25</v>
      </c>
      <c r="BR31" s="237"/>
      <c r="BS31" s="733"/>
      <c r="BT31" s="734"/>
      <c r="BU31" s="734"/>
      <c r="BV31" s="734"/>
      <c r="BW31" s="734"/>
      <c r="BX31" s="734"/>
      <c r="BY31" s="734"/>
      <c r="BZ31" s="734"/>
      <c r="CA31" s="734"/>
      <c r="CB31" s="734"/>
      <c r="CC31" s="734"/>
      <c r="CD31" s="734"/>
      <c r="CE31" s="734"/>
      <c r="CF31" s="734"/>
      <c r="CG31" s="735"/>
      <c r="CH31" s="736"/>
      <c r="CI31" s="737"/>
      <c r="CJ31" s="737"/>
      <c r="CK31" s="737"/>
      <c r="CL31" s="738"/>
      <c r="CM31" s="736"/>
      <c r="CN31" s="737"/>
      <c r="CO31" s="737"/>
      <c r="CP31" s="737"/>
      <c r="CQ31" s="738"/>
      <c r="CR31" s="736"/>
      <c r="CS31" s="737"/>
      <c r="CT31" s="737"/>
      <c r="CU31" s="737"/>
      <c r="CV31" s="738"/>
      <c r="CW31" s="736"/>
      <c r="CX31" s="737"/>
      <c r="CY31" s="737"/>
      <c r="CZ31" s="737"/>
      <c r="DA31" s="738"/>
      <c r="DB31" s="736"/>
      <c r="DC31" s="737"/>
      <c r="DD31" s="737"/>
      <c r="DE31" s="737"/>
      <c r="DF31" s="738"/>
      <c r="DG31" s="736"/>
      <c r="DH31" s="737"/>
      <c r="DI31" s="737"/>
      <c r="DJ31" s="737"/>
      <c r="DK31" s="738"/>
      <c r="DL31" s="736"/>
      <c r="DM31" s="737"/>
      <c r="DN31" s="737"/>
      <c r="DO31" s="737"/>
      <c r="DP31" s="738"/>
      <c r="DQ31" s="736"/>
      <c r="DR31" s="737"/>
      <c r="DS31" s="737"/>
      <c r="DT31" s="737"/>
      <c r="DU31" s="738"/>
      <c r="DV31" s="733"/>
      <c r="DW31" s="734"/>
      <c r="DX31" s="734"/>
      <c r="DY31" s="734"/>
      <c r="DZ31" s="739"/>
      <c r="EA31" s="228"/>
    </row>
    <row r="32" spans="1:131" ht="26.25" customHeight="1" x14ac:dyDescent="0.2">
      <c r="A32" s="240">
        <v>5</v>
      </c>
      <c r="B32" s="740" t="s">
        <v>395</v>
      </c>
      <c r="C32" s="741"/>
      <c r="D32" s="741"/>
      <c r="E32" s="741"/>
      <c r="F32" s="741"/>
      <c r="G32" s="741"/>
      <c r="H32" s="741"/>
      <c r="I32" s="741"/>
      <c r="J32" s="741"/>
      <c r="K32" s="741"/>
      <c r="L32" s="741"/>
      <c r="M32" s="741"/>
      <c r="N32" s="741"/>
      <c r="O32" s="741"/>
      <c r="P32" s="742"/>
      <c r="Q32" s="743">
        <v>2540</v>
      </c>
      <c r="R32" s="744"/>
      <c r="S32" s="744"/>
      <c r="T32" s="744"/>
      <c r="U32" s="744"/>
      <c r="V32" s="744">
        <v>2538</v>
      </c>
      <c r="W32" s="744"/>
      <c r="X32" s="744"/>
      <c r="Y32" s="744"/>
      <c r="Z32" s="744"/>
      <c r="AA32" s="744">
        <v>2</v>
      </c>
      <c r="AB32" s="744"/>
      <c r="AC32" s="744"/>
      <c r="AD32" s="744"/>
      <c r="AE32" s="745"/>
      <c r="AF32" s="786">
        <v>94</v>
      </c>
      <c r="AG32" s="744"/>
      <c r="AH32" s="744"/>
      <c r="AI32" s="744"/>
      <c r="AJ32" s="787"/>
      <c r="AK32" s="802">
        <v>217</v>
      </c>
      <c r="AL32" s="798"/>
      <c r="AM32" s="798"/>
      <c r="AN32" s="798"/>
      <c r="AO32" s="798"/>
      <c r="AP32" s="798">
        <v>8189</v>
      </c>
      <c r="AQ32" s="798"/>
      <c r="AR32" s="798"/>
      <c r="AS32" s="798"/>
      <c r="AT32" s="798"/>
      <c r="AU32" s="798">
        <v>8189</v>
      </c>
      <c r="AV32" s="798"/>
      <c r="AW32" s="798"/>
      <c r="AX32" s="798"/>
      <c r="AY32" s="798"/>
      <c r="AZ32" s="799" t="s">
        <v>591</v>
      </c>
      <c r="BA32" s="799"/>
      <c r="BB32" s="799"/>
      <c r="BC32" s="799"/>
      <c r="BD32" s="799"/>
      <c r="BE32" s="800" t="s">
        <v>396</v>
      </c>
      <c r="BF32" s="800"/>
      <c r="BG32" s="800"/>
      <c r="BH32" s="800"/>
      <c r="BI32" s="801"/>
      <c r="BJ32" s="230"/>
      <c r="BK32" s="230"/>
      <c r="BL32" s="230"/>
      <c r="BM32" s="230"/>
      <c r="BN32" s="230"/>
      <c r="BO32" s="239"/>
      <c r="BP32" s="239"/>
      <c r="BQ32" s="236">
        <v>26</v>
      </c>
      <c r="BR32" s="237"/>
      <c r="BS32" s="733"/>
      <c r="BT32" s="734"/>
      <c r="BU32" s="734"/>
      <c r="BV32" s="734"/>
      <c r="BW32" s="734"/>
      <c r="BX32" s="734"/>
      <c r="BY32" s="734"/>
      <c r="BZ32" s="734"/>
      <c r="CA32" s="734"/>
      <c r="CB32" s="734"/>
      <c r="CC32" s="734"/>
      <c r="CD32" s="734"/>
      <c r="CE32" s="734"/>
      <c r="CF32" s="734"/>
      <c r="CG32" s="735"/>
      <c r="CH32" s="736"/>
      <c r="CI32" s="737"/>
      <c r="CJ32" s="737"/>
      <c r="CK32" s="737"/>
      <c r="CL32" s="738"/>
      <c r="CM32" s="736"/>
      <c r="CN32" s="737"/>
      <c r="CO32" s="737"/>
      <c r="CP32" s="737"/>
      <c r="CQ32" s="738"/>
      <c r="CR32" s="736"/>
      <c r="CS32" s="737"/>
      <c r="CT32" s="737"/>
      <c r="CU32" s="737"/>
      <c r="CV32" s="738"/>
      <c r="CW32" s="736"/>
      <c r="CX32" s="737"/>
      <c r="CY32" s="737"/>
      <c r="CZ32" s="737"/>
      <c r="DA32" s="738"/>
      <c r="DB32" s="736"/>
      <c r="DC32" s="737"/>
      <c r="DD32" s="737"/>
      <c r="DE32" s="737"/>
      <c r="DF32" s="738"/>
      <c r="DG32" s="736"/>
      <c r="DH32" s="737"/>
      <c r="DI32" s="737"/>
      <c r="DJ32" s="737"/>
      <c r="DK32" s="738"/>
      <c r="DL32" s="736"/>
      <c r="DM32" s="737"/>
      <c r="DN32" s="737"/>
      <c r="DO32" s="737"/>
      <c r="DP32" s="738"/>
      <c r="DQ32" s="736"/>
      <c r="DR32" s="737"/>
      <c r="DS32" s="737"/>
      <c r="DT32" s="737"/>
      <c r="DU32" s="738"/>
      <c r="DV32" s="733"/>
      <c r="DW32" s="734"/>
      <c r="DX32" s="734"/>
      <c r="DY32" s="734"/>
      <c r="DZ32" s="739"/>
      <c r="EA32" s="228"/>
    </row>
    <row r="33" spans="1:131" ht="26.25" customHeight="1" x14ac:dyDescent="0.2">
      <c r="A33" s="240">
        <v>6</v>
      </c>
      <c r="B33" s="740" t="s">
        <v>397</v>
      </c>
      <c r="C33" s="741"/>
      <c r="D33" s="741"/>
      <c r="E33" s="741"/>
      <c r="F33" s="741"/>
      <c r="G33" s="741"/>
      <c r="H33" s="741"/>
      <c r="I33" s="741"/>
      <c r="J33" s="741"/>
      <c r="K33" s="741"/>
      <c r="L33" s="741"/>
      <c r="M33" s="741"/>
      <c r="N33" s="741"/>
      <c r="O33" s="741"/>
      <c r="P33" s="742"/>
      <c r="Q33" s="743">
        <v>459</v>
      </c>
      <c r="R33" s="744"/>
      <c r="S33" s="744"/>
      <c r="T33" s="744"/>
      <c r="U33" s="744"/>
      <c r="V33" s="744">
        <v>212</v>
      </c>
      <c r="W33" s="744"/>
      <c r="X33" s="744"/>
      <c r="Y33" s="744"/>
      <c r="Z33" s="744"/>
      <c r="AA33" s="744">
        <v>247</v>
      </c>
      <c r="AB33" s="744"/>
      <c r="AC33" s="744"/>
      <c r="AD33" s="744"/>
      <c r="AE33" s="745"/>
      <c r="AF33" s="786" t="s">
        <v>364</v>
      </c>
      <c r="AG33" s="744"/>
      <c r="AH33" s="744"/>
      <c r="AI33" s="744"/>
      <c r="AJ33" s="787"/>
      <c r="AK33" s="802">
        <v>157</v>
      </c>
      <c r="AL33" s="798"/>
      <c r="AM33" s="798"/>
      <c r="AN33" s="798"/>
      <c r="AO33" s="798"/>
      <c r="AP33" s="798">
        <v>3057</v>
      </c>
      <c r="AQ33" s="798"/>
      <c r="AR33" s="798"/>
      <c r="AS33" s="798"/>
      <c r="AT33" s="798"/>
      <c r="AU33" s="798">
        <v>309</v>
      </c>
      <c r="AV33" s="798"/>
      <c r="AW33" s="798"/>
      <c r="AX33" s="798"/>
      <c r="AY33" s="798"/>
      <c r="AZ33" s="799" t="s">
        <v>591</v>
      </c>
      <c r="BA33" s="799"/>
      <c r="BB33" s="799"/>
      <c r="BC33" s="799"/>
      <c r="BD33" s="799"/>
      <c r="BE33" s="800" t="s">
        <v>392</v>
      </c>
      <c r="BF33" s="800"/>
      <c r="BG33" s="800"/>
      <c r="BH33" s="800"/>
      <c r="BI33" s="801"/>
      <c r="BJ33" s="230"/>
      <c r="BK33" s="230"/>
      <c r="BL33" s="230"/>
      <c r="BM33" s="230"/>
      <c r="BN33" s="230"/>
      <c r="BO33" s="239"/>
      <c r="BP33" s="239"/>
      <c r="BQ33" s="236">
        <v>27</v>
      </c>
      <c r="BR33" s="237"/>
      <c r="BS33" s="733"/>
      <c r="BT33" s="734"/>
      <c r="BU33" s="734"/>
      <c r="BV33" s="734"/>
      <c r="BW33" s="734"/>
      <c r="BX33" s="734"/>
      <c r="BY33" s="734"/>
      <c r="BZ33" s="734"/>
      <c r="CA33" s="734"/>
      <c r="CB33" s="734"/>
      <c r="CC33" s="734"/>
      <c r="CD33" s="734"/>
      <c r="CE33" s="734"/>
      <c r="CF33" s="734"/>
      <c r="CG33" s="735"/>
      <c r="CH33" s="736"/>
      <c r="CI33" s="737"/>
      <c r="CJ33" s="737"/>
      <c r="CK33" s="737"/>
      <c r="CL33" s="738"/>
      <c r="CM33" s="736"/>
      <c r="CN33" s="737"/>
      <c r="CO33" s="737"/>
      <c r="CP33" s="737"/>
      <c r="CQ33" s="738"/>
      <c r="CR33" s="736"/>
      <c r="CS33" s="737"/>
      <c r="CT33" s="737"/>
      <c r="CU33" s="737"/>
      <c r="CV33" s="738"/>
      <c r="CW33" s="736"/>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t="s">
        <v>398</v>
      </c>
      <c r="C34" s="741"/>
      <c r="D34" s="741"/>
      <c r="E34" s="741"/>
      <c r="F34" s="741"/>
      <c r="G34" s="741"/>
      <c r="H34" s="741"/>
      <c r="I34" s="741"/>
      <c r="J34" s="741"/>
      <c r="K34" s="741"/>
      <c r="L34" s="741"/>
      <c r="M34" s="741"/>
      <c r="N34" s="741"/>
      <c r="O34" s="741"/>
      <c r="P34" s="742"/>
      <c r="Q34" s="743">
        <v>596</v>
      </c>
      <c r="R34" s="744"/>
      <c r="S34" s="744"/>
      <c r="T34" s="744"/>
      <c r="U34" s="744"/>
      <c r="V34" s="744">
        <v>513</v>
      </c>
      <c r="W34" s="744"/>
      <c r="X34" s="744"/>
      <c r="Y34" s="744"/>
      <c r="Z34" s="744"/>
      <c r="AA34" s="744">
        <v>83</v>
      </c>
      <c r="AB34" s="744"/>
      <c r="AC34" s="744"/>
      <c r="AD34" s="744"/>
      <c r="AE34" s="745"/>
      <c r="AF34" s="786">
        <v>83</v>
      </c>
      <c r="AG34" s="744"/>
      <c r="AH34" s="744"/>
      <c r="AI34" s="744"/>
      <c r="AJ34" s="787"/>
      <c r="AK34" s="802" t="s">
        <v>591</v>
      </c>
      <c r="AL34" s="798"/>
      <c r="AM34" s="798"/>
      <c r="AN34" s="798"/>
      <c r="AO34" s="798"/>
      <c r="AP34" s="798">
        <v>469</v>
      </c>
      <c r="AQ34" s="798"/>
      <c r="AR34" s="798"/>
      <c r="AS34" s="798"/>
      <c r="AT34" s="798"/>
      <c r="AU34" s="798" t="s">
        <v>591</v>
      </c>
      <c r="AV34" s="798"/>
      <c r="AW34" s="798"/>
      <c r="AX34" s="798"/>
      <c r="AY34" s="798"/>
      <c r="AZ34" s="799" t="s">
        <v>591</v>
      </c>
      <c r="BA34" s="799"/>
      <c r="BB34" s="799"/>
      <c r="BC34" s="799"/>
      <c r="BD34" s="799"/>
      <c r="BE34" s="800" t="s">
        <v>399</v>
      </c>
      <c r="BF34" s="800"/>
      <c r="BG34" s="800"/>
      <c r="BH34" s="800"/>
      <c r="BI34" s="801"/>
      <c r="BJ34" s="230"/>
      <c r="BK34" s="230"/>
      <c r="BL34" s="230"/>
      <c r="BM34" s="230"/>
      <c r="BN34" s="230"/>
      <c r="BO34" s="239"/>
      <c r="BP34" s="239"/>
      <c r="BQ34" s="236">
        <v>28</v>
      </c>
      <c r="BR34" s="237"/>
      <c r="BS34" s="733"/>
      <c r="BT34" s="734"/>
      <c r="BU34" s="734"/>
      <c r="BV34" s="734"/>
      <c r="BW34" s="734"/>
      <c r="BX34" s="734"/>
      <c r="BY34" s="734"/>
      <c r="BZ34" s="734"/>
      <c r="CA34" s="734"/>
      <c r="CB34" s="734"/>
      <c r="CC34" s="734"/>
      <c r="CD34" s="734"/>
      <c r="CE34" s="734"/>
      <c r="CF34" s="734"/>
      <c r="CG34" s="735"/>
      <c r="CH34" s="736"/>
      <c r="CI34" s="737"/>
      <c r="CJ34" s="737"/>
      <c r="CK34" s="737"/>
      <c r="CL34" s="738"/>
      <c r="CM34" s="736"/>
      <c r="CN34" s="737"/>
      <c r="CO34" s="737"/>
      <c r="CP34" s="737"/>
      <c r="CQ34" s="738"/>
      <c r="CR34" s="736"/>
      <c r="CS34" s="737"/>
      <c r="CT34" s="737"/>
      <c r="CU34" s="737"/>
      <c r="CV34" s="738"/>
      <c r="CW34" s="736"/>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400</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377</v>
      </c>
      <c r="B63" s="749" t="s">
        <v>401</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9742</v>
      </c>
      <c r="AG63" s="817"/>
      <c r="AH63" s="817"/>
      <c r="AI63" s="817"/>
      <c r="AJ63" s="818"/>
      <c r="AK63" s="819"/>
      <c r="AL63" s="814"/>
      <c r="AM63" s="814"/>
      <c r="AN63" s="814"/>
      <c r="AO63" s="814"/>
      <c r="AP63" s="817"/>
      <c r="AQ63" s="817"/>
      <c r="AR63" s="817"/>
      <c r="AS63" s="817"/>
      <c r="AT63" s="817"/>
      <c r="AU63" s="817"/>
      <c r="AV63" s="817"/>
      <c r="AW63" s="817"/>
      <c r="AX63" s="817"/>
      <c r="AY63" s="817"/>
      <c r="AZ63" s="823"/>
      <c r="BA63" s="823"/>
      <c r="BB63" s="823"/>
      <c r="BC63" s="823"/>
      <c r="BD63" s="823"/>
      <c r="BE63" s="824"/>
      <c r="BF63" s="824"/>
      <c r="BG63" s="824"/>
      <c r="BH63" s="824"/>
      <c r="BI63" s="825"/>
      <c r="BJ63" s="826" t="s">
        <v>402</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404</v>
      </c>
      <c r="B66" s="688"/>
      <c r="C66" s="688"/>
      <c r="D66" s="688"/>
      <c r="E66" s="688"/>
      <c r="F66" s="688"/>
      <c r="G66" s="688"/>
      <c r="H66" s="688"/>
      <c r="I66" s="688"/>
      <c r="J66" s="688"/>
      <c r="K66" s="688"/>
      <c r="L66" s="688"/>
      <c r="M66" s="688"/>
      <c r="N66" s="688"/>
      <c r="O66" s="688"/>
      <c r="P66" s="689"/>
      <c r="Q66" s="693" t="s">
        <v>381</v>
      </c>
      <c r="R66" s="694"/>
      <c r="S66" s="694"/>
      <c r="T66" s="694"/>
      <c r="U66" s="695"/>
      <c r="V66" s="693" t="s">
        <v>405</v>
      </c>
      <c r="W66" s="694"/>
      <c r="X66" s="694"/>
      <c r="Y66" s="694"/>
      <c r="Z66" s="695"/>
      <c r="AA66" s="693" t="s">
        <v>406</v>
      </c>
      <c r="AB66" s="694"/>
      <c r="AC66" s="694"/>
      <c r="AD66" s="694"/>
      <c r="AE66" s="695"/>
      <c r="AF66" s="829" t="s">
        <v>407</v>
      </c>
      <c r="AG66" s="781"/>
      <c r="AH66" s="781"/>
      <c r="AI66" s="781"/>
      <c r="AJ66" s="830"/>
      <c r="AK66" s="693" t="s">
        <v>408</v>
      </c>
      <c r="AL66" s="688"/>
      <c r="AM66" s="688"/>
      <c r="AN66" s="688"/>
      <c r="AO66" s="689"/>
      <c r="AP66" s="693" t="s">
        <v>409</v>
      </c>
      <c r="AQ66" s="694"/>
      <c r="AR66" s="694"/>
      <c r="AS66" s="694"/>
      <c r="AT66" s="695"/>
      <c r="AU66" s="693" t="s">
        <v>410</v>
      </c>
      <c r="AV66" s="694"/>
      <c r="AW66" s="694"/>
      <c r="AX66" s="694"/>
      <c r="AY66" s="695"/>
      <c r="AZ66" s="693" t="s">
        <v>350</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t="s">
        <v>593</v>
      </c>
      <c r="C68" s="845"/>
      <c r="D68" s="845"/>
      <c r="E68" s="845"/>
      <c r="F68" s="845"/>
      <c r="G68" s="845"/>
      <c r="H68" s="845"/>
      <c r="I68" s="845"/>
      <c r="J68" s="845"/>
      <c r="K68" s="845"/>
      <c r="L68" s="845"/>
      <c r="M68" s="845"/>
      <c r="N68" s="845"/>
      <c r="O68" s="845"/>
      <c r="P68" s="846"/>
      <c r="Q68" s="847">
        <v>2743</v>
      </c>
      <c r="R68" s="841"/>
      <c r="S68" s="841"/>
      <c r="T68" s="841"/>
      <c r="U68" s="841"/>
      <c r="V68" s="841">
        <v>2681</v>
      </c>
      <c r="W68" s="841"/>
      <c r="X68" s="841"/>
      <c r="Y68" s="841"/>
      <c r="Z68" s="841"/>
      <c r="AA68" s="841">
        <v>62</v>
      </c>
      <c r="AB68" s="841"/>
      <c r="AC68" s="841"/>
      <c r="AD68" s="841"/>
      <c r="AE68" s="841"/>
      <c r="AF68" s="841">
        <v>62</v>
      </c>
      <c r="AG68" s="841"/>
      <c r="AH68" s="841"/>
      <c r="AI68" s="841"/>
      <c r="AJ68" s="841"/>
      <c r="AK68" s="841">
        <v>72</v>
      </c>
      <c r="AL68" s="841"/>
      <c r="AM68" s="841"/>
      <c r="AN68" s="841"/>
      <c r="AO68" s="841"/>
      <c r="AP68" s="841" t="s">
        <v>592</v>
      </c>
      <c r="AQ68" s="841"/>
      <c r="AR68" s="841"/>
      <c r="AS68" s="841"/>
      <c r="AT68" s="841"/>
      <c r="AU68" s="841" t="s">
        <v>592</v>
      </c>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377</v>
      </c>
      <c r="B88" s="749" t="s">
        <v>411</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377</v>
      </c>
      <c r="BR102" s="749" t="s">
        <v>412</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c r="CS102" s="827"/>
      <c r="CT102" s="827"/>
      <c r="CU102" s="827"/>
      <c r="CV102" s="866"/>
      <c r="CW102" s="865"/>
      <c r="CX102" s="827"/>
      <c r="CY102" s="827"/>
      <c r="CZ102" s="827"/>
      <c r="DA102" s="866"/>
      <c r="DB102" s="865"/>
      <c r="DC102" s="827"/>
      <c r="DD102" s="827"/>
      <c r="DE102" s="827"/>
      <c r="DF102" s="866"/>
      <c r="DG102" s="865"/>
      <c r="DH102" s="827"/>
      <c r="DI102" s="827"/>
      <c r="DJ102" s="827"/>
      <c r="DK102" s="866"/>
      <c r="DL102" s="865"/>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413</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414</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419</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420</v>
      </c>
      <c r="AB109" s="868"/>
      <c r="AC109" s="868"/>
      <c r="AD109" s="868"/>
      <c r="AE109" s="869"/>
      <c r="AF109" s="867" t="s">
        <v>304</v>
      </c>
      <c r="AG109" s="868"/>
      <c r="AH109" s="868"/>
      <c r="AI109" s="868"/>
      <c r="AJ109" s="869"/>
      <c r="AK109" s="867" t="s">
        <v>303</v>
      </c>
      <c r="AL109" s="868"/>
      <c r="AM109" s="868"/>
      <c r="AN109" s="868"/>
      <c r="AO109" s="869"/>
      <c r="AP109" s="867" t="s">
        <v>421</v>
      </c>
      <c r="AQ109" s="868"/>
      <c r="AR109" s="868"/>
      <c r="AS109" s="868"/>
      <c r="AT109" s="870"/>
      <c r="AU109" s="887" t="s">
        <v>419</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420</v>
      </c>
      <c r="BR109" s="868"/>
      <c r="BS109" s="868"/>
      <c r="BT109" s="868"/>
      <c r="BU109" s="869"/>
      <c r="BV109" s="867" t="s">
        <v>304</v>
      </c>
      <c r="BW109" s="868"/>
      <c r="BX109" s="868"/>
      <c r="BY109" s="868"/>
      <c r="BZ109" s="869"/>
      <c r="CA109" s="867" t="s">
        <v>303</v>
      </c>
      <c r="CB109" s="868"/>
      <c r="CC109" s="868"/>
      <c r="CD109" s="868"/>
      <c r="CE109" s="869"/>
      <c r="CF109" s="888" t="s">
        <v>421</v>
      </c>
      <c r="CG109" s="888"/>
      <c r="CH109" s="888"/>
      <c r="CI109" s="888"/>
      <c r="CJ109" s="888"/>
      <c r="CK109" s="867" t="s">
        <v>422</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420</v>
      </c>
      <c r="DH109" s="868"/>
      <c r="DI109" s="868"/>
      <c r="DJ109" s="868"/>
      <c r="DK109" s="869"/>
      <c r="DL109" s="867" t="s">
        <v>304</v>
      </c>
      <c r="DM109" s="868"/>
      <c r="DN109" s="868"/>
      <c r="DO109" s="868"/>
      <c r="DP109" s="869"/>
      <c r="DQ109" s="867" t="s">
        <v>303</v>
      </c>
      <c r="DR109" s="868"/>
      <c r="DS109" s="868"/>
      <c r="DT109" s="868"/>
      <c r="DU109" s="869"/>
      <c r="DV109" s="867" t="s">
        <v>421</v>
      </c>
      <c r="DW109" s="868"/>
      <c r="DX109" s="868"/>
      <c r="DY109" s="868"/>
      <c r="DZ109" s="870"/>
    </row>
    <row r="110" spans="1:131" s="228" customFormat="1" ht="26.25" customHeight="1" x14ac:dyDescent="0.2">
      <c r="A110" s="871" t="s">
        <v>423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74340822</v>
      </c>
      <c r="AB110" s="875"/>
      <c r="AC110" s="875"/>
      <c r="AD110" s="875"/>
      <c r="AE110" s="876"/>
      <c r="AF110" s="877">
        <v>73044306</v>
      </c>
      <c r="AG110" s="875"/>
      <c r="AH110" s="875"/>
      <c r="AI110" s="875"/>
      <c r="AJ110" s="876"/>
      <c r="AK110" s="877">
        <v>74283205</v>
      </c>
      <c r="AL110" s="875"/>
      <c r="AM110" s="875"/>
      <c r="AN110" s="875"/>
      <c r="AO110" s="876"/>
      <c r="AP110" s="878">
        <v>28.8</v>
      </c>
      <c r="AQ110" s="879"/>
      <c r="AR110" s="879"/>
      <c r="AS110" s="879"/>
      <c r="AT110" s="880"/>
      <c r="AU110" s="881" t="s">
        <v>73</v>
      </c>
      <c r="AV110" s="882"/>
      <c r="AW110" s="882"/>
      <c r="AX110" s="882"/>
      <c r="AY110" s="882"/>
      <c r="AZ110" s="904" t="s">
        <v>424</v>
      </c>
      <c r="BA110" s="872"/>
      <c r="BB110" s="872"/>
      <c r="BC110" s="872"/>
      <c r="BD110" s="872"/>
      <c r="BE110" s="872"/>
      <c r="BF110" s="872"/>
      <c r="BG110" s="872"/>
      <c r="BH110" s="872"/>
      <c r="BI110" s="872"/>
      <c r="BJ110" s="872"/>
      <c r="BK110" s="872"/>
      <c r="BL110" s="872"/>
      <c r="BM110" s="872"/>
      <c r="BN110" s="872"/>
      <c r="BO110" s="872"/>
      <c r="BP110" s="873"/>
      <c r="BQ110" s="905">
        <v>1056649952</v>
      </c>
      <c r="BR110" s="906"/>
      <c r="BS110" s="906"/>
      <c r="BT110" s="906"/>
      <c r="BU110" s="906"/>
      <c r="BV110" s="906">
        <v>1065760359</v>
      </c>
      <c r="BW110" s="906"/>
      <c r="BX110" s="906"/>
      <c r="BY110" s="906"/>
      <c r="BZ110" s="906"/>
      <c r="CA110" s="906">
        <v>1069552084</v>
      </c>
      <c r="CB110" s="906"/>
      <c r="CC110" s="906"/>
      <c r="CD110" s="906"/>
      <c r="CE110" s="906"/>
      <c r="CF110" s="919">
        <v>415.4</v>
      </c>
      <c r="CG110" s="920"/>
      <c r="CH110" s="920"/>
      <c r="CI110" s="920"/>
      <c r="CJ110" s="920"/>
      <c r="CK110" s="921" t="s">
        <v>425</v>
      </c>
      <c r="CL110" s="922"/>
      <c r="CM110" s="904" t="s">
        <v>426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121</v>
      </c>
      <c r="DH110" s="906"/>
      <c r="DI110" s="906"/>
      <c r="DJ110" s="906"/>
      <c r="DK110" s="906"/>
      <c r="DL110" s="906" t="s">
        <v>121</v>
      </c>
      <c r="DM110" s="906"/>
      <c r="DN110" s="906"/>
      <c r="DO110" s="906"/>
      <c r="DP110" s="906"/>
      <c r="DQ110" s="906" t="s">
        <v>402</v>
      </c>
      <c r="DR110" s="906"/>
      <c r="DS110" s="906"/>
      <c r="DT110" s="906"/>
      <c r="DU110" s="906"/>
      <c r="DV110" s="907" t="s">
        <v>121</v>
      </c>
      <c r="DW110" s="907"/>
      <c r="DX110" s="907"/>
      <c r="DY110" s="907"/>
      <c r="DZ110" s="908"/>
    </row>
    <row r="111" spans="1:131" s="228" customFormat="1" ht="26.25" customHeight="1" x14ac:dyDescent="0.2">
      <c r="A111" s="909" t="s">
        <v>427</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368</v>
      </c>
      <c r="AB111" s="913"/>
      <c r="AC111" s="913"/>
      <c r="AD111" s="913"/>
      <c r="AE111" s="914"/>
      <c r="AF111" s="915" t="s">
        <v>121</v>
      </c>
      <c r="AG111" s="913"/>
      <c r="AH111" s="913"/>
      <c r="AI111" s="913"/>
      <c r="AJ111" s="914"/>
      <c r="AK111" s="915" t="s">
        <v>428</v>
      </c>
      <c r="AL111" s="913"/>
      <c r="AM111" s="913"/>
      <c r="AN111" s="913"/>
      <c r="AO111" s="914"/>
      <c r="AP111" s="916" t="s">
        <v>362</v>
      </c>
      <c r="AQ111" s="917"/>
      <c r="AR111" s="917"/>
      <c r="AS111" s="917"/>
      <c r="AT111" s="918"/>
      <c r="AU111" s="883"/>
      <c r="AV111" s="884"/>
      <c r="AW111" s="884"/>
      <c r="AX111" s="884"/>
      <c r="AY111" s="884"/>
      <c r="AZ111" s="897" t="s">
        <v>429</v>
      </c>
      <c r="BA111" s="898"/>
      <c r="BB111" s="898"/>
      <c r="BC111" s="898"/>
      <c r="BD111" s="898"/>
      <c r="BE111" s="898"/>
      <c r="BF111" s="898"/>
      <c r="BG111" s="898"/>
      <c r="BH111" s="898"/>
      <c r="BI111" s="898"/>
      <c r="BJ111" s="898"/>
      <c r="BK111" s="898"/>
      <c r="BL111" s="898"/>
      <c r="BM111" s="898"/>
      <c r="BN111" s="898"/>
      <c r="BO111" s="898"/>
      <c r="BP111" s="899"/>
      <c r="BQ111" s="900">
        <v>1629987</v>
      </c>
      <c r="BR111" s="901"/>
      <c r="BS111" s="901"/>
      <c r="BT111" s="901"/>
      <c r="BU111" s="901"/>
      <c r="BV111" s="901">
        <v>1519300</v>
      </c>
      <c r="BW111" s="901"/>
      <c r="BX111" s="901"/>
      <c r="BY111" s="901"/>
      <c r="BZ111" s="901"/>
      <c r="CA111" s="901">
        <v>1410558</v>
      </c>
      <c r="CB111" s="901"/>
      <c r="CC111" s="901"/>
      <c r="CD111" s="901"/>
      <c r="CE111" s="901"/>
      <c r="CF111" s="895">
        <v>0.5</v>
      </c>
      <c r="CG111" s="896"/>
      <c r="CH111" s="896"/>
      <c r="CI111" s="896"/>
      <c r="CJ111" s="896"/>
      <c r="CK111" s="923"/>
      <c r="CL111" s="924"/>
      <c r="CM111" s="897" t="s">
        <v>430</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121</v>
      </c>
      <c r="DH111" s="901"/>
      <c r="DI111" s="901"/>
      <c r="DJ111" s="901"/>
      <c r="DK111" s="901"/>
      <c r="DL111" s="901" t="s">
        <v>121</v>
      </c>
      <c r="DM111" s="901"/>
      <c r="DN111" s="901"/>
      <c r="DO111" s="901"/>
      <c r="DP111" s="901"/>
      <c r="DQ111" s="901" t="s">
        <v>431</v>
      </c>
      <c r="DR111" s="901"/>
      <c r="DS111" s="901"/>
      <c r="DT111" s="901"/>
      <c r="DU111" s="901"/>
      <c r="DV111" s="902" t="s">
        <v>121</v>
      </c>
      <c r="DW111" s="902"/>
      <c r="DX111" s="902"/>
      <c r="DY111" s="902"/>
      <c r="DZ111" s="903"/>
    </row>
    <row r="112" spans="1:131" s="228" customFormat="1" ht="26.25" customHeight="1" x14ac:dyDescent="0.2">
      <c r="A112" s="934" t="s">
        <v>432</v>
      </c>
      <c r="B112" s="935"/>
      <c r="C112" s="898" t="s">
        <v>433</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t="s">
        <v>428</v>
      </c>
      <c r="AB112" s="928"/>
      <c r="AC112" s="928"/>
      <c r="AD112" s="928"/>
      <c r="AE112" s="929"/>
      <c r="AF112" s="930">
        <v>333333</v>
      </c>
      <c r="AG112" s="928"/>
      <c r="AH112" s="928"/>
      <c r="AI112" s="928"/>
      <c r="AJ112" s="929"/>
      <c r="AK112" s="930">
        <v>666667</v>
      </c>
      <c r="AL112" s="928"/>
      <c r="AM112" s="928"/>
      <c r="AN112" s="928"/>
      <c r="AO112" s="929"/>
      <c r="AP112" s="931">
        <v>0.3</v>
      </c>
      <c r="AQ112" s="932"/>
      <c r="AR112" s="932"/>
      <c r="AS112" s="932"/>
      <c r="AT112" s="933"/>
      <c r="AU112" s="883"/>
      <c r="AV112" s="884"/>
      <c r="AW112" s="884"/>
      <c r="AX112" s="884"/>
      <c r="AY112" s="884"/>
      <c r="AZ112" s="897" t="s">
        <v>434</v>
      </c>
      <c r="BA112" s="898"/>
      <c r="BB112" s="898"/>
      <c r="BC112" s="898"/>
      <c r="BD112" s="898"/>
      <c r="BE112" s="898"/>
      <c r="BF112" s="898"/>
      <c r="BG112" s="898"/>
      <c r="BH112" s="898"/>
      <c r="BI112" s="898"/>
      <c r="BJ112" s="898"/>
      <c r="BK112" s="898"/>
      <c r="BL112" s="898"/>
      <c r="BM112" s="898"/>
      <c r="BN112" s="898"/>
      <c r="BO112" s="898"/>
      <c r="BP112" s="899"/>
      <c r="BQ112" s="900">
        <v>13523087</v>
      </c>
      <c r="BR112" s="901"/>
      <c r="BS112" s="901"/>
      <c r="BT112" s="901"/>
      <c r="BU112" s="901"/>
      <c r="BV112" s="901">
        <v>12497679</v>
      </c>
      <c r="BW112" s="901"/>
      <c r="BX112" s="901"/>
      <c r="BY112" s="901"/>
      <c r="BZ112" s="901"/>
      <c r="CA112" s="901">
        <v>11631527</v>
      </c>
      <c r="CB112" s="901"/>
      <c r="CC112" s="901"/>
      <c r="CD112" s="901"/>
      <c r="CE112" s="901"/>
      <c r="CF112" s="895">
        <v>4.5</v>
      </c>
      <c r="CG112" s="896"/>
      <c r="CH112" s="896"/>
      <c r="CI112" s="896"/>
      <c r="CJ112" s="896"/>
      <c r="CK112" s="923"/>
      <c r="CL112" s="924"/>
      <c r="CM112" s="897" t="s">
        <v>435</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121</v>
      </c>
      <c r="DH112" s="901"/>
      <c r="DI112" s="901"/>
      <c r="DJ112" s="901"/>
      <c r="DK112" s="901"/>
      <c r="DL112" s="901" t="s">
        <v>431</v>
      </c>
      <c r="DM112" s="901"/>
      <c r="DN112" s="901"/>
      <c r="DO112" s="901"/>
      <c r="DP112" s="901"/>
      <c r="DQ112" s="901" t="s">
        <v>121</v>
      </c>
      <c r="DR112" s="901"/>
      <c r="DS112" s="901"/>
      <c r="DT112" s="901"/>
      <c r="DU112" s="901"/>
      <c r="DV112" s="902" t="s">
        <v>368</v>
      </c>
      <c r="DW112" s="902"/>
      <c r="DX112" s="902"/>
      <c r="DY112" s="902"/>
      <c r="DZ112" s="903"/>
    </row>
    <row r="113" spans="1:130" s="228" customFormat="1" ht="26.25" customHeight="1" x14ac:dyDescent="0.2">
      <c r="A113" s="936"/>
      <c r="B113" s="937"/>
      <c r="C113" s="898" t="s">
        <v>436</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964262</v>
      </c>
      <c r="AB113" s="928"/>
      <c r="AC113" s="928"/>
      <c r="AD113" s="928"/>
      <c r="AE113" s="929"/>
      <c r="AF113" s="930">
        <v>994985</v>
      </c>
      <c r="AG113" s="928"/>
      <c r="AH113" s="928"/>
      <c r="AI113" s="928"/>
      <c r="AJ113" s="929"/>
      <c r="AK113" s="930">
        <v>977941</v>
      </c>
      <c r="AL113" s="928"/>
      <c r="AM113" s="928"/>
      <c r="AN113" s="928"/>
      <c r="AO113" s="929"/>
      <c r="AP113" s="931">
        <v>0.4</v>
      </c>
      <c r="AQ113" s="932"/>
      <c r="AR113" s="932"/>
      <c r="AS113" s="932"/>
      <c r="AT113" s="933"/>
      <c r="AU113" s="883"/>
      <c r="AV113" s="884"/>
      <c r="AW113" s="884"/>
      <c r="AX113" s="884"/>
      <c r="AY113" s="884"/>
      <c r="AZ113" s="897" t="s">
        <v>437</v>
      </c>
      <c r="BA113" s="898"/>
      <c r="BB113" s="898"/>
      <c r="BC113" s="898"/>
      <c r="BD113" s="898"/>
      <c r="BE113" s="898"/>
      <c r="BF113" s="898"/>
      <c r="BG113" s="898"/>
      <c r="BH113" s="898"/>
      <c r="BI113" s="898"/>
      <c r="BJ113" s="898"/>
      <c r="BK113" s="898"/>
      <c r="BL113" s="898"/>
      <c r="BM113" s="898"/>
      <c r="BN113" s="898"/>
      <c r="BO113" s="898"/>
      <c r="BP113" s="899"/>
      <c r="BQ113" s="900" t="s">
        <v>431</v>
      </c>
      <c r="BR113" s="901"/>
      <c r="BS113" s="901"/>
      <c r="BT113" s="901"/>
      <c r="BU113" s="901"/>
      <c r="BV113" s="901" t="s">
        <v>121</v>
      </c>
      <c r="BW113" s="901"/>
      <c r="BX113" s="901"/>
      <c r="BY113" s="901"/>
      <c r="BZ113" s="901"/>
      <c r="CA113" s="901" t="s">
        <v>121</v>
      </c>
      <c r="CB113" s="901"/>
      <c r="CC113" s="901"/>
      <c r="CD113" s="901"/>
      <c r="CE113" s="901"/>
      <c r="CF113" s="895" t="s">
        <v>362</v>
      </c>
      <c r="CG113" s="896"/>
      <c r="CH113" s="896"/>
      <c r="CI113" s="896"/>
      <c r="CJ113" s="896"/>
      <c r="CK113" s="923"/>
      <c r="CL113" s="924"/>
      <c r="CM113" s="897" t="s">
        <v>438</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v>1629987</v>
      </c>
      <c r="DH113" s="901"/>
      <c r="DI113" s="901"/>
      <c r="DJ113" s="901"/>
      <c r="DK113" s="901"/>
      <c r="DL113" s="901">
        <v>1519300</v>
      </c>
      <c r="DM113" s="901"/>
      <c r="DN113" s="901"/>
      <c r="DO113" s="901"/>
      <c r="DP113" s="901"/>
      <c r="DQ113" s="901">
        <v>1410558</v>
      </c>
      <c r="DR113" s="901"/>
      <c r="DS113" s="901"/>
      <c r="DT113" s="901"/>
      <c r="DU113" s="901"/>
      <c r="DV113" s="902">
        <v>0.5</v>
      </c>
      <c r="DW113" s="902"/>
      <c r="DX113" s="902"/>
      <c r="DY113" s="902"/>
      <c r="DZ113" s="903"/>
    </row>
    <row r="114" spans="1:130" s="228" customFormat="1" ht="26.25" customHeight="1" x14ac:dyDescent="0.2">
      <c r="A114" s="936"/>
      <c r="B114" s="937"/>
      <c r="C114" s="898" t="s">
        <v>439</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368</v>
      </c>
      <c r="AB114" s="928"/>
      <c r="AC114" s="928"/>
      <c r="AD114" s="928"/>
      <c r="AE114" s="929"/>
      <c r="AF114" s="930" t="s">
        <v>368</v>
      </c>
      <c r="AG114" s="928"/>
      <c r="AH114" s="928"/>
      <c r="AI114" s="928"/>
      <c r="AJ114" s="929"/>
      <c r="AK114" s="930" t="s">
        <v>431</v>
      </c>
      <c r="AL114" s="928"/>
      <c r="AM114" s="928"/>
      <c r="AN114" s="928"/>
      <c r="AO114" s="929"/>
      <c r="AP114" s="931" t="s">
        <v>121</v>
      </c>
      <c r="AQ114" s="932"/>
      <c r="AR114" s="932"/>
      <c r="AS114" s="932"/>
      <c r="AT114" s="933"/>
      <c r="AU114" s="883"/>
      <c r="AV114" s="884"/>
      <c r="AW114" s="884"/>
      <c r="AX114" s="884"/>
      <c r="AY114" s="884"/>
      <c r="AZ114" s="897" t="s">
        <v>440</v>
      </c>
      <c r="BA114" s="898"/>
      <c r="BB114" s="898"/>
      <c r="BC114" s="898"/>
      <c r="BD114" s="898"/>
      <c r="BE114" s="898"/>
      <c r="BF114" s="898"/>
      <c r="BG114" s="898"/>
      <c r="BH114" s="898"/>
      <c r="BI114" s="898"/>
      <c r="BJ114" s="898"/>
      <c r="BK114" s="898"/>
      <c r="BL114" s="898"/>
      <c r="BM114" s="898"/>
      <c r="BN114" s="898"/>
      <c r="BO114" s="898"/>
      <c r="BP114" s="899"/>
      <c r="BQ114" s="900">
        <v>95012623</v>
      </c>
      <c r="BR114" s="901"/>
      <c r="BS114" s="901"/>
      <c r="BT114" s="901"/>
      <c r="BU114" s="901"/>
      <c r="BV114" s="901">
        <v>93163155</v>
      </c>
      <c r="BW114" s="901"/>
      <c r="BX114" s="901"/>
      <c r="BY114" s="901"/>
      <c r="BZ114" s="901"/>
      <c r="CA114" s="901">
        <v>89885453</v>
      </c>
      <c r="CB114" s="901"/>
      <c r="CC114" s="901"/>
      <c r="CD114" s="901"/>
      <c r="CE114" s="901"/>
      <c r="CF114" s="895">
        <v>34.9</v>
      </c>
      <c r="CG114" s="896"/>
      <c r="CH114" s="896"/>
      <c r="CI114" s="896"/>
      <c r="CJ114" s="896"/>
      <c r="CK114" s="923"/>
      <c r="CL114" s="924"/>
      <c r="CM114" s="897" t="s">
        <v>441</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121</v>
      </c>
      <c r="DH114" s="901"/>
      <c r="DI114" s="901"/>
      <c r="DJ114" s="901"/>
      <c r="DK114" s="901"/>
      <c r="DL114" s="901" t="s">
        <v>428</v>
      </c>
      <c r="DM114" s="901"/>
      <c r="DN114" s="901"/>
      <c r="DO114" s="901"/>
      <c r="DP114" s="901"/>
      <c r="DQ114" s="901" t="s">
        <v>368</v>
      </c>
      <c r="DR114" s="901"/>
      <c r="DS114" s="901"/>
      <c r="DT114" s="901"/>
      <c r="DU114" s="901"/>
      <c r="DV114" s="902" t="s">
        <v>428</v>
      </c>
      <c r="DW114" s="902"/>
      <c r="DX114" s="902"/>
      <c r="DY114" s="902"/>
      <c r="DZ114" s="903"/>
    </row>
    <row r="115" spans="1:130" s="228" customFormat="1" ht="26.25" customHeight="1" x14ac:dyDescent="0.2">
      <c r="A115" s="936"/>
      <c r="B115" s="937"/>
      <c r="C115" s="898" t="s">
        <v>442</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245535</v>
      </c>
      <c r="AB115" s="928"/>
      <c r="AC115" s="928"/>
      <c r="AD115" s="928"/>
      <c r="AE115" s="929"/>
      <c r="AF115" s="930">
        <v>137816</v>
      </c>
      <c r="AG115" s="928"/>
      <c r="AH115" s="928"/>
      <c r="AI115" s="928"/>
      <c r="AJ115" s="929"/>
      <c r="AK115" s="930">
        <v>136497</v>
      </c>
      <c r="AL115" s="928"/>
      <c r="AM115" s="928"/>
      <c r="AN115" s="928"/>
      <c r="AO115" s="929"/>
      <c r="AP115" s="931">
        <v>0.1</v>
      </c>
      <c r="AQ115" s="932"/>
      <c r="AR115" s="932"/>
      <c r="AS115" s="932"/>
      <c r="AT115" s="933"/>
      <c r="AU115" s="883"/>
      <c r="AV115" s="884"/>
      <c r="AW115" s="884"/>
      <c r="AX115" s="884"/>
      <c r="AY115" s="884"/>
      <c r="AZ115" s="897" t="s">
        <v>443</v>
      </c>
      <c r="BA115" s="898"/>
      <c r="BB115" s="898"/>
      <c r="BC115" s="898"/>
      <c r="BD115" s="898"/>
      <c r="BE115" s="898"/>
      <c r="BF115" s="898"/>
      <c r="BG115" s="898"/>
      <c r="BH115" s="898"/>
      <c r="BI115" s="898"/>
      <c r="BJ115" s="898"/>
      <c r="BK115" s="898"/>
      <c r="BL115" s="898"/>
      <c r="BM115" s="898"/>
      <c r="BN115" s="898"/>
      <c r="BO115" s="898"/>
      <c r="BP115" s="899"/>
      <c r="BQ115" s="900">
        <v>24302878</v>
      </c>
      <c r="BR115" s="901"/>
      <c r="BS115" s="901"/>
      <c r="BT115" s="901"/>
      <c r="BU115" s="901"/>
      <c r="BV115" s="901">
        <v>23797612</v>
      </c>
      <c r="BW115" s="901"/>
      <c r="BX115" s="901"/>
      <c r="BY115" s="901"/>
      <c r="BZ115" s="901"/>
      <c r="CA115" s="901">
        <v>23622437</v>
      </c>
      <c r="CB115" s="901"/>
      <c r="CC115" s="901"/>
      <c r="CD115" s="901"/>
      <c r="CE115" s="901"/>
      <c r="CF115" s="895">
        <v>9.1999999999999993</v>
      </c>
      <c r="CG115" s="896"/>
      <c r="CH115" s="896"/>
      <c r="CI115" s="896"/>
      <c r="CJ115" s="896"/>
      <c r="CK115" s="923"/>
      <c r="CL115" s="924"/>
      <c r="CM115" s="897" t="s">
        <v>444</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121</v>
      </c>
      <c r="DH115" s="901"/>
      <c r="DI115" s="901"/>
      <c r="DJ115" s="901"/>
      <c r="DK115" s="901"/>
      <c r="DL115" s="901" t="s">
        <v>431</v>
      </c>
      <c r="DM115" s="901"/>
      <c r="DN115" s="901"/>
      <c r="DO115" s="901"/>
      <c r="DP115" s="901"/>
      <c r="DQ115" s="901" t="s">
        <v>445</v>
      </c>
      <c r="DR115" s="901"/>
      <c r="DS115" s="901"/>
      <c r="DT115" s="901"/>
      <c r="DU115" s="901"/>
      <c r="DV115" s="902" t="s">
        <v>121</v>
      </c>
      <c r="DW115" s="902"/>
      <c r="DX115" s="902"/>
      <c r="DY115" s="902"/>
      <c r="DZ115" s="903"/>
    </row>
    <row r="116" spans="1:130" s="228" customFormat="1" ht="26.25" customHeight="1" x14ac:dyDescent="0.2">
      <c r="A116" s="938"/>
      <c r="B116" s="939"/>
      <c r="C116" s="940" t="s">
        <v>446</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1024</v>
      </c>
      <c r="AB116" s="928"/>
      <c r="AC116" s="928"/>
      <c r="AD116" s="928"/>
      <c r="AE116" s="929"/>
      <c r="AF116" s="930">
        <v>74</v>
      </c>
      <c r="AG116" s="928"/>
      <c r="AH116" s="928"/>
      <c r="AI116" s="928"/>
      <c r="AJ116" s="929"/>
      <c r="AK116" s="930">
        <v>50</v>
      </c>
      <c r="AL116" s="928"/>
      <c r="AM116" s="928"/>
      <c r="AN116" s="928"/>
      <c r="AO116" s="929"/>
      <c r="AP116" s="931">
        <v>0</v>
      </c>
      <c r="AQ116" s="932"/>
      <c r="AR116" s="932"/>
      <c r="AS116" s="932"/>
      <c r="AT116" s="933"/>
      <c r="AU116" s="883"/>
      <c r="AV116" s="884"/>
      <c r="AW116" s="884"/>
      <c r="AX116" s="884"/>
      <c r="AY116" s="884"/>
      <c r="AZ116" s="942" t="s">
        <v>447</v>
      </c>
      <c r="BA116" s="943"/>
      <c r="BB116" s="943"/>
      <c r="BC116" s="943"/>
      <c r="BD116" s="943"/>
      <c r="BE116" s="943"/>
      <c r="BF116" s="943"/>
      <c r="BG116" s="943"/>
      <c r="BH116" s="943"/>
      <c r="BI116" s="943"/>
      <c r="BJ116" s="943"/>
      <c r="BK116" s="943"/>
      <c r="BL116" s="943"/>
      <c r="BM116" s="943"/>
      <c r="BN116" s="943"/>
      <c r="BO116" s="943"/>
      <c r="BP116" s="944"/>
      <c r="BQ116" s="900" t="s">
        <v>431</v>
      </c>
      <c r="BR116" s="901"/>
      <c r="BS116" s="901"/>
      <c r="BT116" s="901"/>
      <c r="BU116" s="901"/>
      <c r="BV116" s="901" t="s">
        <v>445</v>
      </c>
      <c r="BW116" s="901"/>
      <c r="BX116" s="901"/>
      <c r="BY116" s="901"/>
      <c r="BZ116" s="901"/>
      <c r="CA116" s="901" t="s">
        <v>428</v>
      </c>
      <c r="CB116" s="901"/>
      <c r="CC116" s="901"/>
      <c r="CD116" s="901"/>
      <c r="CE116" s="901"/>
      <c r="CF116" s="895" t="s">
        <v>431</v>
      </c>
      <c r="CG116" s="896"/>
      <c r="CH116" s="896"/>
      <c r="CI116" s="896"/>
      <c r="CJ116" s="896"/>
      <c r="CK116" s="923"/>
      <c r="CL116" s="924"/>
      <c r="CM116" s="897" t="s">
        <v>448</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428</v>
      </c>
      <c r="DH116" s="901"/>
      <c r="DI116" s="901"/>
      <c r="DJ116" s="901"/>
      <c r="DK116" s="901"/>
      <c r="DL116" s="901" t="s">
        <v>431</v>
      </c>
      <c r="DM116" s="901"/>
      <c r="DN116" s="901"/>
      <c r="DO116" s="901"/>
      <c r="DP116" s="901"/>
      <c r="DQ116" s="901" t="s">
        <v>431</v>
      </c>
      <c r="DR116" s="901"/>
      <c r="DS116" s="901"/>
      <c r="DT116" s="901"/>
      <c r="DU116" s="901"/>
      <c r="DV116" s="902" t="s">
        <v>368</v>
      </c>
      <c r="DW116" s="902"/>
      <c r="DX116" s="902"/>
      <c r="DY116" s="902"/>
      <c r="DZ116" s="903"/>
    </row>
    <row r="117" spans="1:130" s="228" customFormat="1" ht="26.25" customHeight="1" x14ac:dyDescent="0.2">
      <c r="A117" s="887" t="s">
        <v>156</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449</v>
      </c>
      <c r="Z117" s="869"/>
      <c r="AA117" s="950">
        <v>75551643</v>
      </c>
      <c r="AB117" s="951"/>
      <c r="AC117" s="951"/>
      <c r="AD117" s="951"/>
      <c r="AE117" s="952"/>
      <c r="AF117" s="953">
        <v>74510514</v>
      </c>
      <c r="AG117" s="951"/>
      <c r="AH117" s="951"/>
      <c r="AI117" s="951"/>
      <c r="AJ117" s="952"/>
      <c r="AK117" s="953">
        <v>76064360</v>
      </c>
      <c r="AL117" s="951"/>
      <c r="AM117" s="951"/>
      <c r="AN117" s="951"/>
      <c r="AO117" s="952"/>
      <c r="AP117" s="954"/>
      <c r="AQ117" s="955"/>
      <c r="AR117" s="955"/>
      <c r="AS117" s="955"/>
      <c r="AT117" s="956"/>
      <c r="AU117" s="883"/>
      <c r="AV117" s="884"/>
      <c r="AW117" s="884"/>
      <c r="AX117" s="884"/>
      <c r="AY117" s="884"/>
      <c r="AZ117" s="897" t="s">
        <v>450</v>
      </c>
      <c r="BA117" s="898"/>
      <c r="BB117" s="898"/>
      <c r="BC117" s="898"/>
      <c r="BD117" s="898"/>
      <c r="BE117" s="898"/>
      <c r="BF117" s="898"/>
      <c r="BG117" s="898"/>
      <c r="BH117" s="898"/>
      <c r="BI117" s="898"/>
      <c r="BJ117" s="898"/>
      <c r="BK117" s="898"/>
      <c r="BL117" s="898"/>
      <c r="BM117" s="898"/>
      <c r="BN117" s="898"/>
      <c r="BO117" s="898"/>
      <c r="BP117" s="899"/>
      <c r="BQ117" s="900" t="s">
        <v>402</v>
      </c>
      <c r="BR117" s="901"/>
      <c r="BS117" s="901"/>
      <c r="BT117" s="901"/>
      <c r="BU117" s="901"/>
      <c r="BV117" s="901" t="s">
        <v>368</v>
      </c>
      <c r="BW117" s="901"/>
      <c r="BX117" s="901"/>
      <c r="BY117" s="901"/>
      <c r="BZ117" s="901"/>
      <c r="CA117" s="901" t="s">
        <v>428</v>
      </c>
      <c r="CB117" s="901"/>
      <c r="CC117" s="901"/>
      <c r="CD117" s="901"/>
      <c r="CE117" s="901"/>
      <c r="CF117" s="895" t="s">
        <v>428</v>
      </c>
      <c r="CG117" s="896"/>
      <c r="CH117" s="896"/>
      <c r="CI117" s="896"/>
      <c r="CJ117" s="896"/>
      <c r="CK117" s="923"/>
      <c r="CL117" s="924"/>
      <c r="CM117" s="897" t="s">
        <v>451</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121</v>
      </c>
      <c r="DH117" s="901"/>
      <c r="DI117" s="901"/>
      <c r="DJ117" s="901"/>
      <c r="DK117" s="901"/>
      <c r="DL117" s="901" t="s">
        <v>402</v>
      </c>
      <c r="DM117" s="901"/>
      <c r="DN117" s="901"/>
      <c r="DO117" s="901"/>
      <c r="DP117" s="901"/>
      <c r="DQ117" s="901" t="s">
        <v>402</v>
      </c>
      <c r="DR117" s="901"/>
      <c r="DS117" s="901"/>
      <c r="DT117" s="901"/>
      <c r="DU117" s="901"/>
      <c r="DV117" s="902" t="s">
        <v>452</v>
      </c>
      <c r="DW117" s="902"/>
      <c r="DX117" s="902"/>
      <c r="DY117" s="902"/>
      <c r="DZ117" s="903"/>
    </row>
    <row r="118" spans="1:130" s="228" customFormat="1" ht="26.25" customHeight="1" x14ac:dyDescent="0.2">
      <c r="A118" s="887" t="s">
        <v>422</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420</v>
      </c>
      <c r="AB118" s="868"/>
      <c r="AC118" s="868"/>
      <c r="AD118" s="868"/>
      <c r="AE118" s="869"/>
      <c r="AF118" s="867" t="s">
        <v>304</v>
      </c>
      <c r="AG118" s="868"/>
      <c r="AH118" s="868"/>
      <c r="AI118" s="868"/>
      <c r="AJ118" s="869"/>
      <c r="AK118" s="867" t="s">
        <v>303</v>
      </c>
      <c r="AL118" s="868"/>
      <c r="AM118" s="868"/>
      <c r="AN118" s="868"/>
      <c r="AO118" s="869"/>
      <c r="AP118" s="945" t="s">
        <v>421</v>
      </c>
      <c r="AQ118" s="946"/>
      <c r="AR118" s="946"/>
      <c r="AS118" s="946"/>
      <c r="AT118" s="947"/>
      <c r="AU118" s="883"/>
      <c r="AV118" s="884"/>
      <c r="AW118" s="884"/>
      <c r="AX118" s="884"/>
      <c r="AY118" s="884"/>
      <c r="AZ118" s="948" t="s">
        <v>453</v>
      </c>
      <c r="BA118" s="940"/>
      <c r="BB118" s="940"/>
      <c r="BC118" s="940"/>
      <c r="BD118" s="940"/>
      <c r="BE118" s="940"/>
      <c r="BF118" s="940"/>
      <c r="BG118" s="940"/>
      <c r="BH118" s="940"/>
      <c r="BI118" s="940"/>
      <c r="BJ118" s="940"/>
      <c r="BK118" s="940"/>
      <c r="BL118" s="940"/>
      <c r="BM118" s="940"/>
      <c r="BN118" s="940"/>
      <c r="BO118" s="940"/>
      <c r="BP118" s="941"/>
      <c r="BQ118" s="965" t="s">
        <v>368</v>
      </c>
      <c r="BR118" s="966"/>
      <c r="BS118" s="966"/>
      <c r="BT118" s="966"/>
      <c r="BU118" s="966"/>
      <c r="BV118" s="966" t="s">
        <v>121</v>
      </c>
      <c r="BW118" s="966"/>
      <c r="BX118" s="966"/>
      <c r="BY118" s="966"/>
      <c r="BZ118" s="966"/>
      <c r="CA118" s="966" t="s">
        <v>431</v>
      </c>
      <c r="CB118" s="966"/>
      <c r="CC118" s="966"/>
      <c r="CD118" s="966"/>
      <c r="CE118" s="966"/>
      <c r="CF118" s="895" t="s">
        <v>402</v>
      </c>
      <c r="CG118" s="896"/>
      <c r="CH118" s="896"/>
      <c r="CI118" s="896"/>
      <c r="CJ118" s="896"/>
      <c r="CK118" s="923"/>
      <c r="CL118" s="924"/>
      <c r="CM118" s="897" t="s">
        <v>454</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402</v>
      </c>
      <c r="DH118" s="901"/>
      <c r="DI118" s="901"/>
      <c r="DJ118" s="901"/>
      <c r="DK118" s="901"/>
      <c r="DL118" s="901" t="s">
        <v>368</v>
      </c>
      <c r="DM118" s="901"/>
      <c r="DN118" s="901"/>
      <c r="DO118" s="901"/>
      <c r="DP118" s="901"/>
      <c r="DQ118" s="901" t="s">
        <v>402</v>
      </c>
      <c r="DR118" s="901"/>
      <c r="DS118" s="901"/>
      <c r="DT118" s="901"/>
      <c r="DU118" s="901"/>
      <c r="DV118" s="902" t="s">
        <v>402</v>
      </c>
      <c r="DW118" s="902"/>
      <c r="DX118" s="902"/>
      <c r="DY118" s="902"/>
      <c r="DZ118" s="903"/>
    </row>
    <row r="119" spans="1:130" s="228" customFormat="1" ht="26.25" customHeight="1" x14ac:dyDescent="0.2">
      <c r="A119" s="1029" t="s">
        <v>425</v>
      </c>
      <c r="B119" s="922"/>
      <c r="C119" s="904" t="s">
        <v>426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402</v>
      </c>
      <c r="AB119" s="875"/>
      <c r="AC119" s="875"/>
      <c r="AD119" s="875"/>
      <c r="AE119" s="876"/>
      <c r="AF119" s="877" t="s">
        <v>428</v>
      </c>
      <c r="AG119" s="875"/>
      <c r="AH119" s="875"/>
      <c r="AI119" s="875"/>
      <c r="AJ119" s="876"/>
      <c r="AK119" s="877" t="s">
        <v>121</v>
      </c>
      <c r="AL119" s="875"/>
      <c r="AM119" s="875"/>
      <c r="AN119" s="875"/>
      <c r="AO119" s="876"/>
      <c r="AP119" s="878" t="s">
        <v>368</v>
      </c>
      <c r="AQ119" s="879"/>
      <c r="AR119" s="879"/>
      <c r="AS119" s="879"/>
      <c r="AT119" s="880"/>
      <c r="AU119" s="885"/>
      <c r="AV119" s="886"/>
      <c r="AW119" s="886"/>
      <c r="AX119" s="886"/>
      <c r="AY119" s="886"/>
      <c r="AZ119" s="249" t="s">
        <v>156</v>
      </c>
      <c r="BA119" s="249"/>
      <c r="BB119" s="249"/>
      <c r="BC119" s="249"/>
      <c r="BD119" s="249"/>
      <c r="BE119" s="249"/>
      <c r="BF119" s="249"/>
      <c r="BG119" s="249"/>
      <c r="BH119" s="249"/>
      <c r="BI119" s="249"/>
      <c r="BJ119" s="249"/>
      <c r="BK119" s="249"/>
      <c r="BL119" s="249"/>
      <c r="BM119" s="249"/>
      <c r="BN119" s="249"/>
      <c r="BO119" s="949" t="s">
        <v>455</v>
      </c>
      <c r="BP119" s="970"/>
      <c r="BQ119" s="965">
        <v>1191118527</v>
      </c>
      <c r="BR119" s="966"/>
      <c r="BS119" s="966"/>
      <c r="BT119" s="966"/>
      <c r="BU119" s="966"/>
      <c r="BV119" s="966">
        <v>1196738105</v>
      </c>
      <c r="BW119" s="966"/>
      <c r="BX119" s="966"/>
      <c r="BY119" s="966"/>
      <c r="BZ119" s="966"/>
      <c r="CA119" s="966">
        <v>1196102059</v>
      </c>
      <c r="CB119" s="966"/>
      <c r="CC119" s="966"/>
      <c r="CD119" s="966"/>
      <c r="CE119" s="966"/>
      <c r="CF119" s="967"/>
      <c r="CG119" s="968"/>
      <c r="CH119" s="968"/>
      <c r="CI119" s="968"/>
      <c r="CJ119" s="969"/>
      <c r="CK119" s="925"/>
      <c r="CL119" s="926"/>
      <c r="CM119" s="948" t="s">
        <v>456</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121</v>
      </c>
      <c r="DH119" s="901"/>
      <c r="DI119" s="901"/>
      <c r="DJ119" s="901"/>
      <c r="DK119" s="901"/>
      <c r="DL119" s="901" t="s">
        <v>402</v>
      </c>
      <c r="DM119" s="901"/>
      <c r="DN119" s="901"/>
      <c r="DO119" s="901"/>
      <c r="DP119" s="901"/>
      <c r="DQ119" s="901" t="s">
        <v>402</v>
      </c>
      <c r="DR119" s="901"/>
      <c r="DS119" s="901"/>
      <c r="DT119" s="901"/>
      <c r="DU119" s="901"/>
      <c r="DV119" s="902" t="s">
        <v>121</v>
      </c>
      <c r="DW119" s="902"/>
      <c r="DX119" s="902"/>
      <c r="DY119" s="902"/>
      <c r="DZ119" s="903"/>
    </row>
    <row r="120" spans="1:130" s="228" customFormat="1" ht="26.25" customHeight="1" x14ac:dyDescent="0.2">
      <c r="A120" s="1030"/>
      <c r="B120" s="924"/>
      <c r="C120" s="897" t="s">
        <v>430</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402</v>
      </c>
      <c r="AB120" s="928"/>
      <c r="AC120" s="928"/>
      <c r="AD120" s="928"/>
      <c r="AE120" s="929"/>
      <c r="AF120" s="930" t="s">
        <v>402</v>
      </c>
      <c r="AG120" s="928"/>
      <c r="AH120" s="928"/>
      <c r="AI120" s="928"/>
      <c r="AJ120" s="929"/>
      <c r="AK120" s="930" t="s">
        <v>121</v>
      </c>
      <c r="AL120" s="928"/>
      <c r="AM120" s="928"/>
      <c r="AN120" s="928"/>
      <c r="AO120" s="929"/>
      <c r="AP120" s="931" t="s">
        <v>428</v>
      </c>
      <c r="AQ120" s="932"/>
      <c r="AR120" s="932"/>
      <c r="AS120" s="932"/>
      <c r="AT120" s="933"/>
      <c r="AU120" s="957" t="s">
        <v>457</v>
      </c>
      <c r="AV120" s="958"/>
      <c r="AW120" s="958"/>
      <c r="AX120" s="958"/>
      <c r="AY120" s="959"/>
      <c r="AZ120" s="904" t="s">
        <v>458</v>
      </c>
      <c r="BA120" s="872"/>
      <c r="BB120" s="872"/>
      <c r="BC120" s="872"/>
      <c r="BD120" s="872"/>
      <c r="BE120" s="872"/>
      <c r="BF120" s="872"/>
      <c r="BG120" s="872"/>
      <c r="BH120" s="872"/>
      <c r="BI120" s="872"/>
      <c r="BJ120" s="872"/>
      <c r="BK120" s="872"/>
      <c r="BL120" s="872"/>
      <c r="BM120" s="872"/>
      <c r="BN120" s="872"/>
      <c r="BO120" s="872"/>
      <c r="BP120" s="873"/>
      <c r="BQ120" s="905">
        <v>58234903</v>
      </c>
      <c r="BR120" s="906"/>
      <c r="BS120" s="906"/>
      <c r="BT120" s="906"/>
      <c r="BU120" s="906"/>
      <c r="BV120" s="906">
        <v>64426754</v>
      </c>
      <c r="BW120" s="906"/>
      <c r="BX120" s="906"/>
      <c r="BY120" s="906"/>
      <c r="BZ120" s="906"/>
      <c r="CA120" s="906">
        <v>81985106</v>
      </c>
      <c r="CB120" s="906"/>
      <c r="CC120" s="906"/>
      <c r="CD120" s="906"/>
      <c r="CE120" s="906"/>
      <c r="CF120" s="919">
        <v>31.8</v>
      </c>
      <c r="CG120" s="920"/>
      <c r="CH120" s="920"/>
      <c r="CI120" s="920"/>
      <c r="CJ120" s="920"/>
      <c r="CK120" s="974" t="s">
        <v>459</v>
      </c>
      <c r="CL120" s="975"/>
      <c r="CM120" s="975"/>
      <c r="CN120" s="975"/>
      <c r="CO120" s="976"/>
      <c r="CP120" s="982" t="s">
        <v>460</v>
      </c>
      <c r="CQ120" s="983"/>
      <c r="CR120" s="983"/>
      <c r="CS120" s="983"/>
      <c r="CT120" s="983"/>
      <c r="CU120" s="983"/>
      <c r="CV120" s="983"/>
      <c r="CW120" s="983"/>
      <c r="CX120" s="983"/>
      <c r="CY120" s="983"/>
      <c r="CZ120" s="983"/>
      <c r="DA120" s="983"/>
      <c r="DB120" s="983"/>
      <c r="DC120" s="983"/>
      <c r="DD120" s="983"/>
      <c r="DE120" s="983"/>
      <c r="DF120" s="984"/>
      <c r="DG120" s="905">
        <v>9129956</v>
      </c>
      <c r="DH120" s="906"/>
      <c r="DI120" s="906"/>
      <c r="DJ120" s="906"/>
      <c r="DK120" s="906"/>
      <c r="DL120" s="906">
        <v>8668713</v>
      </c>
      <c r="DM120" s="906"/>
      <c r="DN120" s="906"/>
      <c r="DO120" s="906"/>
      <c r="DP120" s="906"/>
      <c r="DQ120" s="906">
        <v>8188524</v>
      </c>
      <c r="DR120" s="906"/>
      <c r="DS120" s="906"/>
      <c r="DT120" s="906"/>
      <c r="DU120" s="906"/>
      <c r="DV120" s="907">
        <v>3.2</v>
      </c>
      <c r="DW120" s="907"/>
      <c r="DX120" s="907"/>
      <c r="DY120" s="907"/>
      <c r="DZ120" s="908"/>
    </row>
    <row r="121" spans="1:130" s="228" customFormat="1" ht="26.25" customHeight="1" x14ac:dyDescent="0.2">
      <c r="A121" s="1030"/>
      <c r="B121" s="924"/>
      <c r="C121" s="971" t="s">
        <v>461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362</v>
      </c>
      <c r="AB121" s="928"/>
      <c r="AC121" s="928"/>
      <c r="AD121" s="928"/>
      <c r="AE121" s="929"/>
      <c r="AF121" s="930" t="s">
        <v>402</v>
      </c>
      <c r="AG121" s="928"/>
      <c r="AH121" s="928"/>
      <c r="AI121" s="928"/>
      <c r="AJ121" s="929"/>
      <c r="AK121" s="930" t="s">
        <v>402</v>
      </c>
      <c r="AL121" s="928"/>
      <c r="AM121" s="928"/>
      <c r="AN121" s="928"/>
      <c r="AO121" s="929"/>
      <c r="AP121" s="931" t="s">
        <v>402</v>
      </c>
      <c r="AQ121" s="932"/>
      <c r="AR121" s="932"/>
      <c r="AS121" s="932"/>
      <c r="AT121" s="933"/>
      <c r="AU121" s="960"/>
      <c r="AV121" s="961"/>
      <c r="AW121" s="961"/>
      <c r="AX121" s="961"/>
      <c r="AY121" s="962"/>
      <c r="AZ121" s="897" t="s">
        <v>462</v>
      </c>
      <c r="BA121" s="898"/>
      <c r="BB121" s="898"/>
      <c r="BC121" s="898"/>
      <c r="BD121" s="898"/>
      <c r="BE121" s="898"/>
      <c r="BF121" s="898"/>
      <c r="BG121" s="898"/>
      <c r="BH121" s="898"/>
      <c r="BI121" s="898"/>
      <c r="BJ121" s="898"/>
      <c r="BK121" s="898"/>
      <c r="BL121" s="898"/>
      <c r="BM121" s="898"/>
      <c r="BN121" s="898"/>
      <c r="BO121" s="898"/>
      <c r="BP121" s="899"/>
      <c r="BQ121" s="900">
        <v>17123087</v>
      </c>
      <c r="BR121" s="901"/>
      <c r="BS121" s="901"/>
      <c r="BT121" s="901"/>
      <c r="BU121" s="901"/>
      <c r="BV121" s="901">
        <v>15648352</v>
      </c>
      <c r="BW121" s="901"/>
      <c r="BX121" s="901"/>
      <c r="BY121" s="901"/>
      <c r="BZ121" s="901"/>
      <c r="CA121" s="901">
        <v>15042671</v>
      </c>
      <c r="CB121" s="901"/>
      <c r="CC121" s="901"/>
      <c r="CD121" s="901"/>
      <c r="CE121" s="901"/>
      <c r="CF121" s="895">
        <v>5.8</v>
      </c>
      <c r="CG121" s="896"/>
      <c r="CH121" s="896"/>
      <c r="CI121" s="896"/>
      <c r="CJ121" s="896"/>
      <c r="CK121" s="977"/>
      <c r="CL121" s="978"/>
      <c r="CM121" s="978"/>
      <c r="CN121" s="978"/>
      <c r="CO121" s="979"/>
      <c r="CP121" s="987" t="s">
        <v>463</v>
      </c>
      <c r="CQ121" s="988"/>
      <c r="CR121" s="988"/>
      <c r="CS121" s="988"/>
      <c r="CT121" s="988"/>
      <c r="CU121" s="988"/>
      <c r="CV121" s="988"/>
      <c r="CW121" s="988"/>
      <c r="CX121" s="988"/>
      <c r="CY121" s="988"/>
      <c r="CZ121" s="988"/>
      <c r="DA121" s="988"/>
      <c r="DB121" s="988"/>
      <c r="DC121" s="988"/>
      <c r="DD121" s="988"/>
      <c r="DE121" s="988"/>
      <c r="DF121" s="989"/>
      <c r="DG121" s="900">
        <v>3524972</v>
      </c>
      <c r="DH121" s="901"/>
      <c r="DI121" s="901"/>
      <c r="DJ121" s="901"/>
      <c r="DK121" s="901"/>
      <c r="DL121" s="901">
        <v>3253372</v>
      </c>
      <c r="DM121" s="901"/>
      <c r="DN121" s="901"/>
      <c r="DO121" s="901"/>
      <c r="DP121" s="901"/>
      <c r="DQ121" s="901">
        <v>3134434</v>
      </c>
      <c r="DR121" s="901"/>
      <c r="DS121" s="901"/>
      <c r="DT121" s="901"/>
      <c r="DU121" s="901"/>
      <c r="DV121" s="902">
        <v>1.2</v>
      </c>
      <c r="DW121" s="902"/>
      <c r="DX121" s="902"/>
      <c r="DY121" s="902"/>
      <c r="DZ121" s="903"/>
    </row>
    <row r="122" spans="1:130" s="228" customFormat="1" ht="26.25" customHeight="1" x14ac:dyDescent="0.2">
      <c r="A122" s="1030"/>
      <c r="B122" s="924"/>
      <c r="C122" s="897" t="s">
        <v>441</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v>111803</v>
      </c>
      <c r="AB122" s="928"/>
      <c r="AC122" s="928"/>
      <c r="AD122" s="928"/>
      <c r="AE122" s="929"/>
      <c r="AF122" s="930" t="s">
        <v>431</v>
      </c>
      <c r="AG122" s="928"/>
      <c r="AH122" s="928"/>
      <c r="AI122" s="928"/>
      <c r="AJ122" s="929"/>
      <c r="AK122" s="930" t="s">
        <v>402</v>
      </c>
      <c r="AL122" s="928"/>
      <c r="AM122" s="928"/>
      <c r="AN122" s="928"/>
      <c r="AO122" s="929"/>
      <c r="AP122" s="931" t="s">
        <v>431</v>
      </c>
      <c r="AQ122" s="932"/>
      <c r="AR122" s="932"/>
      <c r="AS122" s="932"/>
      <c r="AT122" s="933"/>
      <c r="AU122" s="960"/>
      <c r="AV122" s="961"/>
      <c r="AW122" s="961"/>
      <c r="AX122" s="961"/>
      <c r="AY122" s="962"/>
      <c r="AZ122" s="948" t="s">
        <v>464</v>
      </c>
      <c r="BA122" s="940"/>
      <c r="BB122" s="940"/>
      <c r="BC122" s="940"/>
      <c r="BD122" s="940"/>
      <c r="BE122" s="940"/>
      <c r="BF122" s="940"/>
      <c r="BG122" s="940"/>
      <c r="BH122" s="940"/>
      <c r="BI122" s="940"/>
      <c r="BJ122" s="940"/>
      <c r="BK122" s="940"/>
      <c r="BL122" s="940"/>
      <c r="BM122" s="940"/>
      <c r="BN122" s="940"/>
      <c r="BO122" s="940"/>
      <c r="BP122" s="941"/>
      <c r="BQ122" s="965">
        <v>608771645</v>
      </c>
      <c r="BR122" s="966"/>
      <c r="BS122" s="966"/>
      <c r="BT122" s="966"/>
      <c r="BU122" s="966"/>
      <c r="BV122" s="966">
        <v>601549115</v>
      </c>
      <c r="BW122" s="966"/>
      <c r="BX122" s="966"/>
      <c r="BY122" s="966"/>
      <c r="BZ122" s="966"/>
      <c r="CA122" s="966">
        <v>583581979</v>
      </c>
      <c r="CB122" s="966"/>
      <c r="CC122" s="966"/>
      <c r="CD122" s="966"/>
      <c r="CE122" s="966"/>
      <c r="CF122" s="985">
        <v>226.6</v>
      </c>
      <c r="CG122" s="986"/>
      <c r="CH122" s="986"/>
      <c r="CI122" s="986"/>
      <c r="CJ122" s="986"/>
      <c r="CK122" s="977"/>
      <c r="CL122" s="978"/>
      <c r="CM122" s="978"/>
      <c r="CN122" s="978"/>
      <c r="CO122" s="979"/>
      <c r="CP122" s="987" t="s">
        <v>465</v>
      </c>
      <c r="CQ122" s="988"/>
      <c r="CR122" s="988"/>
      <c r="CS122" s="988"/>
      <c r="CT122" s="988"/>
      <c r="CU122" s="988"/>
      <c r="CV122" s="988"/>
      <c r="CW122" s="988"/>
      <c r="CX122" s="988"/>
      <c r="CY122" s="988"/>
      <c r="CZ122" s="988"/>
      <c r="DA122" s="988"/>
      <c r="DB122" s="988"/>
      <c r="DC122" s="988"/>
      <c r="DD122" s="988"/>
      <c r="DE122" s="988"/>
      <c r="DF122" s="989"/>
      <c r="DG122" s="900">
        <v>787815</v>
      </c>
      <c r="DH122" s="901"/>
      <c r="DI122" s="901"/>
      <c r="DJ122" s="901"/>
      <c r="DK122" s="901"/>
      <c r="DL122" s="901">
        <v>551528</v>
      </c>
      <c r="DM122" s="901"/>
      <c r="DN122" s="901"/>
      <c r="DO122" s="901"/>
      <c r="DP122" s="901"/>
      <c r="DQ122" s="901">
        <v>308569</v>
      </c>
      <c r="DR122" s="901"/>
      <c r="DS122" s="901"/>
      <c r="DT122" s="901"/>
      <c r="DU122" s="901"/>
      <c r="DV122" s="902">
        <v>0.1</v>
      </c>
      <c r="DW122" s="902"/>
      <c r="DX122" s="902"/>
      <c r="DY122" s="902"/>
      <c r="DZ122" s="903"/>
    </row>
    <row r="123" spans="1:130" s="228" customFormat="1" ht="26.25" customHeight="1" x14ac:dyDescent="0.2">
      <c r="A123" s="1030"/>
      <c r="B123" s="924"/>
      <c r="C123" s="897" t="s">
        <v>448</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402</v>
      </c>
      <c r="AB123" s="928"/>
      <c r="AC123" s="928"/>
      <c r="AD123" s="928"/>
      <c r="AE123" s="929"/>
      <c r="AF123" s="930" t="s">
        <v>431</v>
      </c>
      <c r="AG123" s="928"/>
      <c r="AH123" s="928"/>
      <c r="AI123" s="928"/>
      <c r="AJ123" s="929"/>
      <c r="AK123" s="930" t="s">
        <v>431</v>
      </c>
      <c r="AL123" s="928"/>
      <c r="AM123" s="928"/>
      <c r="AN123" s="928"/>
      <c r="AO123" s="929"/>
      <c r="AP123" s="931" t="s">
        <v>431</v>
      </c>
      <c r="AQ123" s="932"/>
      <c r="AR123" s="932"/>
      <c r="AS123" s="932"/>
      <c r="AT123" s="933"/>
      <c r="AU123" s="963"/>
      <c r="AV123" s="964"/>
      <c r="AW123" s="964"/>
      <c r="AX123" s="964"/>
      <c r="AY123" s="964"/>
      <c r="AZ123" s="249" t="s">
        <v>156</v>
      </c>
      <c r="BA123" s="249"/>
      <c r="BB123" s="249"/>
      <c r="BC123" s="249"/>
      <c r="BD123" s="249"/>
      <c r="BE123" s="249"/>
      <c r="BF123" s="249"/>
      <c r="BG123" s="249"/>
      <c r="BH123" s="249"/>
      <c r="BI123" s="249"/>
      <c r="BJ123" s="249"/>
      <c r="BK123" s="249"/>
      <c r="BL123" s="249"/>
      <c r="BM123" s="249"/>
      <c r="BN123" s="249"/>
      <c r="BO123" s="949" t="s">
        <v>466</v>
      </c>
      <c r="BP123" s="970"/>
      <c r="BQ123" s="1036">
        <v>684129635</v>
      </c>
      <c r="BR123" s="1037"/>
      <c r="BS123" s="1037"/>
      <c r="BT123" s="1037"/>
      <c r="BU123" s="1037"/>
      <c r="BV123" s="1037">
        <v>681624221</v>
      </c>
      <c r="BW123" s="1037"/>
      <c r="BX123" s="1037"/>
      <c r="BY123" s="1037"/>
      <c r="BZ123" s="1037"/>
      <c r="CA123" s="1037">
        <v>680609756</v>
      </c>
      <c r="CB123" s="1037"/>
      <c r="CC123" s="1037"/>
      <c r="CD123" s="1037"/>
      <c r="CE123" s="1037"/>
      <c r="CF123" s="967"/>
      <c r="CG123" s="968"/>
      <c r="CH123" s="968"/>
      <c r="CI123" s="968"/>
      <c r="CJ123" s="969"/>
      <c r="CK123" s="977"/>
      <c r="CL123" s="978"/>
      <c r="CM123" s="978"/>
      <c r="CN123" s="978"/>
      <c r="CO123" s="979"/>
      <c r="CP123" s="987" t="s">
        <v>467</v>
      </c>
      <c r="CQ123" s="988"/>
      <c r="CR123" s="988"/>
      <c r="CS123" s="988"/>
      <c r="CT123" s="988"/>
      <c r="CU123" s="988"/>
      <c r="CV123" s="988"/>
      <c r="CW123" s="988"/>
      <c r="CX123" s="988"/>
      <c r="CY123" s="988"/>
      <c r="CZ123" s="988"/>
      <c r="DA123" s="988"/>
      <c r="DB123" s="988"/>
      <c r="DC123" s="988"/>
      <c r="DD123" s="988"/>
      <c r="DE123" s="988"/>
      <c r="DF123" s="989"/>
      <c r="DG123" s="900" t="s">
        <v>428</v>
      </c>
      <c r="DH123" s="901"/>
      <c r="DI123" s="901"/>
      <c r="DJ123" s="901"/>
      <c r="DK123" s="901"/>
      <c r="DL123" s="901" t="s">
        <v>428</v>
      </c>
      <c r="DM123" s="901"/>
      <c r="DN123" s="901"/>
      <c r="DO123" s="901"/>
      <c r="DP123" s="901"/>
      <c r="DQ123" s="901" t="s">
        <v>428</v>
      </c>
      <c r="DR123" s="901"/>
      <c r="DS123" s="901"/>
      <c r="DT123" s="901"/>
      <c r="DU123" s="901"/>
      <c r="DV123" s="902" t="s">
        <v>428</v>
      </c>
      <c r="DW123" s="902"/>
      <c r="DX123" s="902"/>
      <c r="DY123" s="902"/>
      <c r="DZ123" s="903"/>
    </row>
    <row r="124" spans="1:130" s="228" customFormat="1" ht="26.25" customHeight="1" thickBot="1" x14ac:dyDescent="0.25">
      <c r="A124" s="1030"/>
      <c r="B124" s="924"/>
      <c r="C124" s="897" t="s">
        <v>451</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431</v>
      </c>
      <c r="AB124" s="928"/>
      <c r="AC124" s="928"/>
      <c r="AD124" s="928"/>
      <c r="AE124" s="929"/>
      <c r="AF124" s="930" t="s">
        <v>431</v>
      </c>
      <c r="AG124" s="928"/>
      <c r="AH124" s="928"/>
      <c r="AI124" s="928"/>
      <c r="AJ124" s="929"/>
      <c r="AK124" s="930" t="s">
        <v>428</v>
      </c>
      <c r="AL124" s="928"/>
      <c r="AM124" s="928"/>
      <c r="AN124" s="928"/>
      <c r="AO124" s="929"/>
      <c r="AP124" s="931" t="s">
        <v>428</v>
      </c>
      <c r="AQ124" s="932"/>
      <c r="AR124" s="932"/>
      <c r="AS124" s="932"/>
      <c r="AT124" s="933"/>
      <c r="AU124" s="1032" t="s">
        <v>468</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204.5</v>
      </c>
      <c r="BR124" s="997"/>
      <c r="BS124" s="997"/>
      <c r="BT124" s="997"/>
      <c r="BU124" s="997"/>
      <c r="BV124" s="997">
        <v>194.6</v>
      </c>
      <c r="BW124" s="997"/>
      <c r="BX124" s="997"/>
      <c r="BY124" s="997"/>
      <c r="BZ124" s="997"/>
      <c r="CA124" s="997">
        <v>200.1</v>
      </c>
      <c r="CB124" s="997"/>
      <c r="CC124" s="997"/>
      <c r="CD124" s="997"/>
      <c r="CE124" s="997"/>
      <c r="CF124" s="998"/>
      <c r="CG124" s="999"/>
      <c r="CH124" s="999"/>
      <c r="CI124" s="999"/>
      <c r="CJ124" s="1000"/>
      <c r="CK124" s="980"/>
      <c r="CL124" s="980"/>
      <c r="CM124" s="980"/>
      <c r="CN124" s="980"/>
      <c r="CO124" s="981"/>
      <c r="CP124" s="1001" t="s">
        <v>469</v>
      </c>
      <c r="CQ124" s="1002"/>
      <c r="CR124" s="1002"/>
      <c r="CS124" s="1002"/>
      <c r="CT124" s="1002"/>
      <c r="CU124" s="1002"/>
      <c r="CV124" s="1002"/>
      <c r="CW124" s="1002"/>
      <c r="CX124" s="1002"/>
      <c r="CY124" s="1002"/>
      <c r="CZ124" s="1002"/>
      <c r="DA124" s="1002"/>
      <c r="DB124" s="1002"/>
      <c r="DC124" s="1002"/>
      <c r="DD124" s="1002"/>
      <c r="DE124" s="1002"/>
      <c r="DF124" s="1003"/>
      <c r="DG124" s="965">
        <v>80344</v>
      </c>
      <c r="DH124" s="966"/>
      <c r="DI124" s="966"/>
      <c r="DJ124" s="966"/>
      <c r="DK124" s="966"/>
      <c r="DL124" s="966">
        <v>24066</v>
      </c>
      <c r="DM124" s="966"/>
      <c r="DN124" s="966"/>
      <c r="DO124" s="966"/>
      <c r="DP124" s="966"/>
      <c r="DQ124" s="966" t="s">
        <v>428</v>
      </c>
      <c r="DR124" s="966"/>
      <c r="DS124" s="966"/>
      <c r="DT124" s="966"/>
      <c r="DU124" s="966"/>
      <c r="DV124" s="990" t="s">
        <v>428</v>
      </c>
      <c r="DW124" s="990"/>
      <c r="DX124" s="990"/>
      <c r="DY124" s="990"/>
      <c r="DZ124" s="991"/>
    </row>
    <row r="125" spans="1:130" s="228" customFormat="1" ht="26.25" customHeight="1" x14ac:dyDescent="0.2">
      <c r="A125" s="1030"/>
      <c r="B125" s="924"/>
      <c r="C125" s="897" t="s">
        <v>454</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121</v>
      </c>
      <c r="AB125" s="928"/>
      <c r="AC125" s="928"/>
      <c r="AD125" s="928"/>
      <c r="AE125" s="929"/>
      <c r="AF125" s="930" t="s">
        <v>121</v>
      </c>
      <c r="AG125" s="928"/>
      <c r="AH125" s="928"/>
      <c r="AI125" s="928"/>
      <c r="AJ125" s="929"/>
      <c r="AK125" s="930" t="s">
        <v>121</v>
      </c>
      <c r="AL125" s="928"/>
      <c r="AM125" s="928"/>
      <c r="AN125" s="928"/>
      <c r="AO125" s="929"/>
      <c r="AP125" s="931" t="s">
        <v>470</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471</v>
      </c>
      <c r="CL125" s="975"/>
      <c r="CM125" s="975"/>
      <c r="CN125" s="975"/>
      <c r="CO125" s="976"/>
      <c r="CP125" s="904" t="s">
        <v>472</v>
      </c>
      <c r="CQ125" s="872"/>
      <c r="CR125" s="872"/>
      <c r="CS125" s="872"/>
      <c r="CT125" s="872"/>
      <c r="CU125" s="872"/>
      <c r="CV125" s="872"/>
      <c r="CW125" s="872"/>
      <c r="CX125" s="872"/>
      <c r="CY125" s="872"/>
      <c r="CZ125" s="872"/>
      <c r="DA125" s="872"/>
      <c r="DB125" s="872"/>
      <c r="DC125" s="872"/>
      <c r="DD125" s="872"/>
      <c r="DE125" s="872"/>
      <c r="DF125" s="873"/>
      <c r="DG125" s="905" t="s">
        <v>428</v>
      </c>
      <c r="DH125" s="906"/>
      <c r="DI125" s="906"/>
      <c r="DJ125" s="906"/>
      <c r="DK125" s="906"/>
      <c r="DL125" s="906" t="s">
        <v>362</v>
      </c>
      <c r="DM125" s="906"/>
      <c r="DN125" s="906"/>
      <c r="DO125" s="906"/>
      <c r="DP125" s="906"/>
      <c r="DQ125" s="906" t="s">
        <v>473</v>
      </c>
      <c r="DR125" s="906"/>
      <c r="DS125" s="906"/>
      <c r="DT125" s="906"/>
      <c r="DU125" s="906"/>
      <c r="DV125" s="907" t="s">
        <v>428</v>
      </c>
      <c r="DW125" s="907"/>
      <c r="DX125" s="907"/>
      <c r="DY125" s="907"/>
      <c r="DZ125" s="908"/>
    </row>
    <row r="126" spans="1:130" s="228" customFormat="1" ht="26.25" customHeight="1" thickBot="1" x14ac:dyDescent="0.25">
      <c r="A126" s="1030"/>
      <c r="B126" s="924"/>
      <c r="C126" s="897" t="s">
        <v>456</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v>112634</v>
      </c>
      <c r="AB126" s="928"/>
      <c r="AC126" s="928"/>
      <c r="AD126" s="928"/>
      <c r="AE126" s="929"/>
      <c r="AF126" s="930">
        <v>110687</v>
      </c>
      <c r="AG126" s="928"/>
      <c r="AH126" s="928"/>
      <c r="AI126" s="928"/>
      <c r="AJ126" s="929"/>
      <c r="AK126" s="930">
        <v>108742</v>
      </c>
      <c r="AL126" s="928"/>
      <c r="AM126" s="928"/>
      <c r="AN126" s="928"/>
      <c r="AO126" s="929"/>
      <c r="AP126" s="931">
        <v>0</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474</v>
      </c>
      <c r="CQ126" s="898"/>
      <c r="CR126" s="898"/>
      <c r="CS126" s="898"/>
      <c r="CT126" s="898"/>
      <c r="CU126" s="898"/>
      <c r="CV126" s="898"/>
      <c r="CW126" s="898"/>
      <c r="CX126" s="898"/>
      <c r="CY126" s="898"/>
      <c r="CZ126" s="898"/>
      <c r="DA126" s="898"/>
      <c r="DB126" s="898"/>
      <c r="DC126" s="898"/>
      <c r="DD126" s="898"/>
      <c r="DE126" s="898"/>
      <c r="DF126" s="899"/>
      <c r="DG126" s="900">
        <v>20918887</v>
      </c>
      <c r="DH126" s="901"/>
      <c r="DI126" s="901"/>
      <c r="DJ126" s="901"/>
      <c r="DK126" s="901"/>
      <c r="DL126" s="901">
        <v>21107757</v>
      </c>
      <c r="DM126" s="901"/>
      <c r="DN126" s="901"/>
      <c r="DO126" s="901"/>
      <c r="DP126" s="901"/>
      <c r="DQ126" s="901">
        <v>20952062</v>
      </c>
      <c r="DR126" s="901"/>
      <c r="DS126" s="901"/>
      <c r="DT126" s="901"/>
      <c r="DU126" s="901"/>
      <c r="DV126" s="902">
        <v>8.1</v>
      </c>
      <c r="DW126" s="902"/>
      <c r="DX126" s="902"/>
      <c r="DY126" s="902"/>
      <c r="DZ126" s="903"/>
    </row>
    <row r="127" spans="1:130" s="228" customFormat="1" ht="26.25" customHeight="1" x14ac:dyDescent="0.2">
      <c r="A127" s="1031"/>
      <c r="B127" s="926"/>
      <c r="C127" s="948" t="s">
        <v>475</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21098</v>
      </c>
      <c r="AB127" s="928"/>
      <c r="AC127" s="928"/>
      <c r="AD127" s="928"/>
      <c r="AE127" s="929"/>
      <c r="AF127" s="930">
        <v>27129</v>
      </c>
      <c r="AG127" s="928"/>
      <c r="AH127" s="928"/>
      <c r="AI127" s="928"/>
      <c r="AJ127" s="929"/>
      <c r="AK127" s="930">
        <v>27755</v>
      </c>
      <c r="AL127" s="928"/>
      <c r="AM127" s="928"/>
      <c r="AN127" s="928"/>
      <c r="AO127" s="929"/>
      <c r="AP127" s="931">
        <v>0</v>
      </c>
      <c r="AQ127" s="932"/>
      <c r="AR127" s="932"/>
      <c r="AS127" s="932"/>
      <c r="AT127" s="933"/>
      <c r="AU127" s="230"/>
      <c r="AV127" s="230"/>
      <c r="AW127" s="230"/>
      <c r="AX127" s="1004" t="s">
        <v>476</v>
      </c>
      <c r="AY127" s="1005"/>
      <c r="AZ127" s="1005"/>
      <c r="BA127" s="1005"/>
      <c r="BB127" s="1005"/>
      <c r="BC127" s="1005"/>
      <c r="BD127" s="1005"/>
      <c r="BE127" s="1006"/>
      <c r="BF127" s="1007" t="s">
        <v>477</v>
      </c>
      <c r="BG127" s="1005"/>
      <c r="BH127" s="1005"/>
      <c r="BI127" s="1005"/>
      <c r="BJ127" s="1005"/>
      <c r="BK127" s="1005"/>
      <c r="BL127" s="1006"/>
      <c r="BM127" s="1007" t="s">
        <v>478</v>
      </c>
      <c r="BN127" s="1005"/>
      <c r="BO127" s="1005"/>
      <c r="BP127" s="1005"/>
      <c r="BQ127" s="1005"/>
      <c r="BR127" s="1005"/>
      <c r="BS127" s="1006"/>
      <c r="BT127" s="1007" t="s">
        <v>479</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480</v>
      </c>
      <c r="CQ127" s="898"/>
      <c r="CR127" s="898"/>
      <c r="CS127" s="898"/>
      <c r="CT127" s="898"/>
      <c r="CU127" s="898"/>
      <c r="CV127" s="898"/>
      <c r="CW127" s="898"/>
      <c r="CX127" s="898"/>
      <c r="CY127" s="898"/>
      <c r="CZ127" s="898"/>
      <c r="DA127" s="898"/>
      <c r="DB127" s="898"/>
      <c r="DC127" s="898"/>
      <c r="DD127" s="898"/>
      <c r="DE127" s="898"/>
      <c r="DF127" s="899"/>
      <c r="DG127" s="900" t="s">
        <v>366</v>
      </c>
      <c r="DH127" s="901"/>
      <c r="DI127" s="901"/>
      <c r="DJ127" s="901"/>
      <c r="DK127" s="901"/>
      <c r="DL127" s="901" t="s">
        <v>362</v>
      </c>
      <c r="DM127" s="901"/>
      <c r="DN127" s="901"/>
      <c r="DO127" s="901"/>
      <c r="DP127" s="901"/>
      <c r="DQ127" s="901" t="s">
        <v>362</v>
      </c>
      <c r="DR127" s="901"/>
      <c r="DS127" s="901"/>
      <c r="DT127" s="901"/>
      <c r="DU127" s="901"/>
      <c r="DV127" s="902" t="s">
        <v>481</v>
      </c>
      <c r="DW127" s="902"/>
      <c r="DX127" s="902"/>
      <c r="DY127" s="902"/>
      <c r="DZ127" s="903"/>
    </row>
    <row r="128" spans="1:130" s="228" customFormat="1" ht="26.25" customHeight="1" thickBot="1" x14ac:dyDescent="0.25">
      <c r="A128" s="1014" t="s">
        <v>482</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483</v>
      </c>
      <c r="X128" s="1016"/>
      <c r="Y128" s="1016"/>
      <c r="Z128" s="1017"/>
      <c r="AA128" s="1018">
        <v>5032952</v>
      </c>
      <c r="AB128" s="1019"/>
      <c r="AC128" s="1019"/>
      <c r="AD128" s="1019"/>
      <c r="AE128" s="1020"/>
      <c r="AF128" s="1021">
        <v>4461884</v>
      </c>
      <c r="AG128" s="1019"/>
      <c r="AH128" s="1019"/>
      <c r="AI128" s="1019"/>
      <c r="AJ128" s="1020"/>
      <c r="AK128" s="1021">
        <v>3059263</v>
      </c>
      <c r="AL128" s="1019"/>
      <c r="AM128" s="1019"/>
      <c r="AN128" s="1019"/>
      <c r="AO128" s="1020"/>
      <c r="AP128" s="1022"/>
      <c r="AQ128" s="1023"/>
      <c r="AR128" s="1023"/>
      <c r="AS128" s="1023"/>
      <c r="AT128" s="1024"/>
      <c r="AU128" s="230"/>
      <c r="AV128" s="230"/>
      <c r="AW128" s="230"/>
      <c r="AX128" s="871" t="s">
        <v>484</v>
      </c>
      <c r="AY128" s="872"/>
      <c r="AZ128" s="872"/>
      <c r="BA128" s="872"/>
      <c r="BB128" s="872"/>
      <c r="BC128" s="872"/>
      <c r="BD128" s="872"/>
      <c r="BE128" s="873"/>
      <c r="BF128" s="1025" t="s">
        <v>428</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485</v>
      </c>
      <c r="CQ128" s="686"/>
      <c r="CR128" s="686"/>
      <c r="CS128" s="686"/>
      <c r="CT128" s="686"/>
      <c r="CU128" s="686"/>
      <c r="CV128" s="686"/>
      <c r="CW128" s="686"/>
      <c r="CX128" s="686"/>
      <c r="CY128" s="686"/>
      <c r="CZ128" s="686"/>
      <c r="DA128" s="686"/>
      <c r="DB128" s="686"/>
      <c r="DC128" s="686"/>
      <c r="DD128" s="686"/>
      <c r="DE128" s="686"/>
      <c r="DF128" s="1009"/>
      <c r="DG128" s="1010">
        <v>3383991</v>
      </c>
      <c r="DH128" s="1011"/>
      <c r="DI128" s="1011"/>
      <c r="DJ128" s="1011"/>
      <c r="DK128" s="1011"/>
      <c r="DL128" s="1011">
        <v>2689855</v>
      </c>
      <c r="DM128" s="1011"/>
      <c r="DN128" s="1011"/>
      <c r="DO128" s="1011"/>
      <c r="DP128" s="1011"/>
      <c r="DQ128" s="1011">
        <v>2670375</v>
      </c>
      <c r="DR128" s="1011"/>
      <c r="DS128" s="1011"/>
      <c r="DT128" s="1011"/>
      <c r="DU128" s="1011"/>
      <c r="DV128" s="1012">
        <v>1</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486</v>
      </c>
      <c r="X129" s="1044"/>
      <c r="Y129" s="1044"/>
      <c r="Z129" s="1045"/>
      <c r="AA129" s="927">
        <v>298707463</v>
      </c>
      <c r="AB129" s="928"/>
      <c r="AC129" s="928"/>
      <c r="AD129" s="928"/>
      <c r="AE129" s="929"/>
      <c r="AF129" s="930">
        <v>313899553</v>
      </c>
      <c r="AG129" s="928"/>
      <c r="AH129" s="928"/>
      <c r="AI129" s="928"/>
      <c r="AJ129" s="929"/>
      <c r="AK129" s="930">
        <v>305574736</v>
      </c>
      <c r="AL129" s="928"/>
      <c r="AM129" s="928"/>
      <c r="AN129" s="928"/>
      <c r="AO129" s="929"/>
      <c r="AP129" s="1046"/>
      <c r="AQ129" s="1047"/>
      <c r="AR129" s="1047"/>
      <c r="AS129" s="1047"/>
      <c r="AT129" s="1048"/>
      <c r="AU129" s="231"/>
      <c r="AV129" s="231"/>
      <c r="AW129" s="231"/>
      <c r="AX129" s="1038" t="s">
        <v>487</v>
      </c>
      <c r="AY129" s="898"/>
      <c r="AZ129" s="898"/>
      <c r="BA129" s="898"/>
      <c r="BB129" s="898"/>
      <c r="BC129" s="898"/>
      <c r="BD129" s="898"/>
      <c r="BE129" s="899"/>
      <c r="BF129" s="1039" t="s">
        <v>488</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489</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490</v>
      </c>
      <c r="X130" s="1044"/>
      <c r="Y130" s="1044"/>
      <c r="Z130" s="1045"/>
      <c r="AA130" s="927">
        <v>50837929</v>
      </c>
      <c r="AB130" s="928"/>
      <c r="AC130" s="928"/>
      <c r="AD130" s="928"/>
      <c r="AE130" s="929"/>
      <c r="AF130" s="930">
        <v>49295344</v>
      </c>
      <c r="AG130" s="928"/>
      <c r="AH130" s="928"/>
      <c r="AI130" s="928"/>
      <c r="AJ130" s="929"/>
      <c r="AK130" s="930">
        <v>48069805</v>
      </c>
      <c r="AL130" s="928"/>
      <c r="AM130" s="928"/>
      <c r="AN130" s="928"/>
      <c r="AO130" s="929"/>
      <c r="AP130" s="1046"/>
      <c r="AQ130" s="1047"/>
      <c r="AR130" s="1047"/>
      <c r="AS130" s="1047"/>
      <c r="AT130" s="1048"/>
      <c r="AU130" s="231"/>
      <c r="AV130" s="231"/>
      <c r="AW130" s="231"/>
      <c r="AX130" s="1038" t="s">
        <v>491</v>
      </c>
      <c r="AY130" s="898"/>
      <c r="AZ130" s="898"/>
      <c r="BA130" s="898"/>
      <c r="BB130" s="898"/>
      <c r="BC130" s="898"/>
      <c r="BD130" s="898"/>
      <c r="BE130" s="899"/>
      <c r="BF130" s="1074">
        <v>8.4</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492</v>
      </c>
      <c r="X131" s="1081"/>
      <c r="Y131" s="1081"/>
      <c r="Z131" s="1082"/>
      <c r="AA131" s="1083">
        <v>247869534</v>
      </c>
      <c r="AB131" s="1084"/>
      <c r="AC131" s="1084"/>
      <c r="AD131" s="1084"/>
      <c r="AE131" s="1085"/>
      <c r="AF131" s="1086">
        <v>264604209</v>
      </c>
      <c r="AG131" s="1084"/>
      <c r="AH131" s="1084"/>
      <c r="AI131" s="1084"/>
      <c r="AJ131" s="1085"/>
      <c r="AK131" s="1086">
        <v>257504931</v>
      </c>
      <c r="AL131" s="1084"/>
      <c r="AM131" s="1084"/>
      <c r="AN131" s="1084"/>
      <c r="AO131" s="1085"/>
      <c r="AP131" s="1087"/>
      <c r="AQ131" s="1088"/>
      <c r="AR131" s="1088"/>
      <c r="AS131" s="1088"/>
      <c r="AT131" s="1089"/>
      <c r="AU131" s="231"/>
      <c r="AV131" s="231"/>
      <c r="AW131" s="231"/>
      <c r="AX131" s="1056" t="s">
        <v>493</v>
      </c>
      <c r="AY131" s="686"/>
      <c r="AZ131" s="686"/>
      <c r="BA131" s="686"/>
      <c r="BB131" s="686"/>
      <c r="BC131" s="686"/>
      <c r="BD131" s="686"/>
      <c r="BE131" s="1009"/>
      <c r="BF131" s="1057">
        <v>200.1</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494</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495</v>
      </c>
      <c r="W132" s="1067"/>
      <c r="X132" s="1067"/>
      <c r="Y132" s="1067"/>
      <c r="Z132" s="1068"/>
      <c r="AA132" s="1069">
        <v>7.9399681290000004</v>
      </c>
      <c r="AB132" s="1070"/>
      <c r="AC132" s="1070"/>
      <c r="AD132" s="1070"/>
      <c r="AE132" s="1071"/>
      <c r="AF132" s="1072">
        <v>7.843142813</v>
      </c>
      <c r="AG132" s="1070"/>
      <c r="AH132" s="1070"/>
      <c r="AI132" s="1070"/>
      <c r="AJ132" s="1071"/>
      <c r="AK132" s="1072">
        <v>9.6834229809999997</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496</v>
      </c>
      <c r="W133" s="1050"/>
      <c r="X133" s="1050"/>
      <c r="Y133" s="1050"/>
      <c r="Z133" s="1051"/>
      <c r="AA133" s="1052">
        <v>7.6</v>
      </c>
      <c r="AB133" s="1053"/>
      <c r="AC133" s="1053"/>
      <c r="AD133" s="1053"/>
      <c r="AE133" s="1054"/>
      <c r="AF133" s="1052">
        <v>7.7</v>
      </c>
      <c r="AG133" s="1053"/>
      <c r="AH133" s="1053"/>
      <c r="AI133" s="1053"/>
      <c r="AJ133" s="1054"/>
      <c r="AK133" s="1052">
        <v>8.4</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s3T5Y+XzHWNFNJgT/JJnbUhAIUInM+/z4ysIDojfozR4vTxhNxBxkJgzMzx8LMYIMnYDyW6M9R92czjBHD3pEg==" saltValue="ABb1nFq6NTxJsD3cy3eI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99" zoomScaleNormal="85" zoomScaleSheetLayoutView="99" workbookViewId="0"/>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0jr8HbpBYqXSmux4X0p8CIWf8ZLkMupuj7Eh8XVIgf7q5MKw4Tay9P+GiRgTtZjMPj2DjRsetK+rP+5vXCXuJw==" saltValue="y25jqudW1Mb9UijzLZzf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T1" zoomScale="107" zoomScaleNormal="107" zoomScaleSheetLayoutView="55" workbookViewId="0">
      <selection activeCell="AA34" sqref="AA34:AE34"/>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497</v>
      </c>
    </row>
  </sheetData>
  <sheetProtection algorithmName="SHA-512" hashValue="5QR2pHPrxi6/Ve6cylNOqjbJLnfI0eyl06sQk5DhcM+hExSoFdc7KGN3+eVgIeuZPEahjukq18QrSD5GC9mxIw==" saltValue="0VyRKiZgb7ItvAX2JhsBhA==" spinCount="100000" sheet="1" objects="1" scenarios="1"/>
  <dataConsolidate/>
  <phoneticPr fontId="2"/>
  <printOptions horizontalCentered="1" verticalCentered="1"/>
  <pageMargins left="0" right="0" top="0" bottom="0" header="0" footer="0"/>
  <pageSetup paperSize="9"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34" zoomScale="70" zoomScaleSheetLayoutView="70" workbookViewId="0">
      <selection activeCell="AA34" sqref="AA34:AE34"/>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499</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500</v>
      </c>
      <c r="AP7" s="270"/>
      <c r="AQ7" s="271" t="s">
        <v>501</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502</v>
      </c>
      <c r="AQ8" s="277" t="s">
        <v>503</v>
      </c>
      <c r="AR8" s="278" t="s">
        <v>504</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505</v>
      </c>
      <c r="AL9" s="1091"/>
      <c r="AM9" s="1091"/>
      <c r="AN9" s="1092"/>
      <c r="AO9" s="279">
        <v>135051737</v>
      </c>
      <c r="AP9" s="279">
        <v>146086</v>
      </c>
      <c r="AQ9" s="280">
        <v>135701</v>
      </c>
      <c r="AR9" s="281">
        <v>7.7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506</v>
      </c>
      <c r="AL10" s="1091"/>
      <c r="AM10" s="1091"/>
      <c r="AN10" s="1092"/>
      <c r="AO10" s="279">
        <v>191685</v>
      </c>
      <c r="AP10" s="279">
        <v>207</v>
      </c>
      <c r="AQ10" s="280">
        <v>716</v>
      </c>
      <c r="AR10" s="281">
        <v>-71.099999999999994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507</v>
      </c>
      <c r="AL11" s="1091"/>
      <c r="AM11" s="1091"/>
      <c r="AN11" s="1092"/>
      <c r="AO11" s="279" t="s">
        <v>508</v>
      </c>
      <c r="AP11" s="279" t="s">
        <v>508</v>
      </c>
      <c r="AQ11" s="280" t="s">
        <v>508</v>
      </c>
      <c r="AR11" s="281" t="s">
        <v>508</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509</v>
      </c>
      <c r="AL12" s="1091"/>
      <c r="AM12" s="1091"/>
      <c r="AN12" s="1092"/>
      <c r="AO12" s="279" t="s">
        <v>508</v>
      </c>
      <c r="AP12" s="279" t="s">
        <v>508</v>
      </c>
      <c r="AQ12" s="280">
        <v>6</v>
      </c>
      <c r="AR12" s="281" t="s">
        <v>508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510</v>
      </c>
      <c r="AL13" s="1091"/>
      <c r="AM13" s="1091"/>
      <c r="AN13" s="1092"/>
      <c r="AO13" s="279">
        <v>2618397</v>
      </c>
      <c r="AP13" s="279">
        <v>2832</v>
      </c>
      <c r="AQ13" s="280">
        <v>2521</v>
      </c>
      <c r="AR13" s="281">
        <v>12.3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511</v>
      </c>
      <c r="AL14" s="1091"/>
      <c r="AM14" s="1091"/>
      <c r="AN14" s="1092"/>
      <c r="AO14" s="279">
        <v>-11854817</v>
      </c>
      <c r="AP14" s="279">
        <v>-12823</v>
      </c>
      <c r="AQ14" s="280">
        <v>-12364</v>
      </c>
      <c r="AR14" s="281">
        <v>3.7</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156</v>
      </c>
      <c r="AL15" s="1094"/>
      <c r="AM15" s="1094"/>
      <c r="AN15" s="1095"/>
      <c r="AO15" s="279">
        <v>126007002</v>
      </c>
      <c r="AP15" s="279">
        <v>136302</v>
      </c>
      <c r="AQ15" s="280">
        <v>126580</v>
      </c>
      <c r="AR15" s="281">
        <v>7.7</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512</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513</v>
      </c>
      <c r="AP20" s="290" t="s">
        <v>514</v>
      </c>
      <c r="AQ20" s="291" t="s">
        <v>515</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516</v>
      </c>
      <c r="AL21" s="1097"/>
      <c r="AM21" s="1097"/>
      <c r="AN21" s="1098"/>
      <c r="AO21" s="294">
        <v>1592.37</v>
      </c>
      <c r="AP21" s="295">
        <v>1516.29</v>
      </c>
      <c r="AQ21" s="296">
        <v>76.08</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517</v>
      </c>
      <c r="AL22" s="1097"/>
      <c r="AM22" s="1097"/>
      <c r="AN22" s="1098"/>
      <c r="AO22" s="299">
        <v>99.6</v>
      </c>
      <c r="AP22" s="300">
        <v>98.9</v>
      </c>
      <c r="AQ22" s="301">
        <v>0.7</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518</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520</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500</v>
      </c>
      <c r="AP30" s="270"/>
      <c r="AQ30" s="271" t="s">
        <v>501</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502</v>
      </c>
      <c r="AQ31" s="277" t="s">
        <v>503</v>
      </c>
      <c r="AR31" s="278" t="s">
        <v>504</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521</v>
      </c>
      <c r="AL32" s="1111"/>
      <c r="AM32" s="1111"/>
      <c r="AN32" s="1112"/>
      <c r="AO32" s="279">
        <v>74283205</v>
      </c>
      <c r="AP32" s="279">
        <v>80352</v>
      </c>
      <c r="AQ32" s="280">
        <v>68758</v>
      </c>
      <c r="AR32" s="281">
        <v>16.899999999999999</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522</v>
      </c>
      <c r="AL33" s="1111"/>
      <c r="AM33" s="1111"/>
      <c r="AN33" s="1112"/>
      <c r="AO33" s="279" t="s">
        <v>508</v>
      </c>
      <c r="AP33" s="279" t="s">
        <v>508</v>
      </c>
      <c r="AQ33" s="280" t="s">
        <v>508</v>
      </c>
      <c r="AR33" s="281" t="s">
        <v>508</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523</v>
      </c>
      <c r="AL34" s="1111"/>
      <c r="AM34" s="1111"/>
      <c r="AN34" s="1112"/>
      <c r="AO34" s="279">
        <v>666667</v>
      </c>
      <c r="AP34" s="279">
        <v>721</v>
      </c>
      <c r="AQ34" s="280">
        <v>6115</v>
      </c>
      <c r="AR34" s="281">
        <v>-88.2</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524</v>
      </c>
      <c r="AL35" s="1111"/>
      <c r="AM35" s="1111"/>
      <c r="AN35" s="1112"/>
      <c r="AO35" s="279">
        <v>977941</v>
      </c>
      <c r="AP35" s="279">
        <v>1058</v>
      </c>
      <c r="AQ35" s="280">
        <v>1635</v>
      </c>
      <c r="AR35" s="281">
        <v>-35.299999999999997</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525</v>
      </c>
      <c r="AL36" s="1111"/>
      <c r="AM36" s="1111"/>
      <c r="AN36" s="1112"/>
      <c r="AO36" s="279" t="s">
        <v>508</v>
      </c>
      <c r="AP36" s="279" t="s">
        <v>508</v>
      </c>
      <c r="AQ36" s="280">
        <v>125</v>
      </c>
      <c r="AR36" s="281" t="s">
        <v>508</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526</v>
      </c>
      <c r="AL37" s="1111"/>
      <c r="AM37" s="1111"/>
      <c r="AN37" s="1112"/>
      <c r="AO37" s="279">
        <v>136497</v>
      </c>
      <c r="AP37" s="279">
        <v>148</v>
      </c>
      <c r="AQ37" s="280">
        <v>634</v>
      </c>
      <c r="AR37" s="281">
        <v>-76.7</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527</v>
      </c>
      <c r="AL38" s="1108"/>
      <c r="AM38" s="1108"/>
      <c r="AN38" s="1109"/>
      <c r="AO38" s="309">
        <v>50</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528</v>
      </c>
      <c r="AL39" s="1108"/>
      <c r="AM39" s="1108"/>
      <c r="AN39" s="1109"/>
      <c r="AO39" s="279">
        <v>-3059263</v>
      </c>
      <c r="AP39" s="279">
        <v>-3309</v>
      </c>
      <c r="AQ39" s="280">
        <v>-2180</v>
      </c>
      <c r="AR39" s="281">
        <v>51.8</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529</v>
      </c>
      <c r="AL40" s="1111"/>
      <c r="AM40" s="1111"/>
      <c r="AN40" s="1112"/>
      <c r="AO40" s="279">
        <v>-48069805</v>
      </c>
      <c r="AP40" s="279">
        <v>-51997</v>
      </c>
      <c r="AQ40" s="280">
        <v>-45540</v>
      </c>
      <c r="AR40" s="281">
        <v>14.2</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530</v>
      </c>
      <c r="AL41" s="1094"/>
      <c r="AM41" s="1094"/>
      <c r="AN41" s="1095"/>
      <c r="AO41" s="279">
        <v>24935292</v>
      </c>
      <c r="AP41" s="279">
        <v>26973</v>
      </c>
      <c r="AQ41" s="280">
        <v>29552</v>
      </c>
      <c r="AR41" s="281">
        <v>-8.6999999999999993</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531</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532</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500</v>
      </c>
      <c r="AN49" s="1104" t="s">
        <v>533</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534</v>
      </c>
      <c r="AO50" s="322" t="s">
        <v>535</v>
      </c>
      <c r="AP50" s="323" t="s">
        <v>536</v>
      </c>
      <c r="AQ50" s="324" t="s">
        <v>537</v>
      </c>
      <c r="AR50" s="325" t="s">
        <v>538</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539</v>
      </c>
      <c r="AL51" s="318"/>
      <c r="AM51" s="326">
        <v>113951013</v>
      </c>
      <c r="AN51" s="327">
        <v>118133</v>
      </c>
      <c r="AO51" s="328">
        <v>12.9</v>
      </c>
      <c r="AP51" s="329">
        <v>105585</v>
      </c>
      <c r="AQ51" s="330">
        <v>-2.4</v>
      </c>
      <c r="AR51" s="331">
        <v>15.3</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540</v>
      </c>
      <c r="AM52" s="334">
        <v>22950345</v>
      </c>
      <c r="AN52" s="335">
        <v>23793</v>
      </c>
      <c r="AO52" s="336">
        <v>11</v>
      </c>
      <c r="AP52" s="337">
        <v>26225</v>
      </c>
      <c r="AQ52" s="338">
        <v>-4.0999999999999996</v>
      </c>
      <c r="AR52" s="339">
        <v>15.1</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541</v>
      </c>
      <c r="AL53" s="318"/>
      <c r="AM53" s="326">
        <v>122995694</v>
      </c>
      <c r="AN53" s="327">
        <v>128891</v>
      </c>
      <c r="AO53" s="328">
        <v>9.1</v>
      </c>
      <c r="AP53" s="329">
        <v>111577</v>
      </c>
      <c r="AQ53" s="330">
        <v>5.7</v>
      </c>
      <c r="AR53" s="331">
        <v>3.4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540</v>
      </c>
      <c r="AM54" s="334">
        <v>25611435</v>
      </c>
      <c r="AN54" s="335">
        <v>26839</v>
      </c>
      <c r="AO54" s="336">
        <v>12.8</v>
      </c>
      <c r="AP54" s="337">
        <v>26257</v>
      </c>
      <c r="AQ54" s="338">
        <v>0.1</v>
      </c>
      <c r="AR54" s="339">
        <v>12.7</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542</v>
      </c>
      <c r="AL55" s="318"/>
      <c r="AM55" s="326">
        <v>141497444</v>
      </c>
      <c r="AN55" s="327">
        <v>149772</v>
      </c>
      <c r="AO55" s="328">
        <v>16.2</v>
      </c>
      <c r="AP55" s="329">
        <v>122371</v>
      </c>
      <c r="AQ55" s="330">
        <v>9.6999999999999993</v>
      </c>
      <c r="AR55" s="331">
        <v>6.5</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540</v>
      </c>
      <c r="AM56" s="334">
        <v>32823333</v>
      </c>
      <c r="AN56" s="335">
        <v>34743</v>
      </c>
      <c r="AO56" s="336">
        <v>29.4</v>
      </c>
      <c r="AP56" s="337">
        <v>28038</v>
      </c>
      <c r="AQ56" s="338">
        <v>6.8</v>
      </c>
      <c r="AR56" s="339">
        <v>22.6</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543</v>
      </c>
      <c r="AL57" s="318"/>
      <c r="AM57" s="326">
        <v>149156927</v>
      </c>
      <c r="AN57" s="327">
        <v>159512</v>
      </c>
      <c r="AO57" s="328">
        <v>6.5</v>
      </c>
      <c r="AP57" s="329">
        <v>125393</v>
      </c>
      <c r="AQ57" s="330">
        <v>2.5</v>
      </c>
      <c r="AR57" s="331">
        <v>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540</v>
      </c>
      <c r="AM58" s="334">
        <v>24680990</v>
      </c>
      <c r="AN58" s="335">
        <v>26394</v>
      </c>
      <c r="AO58" s="336">
        <v>-24</v>
      </c>
      <c r="AP58" s="337">
        <v>28054</v>
      </c>
      <c r="AQ58" s="338">
        <v>0.1</v>
      </c>
      <c r="AR58" s="339">
        <v>-24.1</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544</v>
      </c>
      <c r="AL59" s="318"/>
      <c r="AM59" s="326">
        <v>132123021</v>
      </c>
      <c r="AN59" s="327">
        <v>142918</v>
      </c>
      <c r="AO59" s="328">
        <v>-10.4</v>
      </c>
      <c r="AP59" s="329">
        <v>115991</v>
      </c>
      <c r="AQ59" s="330">
        <v>-7.5</v>
      </c>
      <c r="AR59" s="331">
        <v>-2.9</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540</v>
      </c>
      <c r="AM60" s="334">
        <v>23995282</v>
      </c>
      <c r="AN60" s="335">
        <v>25956</v>
      </c>
      <c r="AO60" s="336">
        <v>-1.7</v>
      </c>
      <c r="AP60" s="337">
        <v>28546</v>
      </c>
      <c r="AQ60" s="338">
        <v>1.8</v>
      </c>
      <c r="AR60" s="339">
        <v>-3.5</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545</v>
      </c>
      <c r="AL61" s="340"/>
      <c r="AM61" s="341">
        <v>131944820</v>
      </c>
      <c r="AN61" s="342">
        <v>139845</v>
      </c>
      <c r="AO61" s="343">
        <v>6.9</v>
      </c>
      <c r="AP61" s="344">
        <v>116183</v>
      </c>
      <c r="AQ61" s="345">
        <v>1.6</v>
      </c>
      <c r="AR61" s="331">
        <v>5.3</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540</v>
      </c>
      <c r="AM62" s="334">
        <v>26012277</v>
      </c>
      <c r="AN62" s="335">
        <v>27545</v>
      </c>
      <c r="AO62" s="336">
        <v>5.5</v>
      </c>
      <c r="AP62" s="337">
        <v>27424</v>
      </c>
      <c r="AQ62" s="338">
        <v>0.9</v>
      </c>
      <c r="AR62" s="339">
        <v>4.5999999999999996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nJbIoRmN4bN/2yjiLOLBi9iE8CPZdCMRlZYvvlY8L/eLmaD0jncRUC5/vaL/5rV9dSs0BEIlvVONsOwnyqLlRw==" saltValue="blmGZk2e8OUB+Mun6cvye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40"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85" zoomScaleNormal="85" zoomScaleSheetLayoutView="55" workbookViewId="0">
      <selection activeCell="AA34" sqref="AA34:AE34"/>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546</v>
      </c>
    </row>
    <row r="121" spans="125:125" ht="13.5" hidden="1" customHeight="1" x14ac:dyDescent="0.2">
      <c r="DU121" s="257"/>
    </row>
  </sheetData>
  <sheetProtection algorithmName="SHA-512" hashValue="5lLYCqvzkEpMwB9PS2FibCT/u1offWeBMB5lFowlwLAEDvg0bBWI6zS/infISZSjRfYqpx9GeGMFLS+lTuUcIA==" saltValue="UPDJJasgdnmqgBmLEdqycQ=="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8" zoomScaleNormal="100" zoomScaleSheetLayoutView="55" workbookViewId="0">
      <selection activeCell="AA34" sqref="AA34:AE34"/>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547</v>
      </c>
    </row>
  </sheetData>
  <sheetProtection algorithmName="SHA-512" hashValue="BKeW+vdHIjCIY8I6uc0b7lAOKLaPUqBWY0CzpV/yqRr7o5Go55oCTP2eV2rWSt/5otXgUk20jyMv+HRtanuJvw==" saltValue="20IR5xlXrIkNQgr4TxxFWA=="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1" zoomScale="85" zoomScaleNormal="85" zoomScaleSheetLayoutView="100" workbookViewId="0">
      <selection activeCell="AA34" sqref="AA34:AE34"/>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548</v>
      </c>
      <c r="G46" s="349" t="s">
        <v>549</v>
      </c>
      <c r="H46" s="349" t="s">
        <v>550</v>
      </c>
      <c r="I46" s="349" t="s">
        <v>551</v>
      </c>
      <c r="J46" s="350" t="s">
        <v>552</v>
      </c>
    </row>
    <row r="47" spans="2:10" ht="57.75" customHeight="1" x14ac:dyDescent="0.2">
      <c r="B47" s="7"/>
      <c r="C47" s="1113" t="s">
        <v>4</v>
      </c>
      <c r="D47" s="1113"/>
      <c r="E47" s="1114"/>
      <c r="F47" s="351">
        <v>1.38</v>
      </c>
      <c r="G47" s="352">
        <v>1.06</v>
      </c>
      <c r="H47" s="352">
        <v>1.04</v>
      </c>
      <c r="I47" s="352">
        <v>0.99</v>
      </c>
      <c r="J47" s="353">
        <v>1.52</v>
      </c>
    </row>
    <row r="48" spans="2:10" ht="57.75" customHeight="1" x14ac:dyDescent="0.2">
      <c r="B48" s="8"/>
      <c r="C48" s="1115" t="s">
        <v>5</v>
      </c>
      <c r="D48" s="1115"/>
      <c r="E48" s="1116"/>
      <c r="F48" s="354">
        <v>1.1599999999999999</v>
      </c>
      <c r="G48" s="355">
        <v>2.29</v>
      </c>
      <c r="H48" s="355">
        <v>4.6399999999999997</v>
      </c>
      <c r="I48" s="355">
        <v>3.63</v>
      </c>
      <c r="J48" s="356">
        <v>5.93</v>
      </c>
    </row>
    <row r="49" spans="2:10" ht="57.75" customHeight="1" thickBot="1" x14ac:dyDescent="0.25">
      <c r="B49" s="9"/>
      <c r="C49" s="1117" t="s">
        <v>6</v>
      </c>
      <c r="D49" s="1117"/>
      <c r="E49" s="1118"/>
      <c r="F49" s="357">
        <v>0.18</v>
      </c>
      <c r="G49" s="358">
        <v>1.36</v>
      </c>
      <c r="H49" s="358">
        <v>3.41</v>
      </c>
      <c r="I49" s="358">
        <v>3.43</v>
      </c>
      <c r="J49" s="359">
        <v>2.7</v>
      </c>
    </row>
    <row r="50" spans="2:10" ht="13.5" customHeight="1" x14ac:dyDescent="0.2"/>
  </sheetData>
  <sheetProtection algorithmName="SHA-512" hashValue="YUKEvd6W/uFRD2QsPxd7HhR2awfp7a3qbaIcQhDj37u+sD4ilt5rTZRX+xklA5I1m2+d4iTnSXCbMZ/7TQKO0A==" saltValue="nFPUcXKJv6KwYUKrL8OOt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2024-03-27T03:58:18Z</dcterms:created>
  <dcterms:modified xsi:type="dcterms:W3CDTF">2024-03-27T03:59:33Z</dcterms:modified>
</cp:coreProperties>
</file>