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F73F290-4315-4442-B539-9CC8CA7398B6}" xr6:coauthVersionLast="36" xr6:coauthVersionMax="36" xr10:uidLastSave="{00000000-0000-0000-0000-000000000000}"/>
  <bookViews>
    <workbookView xWindow="0" yWindow="0" windowWidth="23040" windowHeight="9040" tabRatio="891" xr2:uid="{E6932DB7-64C6-4027-BE94-C614F97B544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3" i="10" l="1"/>
  <c r="BG32"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U33" i="10"/>
  <c r="C32" i="10"/>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s="1"/>
  <c r="C36" i="10" s="1"/>
  <c r="C37" i="10" s="1"/>
  <c r="C38" i="10" s="1"/>
  <c r="C39" i="10" s="1"/>
  <c r="C40" i="10" s="1"/>
  <c r="C41" i="10" s="1"/>
  <c r="U32" i="10" l="1"/>
  <c r="AM32" i="10" l="1"/>
  <c r="AM33" i="10" s="1"/>
  <c r="BE32" i="10" l="1"/>
  <c r="BE33" i="10" s="1"/>
  <c r="BW32" i="10" l="1"/>
  <c r="CO32" i="10" l="1"/>
  <c r="CO33" i="10" s="1"/>
  <c r="CO34" i="10" s="1"/>
  <c r="CO35" i="10" s="1"/>
  <c r="CO36" i="10" s="1"/>
  <c r="CO37" i="10" s="1"/>
  <c r="CO38" i="10" s="1"/>
  <c r="CO39" i="10" s="1"/>
  <c r="CO40" i="10" s="1"/>
  <c r="CO41" i="10" s="1"/>
  <c r="BW33" i="10"/>
</calcChain>
</file>

<file path=xl/sharedStrings.xml><?xml version="1.0" encoding="utf-8"?>
<sst xmlns="http://schemas.openxmlformats.org/spreadsheetml/2006/main" count="1230" uniqueCount="619">
  <si>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</si>
  <si>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</si>
  <si>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</si>
  <si>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</si>
  <si>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</si>
  <si>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</si>
  <si>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</si>
  <si>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</si>
  <si>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</si>
  <si>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</si>
  <si>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</si>
  <si>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</si>
  <si>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</si>
  <si>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</si>
  <si>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</si>
  <si>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</si>
  <si>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</si>
  <si>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</si>
  <si>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</si>
  <si>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</si>
  <si>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</si>
  <si>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</si>
  <si>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</si>
  <si>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</si>
  <si>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</si>
  <si>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</si>
  <si>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</si>
  <si>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</si>
  <si>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</si>
  <si>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</si>
  <si>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</si>
  <si>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</si>
  <si>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</si>
  <si>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</si>
  <si>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</si>
  <si>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</si>
  <si>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</si>
  <si>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</si>
  <si>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</si>
  <si>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</si>
  <si>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</si>
  <si>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</si>
  <si>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</si>
  <si>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</si>
  <si>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</si>
  <si>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</si>
  <si>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</si>
  <si>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</si>
  <si>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</si>
  <si>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</si>
  <si>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</si>
  <si>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</si>
  <si>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</si>
  <si>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</si>
  <si>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</si>
  <si>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</si>
  <si>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</si>
  <si>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</si>
  <si>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</si>
  <si>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</si>
  <si>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</si>
  <si>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</si>
  <si>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</si>
  <si>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</si>
  <si>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</si>
  <si>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</si>
  <si>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</si>
  <si>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</si>
  <si>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</si>
  <si>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</si>
  <si>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</si>
  <si>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</si>
  <si>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</si>
  <si>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</si>
  <si>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</si>
  <si>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</si>
  <si>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</si>
  <si>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</si>
  <si>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</si>
  <si>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</si>
  <si>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</si>
  <si>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</si>
  <si>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</si>
  <si>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</si>
  <si>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長崎県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</si>
  <si>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</si>
  <si>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</si>
  <si>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</si>
  <si>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</si>
  <si>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</si>
  <si>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</si>
  <si>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</si>
  <si>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</si>
  <si>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</si>
  <si>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</si>
  <si>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</si>
  <si>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</si>
  <si>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</si>
  <si>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</si>
  <si>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</si>
  <si>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</si>
  <si>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</si>
  <si>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</si>
  <si>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</si>
  <si>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</si>
  <si>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</si>
  <si>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</si>
  <si>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</si>
  <si>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</si>
  <si>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</si>
  <si>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</si>
  <si>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</si>
  <si>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</si>
  <si>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</si>
  <si>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</si>
  <si>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</si>
  <si>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</si>
  <si>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</si>
  <si>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-4.7</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</si>
  <si>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</si>
  <si>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</si>
  <si>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</si>
  <si>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</si>
  <si>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</si>
  <si>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</si>
  <si>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</si>
  <si>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</si>
  <si>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</si>
  <si>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</si>
  <si>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</si>
  <si>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</si>
  <si>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</si>
  <si>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</si>
  <si>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</si>
  <si>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</si>
  <si>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</si>
  <si>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</si>
  <si>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</si>
  <si>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</si>
  <si>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</si>
  <si>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</si>
  <si>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</si>
  <si>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</si>
  <si>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</si>
  <si>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</si>
  <si>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-1.1</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</si>
  <si>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</si>
  <si>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</si>
  <si>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</si>
  <si>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-1.2</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</si>
  <si>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</si>
  <si>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</si>
  <si>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</si>
  <si>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</si>
  <si>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</si>
  <si>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</si>
  <si>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</si>
  <si>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</si>
  <si>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</si>
  <si>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</si>
  <si>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</si>
  <si>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</si>
  <si>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</si>
  <si>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</si>
  <si>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</si>
  <si>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</si>
  <si>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</si>
  <si>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</si>
  <si>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</si>
  <si>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</si>
  <si>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</si>
  <si>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</si>
  <si>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</si>
  <si>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</si>
  <si>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</si>
  <si>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</si>
  <si>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</si>
  <si>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</si>
  <si>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</si>
  <si>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会計名</t>
    <phoneticPr fontId="3"/>
  </si>
  <si>
    <t>会計名</t>
    <phoneticPr fontId="3"/>
  </si>
  <si>
    <t>項番</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</si>
  <si>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</si>
  <si>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</si>
  <si>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</si>
  <si>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</si>
  <si>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</si>
  <si>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</si>
  <si>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</si>
  <si>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</si>
  <si>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</si>
  <si>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</si>
  <si>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</si>
  <si>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</si>
  <si>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</si>
  <si>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長崎県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</si>
  <si>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</si>
  <si>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</si>
  <si>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</si>
  <si>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</si>
  <si>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</si>
  <si>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</si>
  <si>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</si>
  <si>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</si>
  <si>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</si>
  <si>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</si>
  <si>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</si>
  <si>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</si>
  <si>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</si>
  <si>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</si>
  <si>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</si>
  <si>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</si>
  <si>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</si>
  <si>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</si>
  <si>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</si>
  <si>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</si>
  <si>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</si>
  <si>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</si>
  <si>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</si>
  <si>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</si>
  <si>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</si>
  <si>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</si>
  <si>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</si>
  <si>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</si>
  <si>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</si>
  <si>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</si>
  <si>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</si>
  <si>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</si>
  <si>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</si>
  <si>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</si>
  <si>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</si>
  <si>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</si>
  <si>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</si>
  <si>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</si>
  <si>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</si>
  <si>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</si>
  <si>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</si>
  <si>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</si>
  <si>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</si>
  <si>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</si>
  <si>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</si>
  <si>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</si>
  <si>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</si>
  <si>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t>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</si>
  <si>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</si>
  <si>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</si>
  <si>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</si>
  <si>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</si>
  <si>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</si>
  <si>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</si>
  <si>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</si>
  <si>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</si>
  <si>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</si>
  <si>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</si>
  <si>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</si>
  <si>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</si>
  <si>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</si>
  <si>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</si>
  <si>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</si>
  <si>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</si>
  <si>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</si>
  <si>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</si>
  <si>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</si>
  <si>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</si>
  <si>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</si>
  <si>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</si>
  <si>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</si>
  <si>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</si>
  <si>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</si>
  <si>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</si>
  <si>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</si>
  <si>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</si>
  <si>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</si>
  <si>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</si>
  <si>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</si>
  <si>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</si>
  <si>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</si>
  <si>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</si>
  <si>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</si>
  <si>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</si>
  <si>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</si>
  <si>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</si>
  <si>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</si>
  <si>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</si>
  <si>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</si>
  <si>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</si>
  <si>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</si>
  <si>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</si>
  <si>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</si>
  <si>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</si>
  <si>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</si>
  <si>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</si>
  <si>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</si>
  <si>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</si>
  <si>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</si>
  <si>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</si>
  <si>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</si>
  <si>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</si>
  <si>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</si>
  <si>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</si>
  <si>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</si>
  <si>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</si>
  <si>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</si>
  <si>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</si>
  <si>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</si>
  <si>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</si>
  <si>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</si>
  <si>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</si>
  <si>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</si>
  <si>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</si>
  <si>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</si>
  <si>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</si>
  <si>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</si>
  <si>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</si>
  <si>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</si>
  <si>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</si>
  <si>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</si>
  <si>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</si>
  <si>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</si>
  <si>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</si>
  <si>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</si>
  <si>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</si>
  <si>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</si>
  <si>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</si>
  <si>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</si>
  <si>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</si>
  <si>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</si>
  <si>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</si>
  <si>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</si>
  <si>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</si>
  <si>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</si>
  <si>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</si>
  <si>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</si>
  <si>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</si>
  <si>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</si>
  <si>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</si>
  <si>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</si>
  <si>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</si>
  <si>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</si>
  <si>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</si>
  <si>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</si>
  <si>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</si>
  <si>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</si>
  <si>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</si>
  <si>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</si>
  <si>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</si>
  <si>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</si>
  <si>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</si>
  <si>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</si>
  <si>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</si>
  <si>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</si>
  <si>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</si>
  <si>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長崎県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</si>
  <si>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</si>
  <si>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</si>
  <si>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</si>
  <si>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</si>
  <si>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</si>
  <si>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</si>
  <si>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</si>
  <si>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</si>
  <si>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</si>
  <si>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</si>
  <si>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</si>
  <si>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</si>
  <si>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</si>
  <si>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</si>
  <si>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</si>
  <si>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</si>
  <si>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</si>
  <si>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</si>
  <si>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</si>
  <si>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</si>
  <si>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母子父子寡婦福祉資金特別会計</t>
    <phoneticPr fontId="3"/>
  </si>
  <si>
    <t>農業改良資金特別会計</t>
    <phoneticPr fontId="3"/>
  </si>
  <si>
    <t>-</t>
    <phoneticPr fontId="3"/>
  </si>
  <si>
    <t>県営林特別会計</t>
    <phoneticPr fontId="3"/>
  </si>
  <si>
    <t>小規模企業者等設備導入資金特別会計</t>
    <phoneticPr fontId="3"/>
  </si>
  <si>
    <t>用地特別会計</t>
    <phoneticPr fontId="3"/>
  </si>
  <si>
    <t>林業改善資金特別会計</t>
    <phoneticPr fontId="3"/>
  </si>
  <si>
    <t>-</t>
    <phoneticPr fontId="3"/>
  </si>
  <si>
    <t>庁用管理特別会計</t>
    <phoneticPr fontId="3"/>
  </si>
  <si>
    <t>沿岸漁業改善資金特別会計</t>
    <phoneticPr fontId="3"/>
  </si>
  <si>
    <t>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</si>
  <si>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</si>
  <si>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</si>
  <si>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</si>
  <si>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</si>
  <si>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</si>
  <si>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</si>
  <si>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</si>
  <si>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</si>
  <si>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</si>
  <si>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</si>
  <si>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</si>
  <si>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</si>
  <si>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</si>
  <si>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</si>
  <si>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交通事業会計</t>
    <phoneticPr fontId="3"/>
  </si>
  <si>
    <t>法適用企業</t>
    <phoneticPr fontId="3"/>
  </si>
  <si>
    <t>流域下水道事業会計</t>
    <phoneticPr fontId="3"/>
  </si>
  <si>
    <t>長崎魚市場特別会計</t>
    <phoneticPr fontId="3"/>
  </si>
  <si>
    <t>法非適用企業</t>
    <phoneticPr fontId="3"/>
  </si>
  <si>
    <t>港湾施設整備特別会計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</si>
  <si>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</si>
  <si>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</si>
  <si>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</si>
  <si>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</si>
  <si>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純損益
（形式収支）</t>
    <phoneticPr fontId="3"/>
  </si>
  <si>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</si>
  <si>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</si>
  <si>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</si>
  <si>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</si>
  <si>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</si>
  <si>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</si>
  <si>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</si>
  <si>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</si>
  <si>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</si>
  <si>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</si>
  <si>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</si>
  <si>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</si>
  <si>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</si>
  <si>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</si>
  <si>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</si>
  <si>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</si>
  <si>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</si>
  <si>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</si>
  <si>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</si>
  <si>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</si>
  <si>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</si>
  <si>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</si>
  <si>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</si>
  <si>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</si>
  <si>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</si>
  <si>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</si>
  <si>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</si>
  <si>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</si>
  <si>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</si>
  <si>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</si>
  <si>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</si>
  <si>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</si>
  <si>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</si>
  <si>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</si>
  <si>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</si>
  <si>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</si>
  <si>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</si>
  <si>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</si>
  <si>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</si>
  <si>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</si>
  <si>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</si>
  <si>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</si>
  <si>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</si>
  <si>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</si>
  <si>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</si>
  <si>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</si>
  <si>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</si>
  <si>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</si>
  <si>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</si>
  <si>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</si>
  <si>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港湾施設整備特別会計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</si>
  <si>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</si>
  <si>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</si>
  <si>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</si>
  <si>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</si>
  <si>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交通事業会計</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</si>
  <si>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</si>
  <si>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</si>
  <si>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</si>
  <si>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</si>
  <si>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</si>
  <si>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</si>
  <si>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</si>
  <si>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</si>
  <si>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</si>
  <si>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</si>
  <si>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</si>
  <si>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</si>
  <si>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</si>
  <si>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</si>
  <si>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</si>
  <si>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</si>
  <si>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</si>
  <si>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</si>
  <si>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</si>
  <si>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</si>
  <si>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</si>
  <si>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</si>
  <si>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</si>
  <si>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</si>
  <si>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</si>
  <si>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</si>
  <si>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</si>
  <si>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</si>
  <si>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</si>
  <si>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</si>
  <si>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</si>
  <si>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</si>
  <si>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</si>
  <si>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</si>
  <si>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</si>
  <si>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</si>
  <si>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</si>
  <si>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</si>
  <si>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</si>
  <si>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</si>
  <si>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</si>
  <si>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</si>
  <si>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</si>
  <si>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</si>
  <si>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</si>
  <si>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</si>
  <si>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</si>
  <si>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</si>
  <si>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</si>
  <si>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</si>
  <si>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</si>
  <si>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</si>
  <si>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</si>
  <si>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</si>
  <si>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</si>
  <si>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</si>
  <si>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</si>
  <si>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</si>
  <si>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</si>
  <si>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</si>
  <si>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</si>
  <si>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</si>
  <si>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</si>
  <si>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</si>
  <si>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</si>
  <si>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</si>
  <si>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</si>
  <si>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</si>
  <si>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</si>
  <si>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</si>
  <si>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</si>
  <si>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</si>
  <si>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</si>
  <si>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</si>
  <si>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</si>
  <si>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</si>
  <si>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</si>
  <si>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</si>
  <si>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</si>
  <si>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</si>
  <si>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</si>
  <si>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</si>
  <si>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0.09</t>
  </si>
  <si>
    <t>▲ 0.79</t>
  </si>
  <si>
    <t>港湾施設整備特別会計</t>
  </si>
  <si>
    <t>国民健康保険特別会計</t>
  </si>
  <si>
    <t>一般会計</t>
  </si>
  <si>
    <t>流域下水道事業会計</t>
  </si>
  <si>
    <t>庁用管理特別会計</t>
  </si>
  <si>
    <t>県営林特別会計</t>
  </si>
  <si>
    <t>用地特別会計</t>
  </si>
  <si>
    <t>長崎魚市場特別会計</t>
  </si>
  <si>
    <t>その他会計（赤字）</t>
  </si>
  <si>
    <t>その他会計（黒字）</t>
  </si>
  <si>
    <t>（百万円）</t>
    <phoneticPr fontId="2"/>
  </si>
  <si>
    <t>H30</t>
    <phoneticPr fontId="2"/>
  </si>
  <si>
    <t>R01</t>
    <phoneticPr fontId="2"/>
  </si>
  <si>
    <t>R02</t>
    <phoneticPr fontId="2"/>
  </si>
  <si>
    <t>R03</t>
    <phoneticPr fontId="2"/>
  </si>
  <si>
    <t>R04</t>
    <phoneticPr fontId="2"/>
  </si>
  <si>
    <t>-</t>
    <phoneticPr fontId="2"/>
  </si>
  <si>
    <t>公営企業会計外</t>
    <rPh sb="0" eb="2">
      <t>コウエイ</t>
    </rPh>
    <rPh sb="2" eb="4">
      <t>キギョウ</t>
    </rPh>
    <rPh sb="4" eb="6">
      <t>カイケイ</t>
    </rPh>
    <rPh sb="6" eb="7">
      <t>ガイ</t>
    </rPh>
    <phoneticPr fontId="4"/>
  </si>
  <si>
    <t>（公財）ながさき地域政策研究所</t>
    <rPh sb="1" eb="2">
      <t>コウ</t>
    </rPh>
    <rPh sb="2" eb="3">
      <t>ザイ</t>
    </rPh>
    <phoneticPr fontId="36"/>
  </si>
  <si>
    <t>（公財）長崎県私立学校退職金財団</t>
    <rPh sb="1" eb="2">
      <t>コウ</t>
    </rPh>
    <rPh sb="2" eb="3">
      <t>ザイ</t>
    </rPh>
    <phoneticPr fontId="36"/>
  </si>
  <si>
    <t>（公財）長崎県消防協会</t>
    <rPh sb="1" eb="2">
      <t>コウ</t>
    </rPh>
    <rPh sb="2" eb="3">
      <t>ザイ</t>
    </rPh>
    <phoneticPr fontId="36"/>
  </si>
  <si>
    <t>オリエンタルエアブリッジ㈱</t>
  </si>
  <si>
    <t>長崎空港ビルディング㈱</t>
  </si>
  <si>
    <t>長崎国際航空貨物ターミナル㈱</t>
  </si>
  <si>
    <t>松浦鉄道㈱</t>
  </si>
  <si>
    <t>島原鉄道㈱</t>
  </si>
  <si>
    <t>（公財）長崎県国際交流協会　</t>
    <rPh sb="1" eb="2">
      <t>コウ</t>
    </rPh>
    <rPh sb="2" eb="3">
      <t>ザイ</t>
    </rPh>
    <phoneticPr fontId="36"/>
  </si>
  <si>
    <t>（公財）長崎県食鳥肉衛生協会</t>
    <rPh sb="1" eb="2">
      <t>コウ</t>
    </rPh>
    <rPh sb="2" eb="3">
      <t>ザイ</t>
    </rPh>
    <phoneticPr fontId="36"/>
  </si>
  <si>
    <t>（一財）長崎県浄化槽協会</t>
    <rPh sb="1" eb="2">
      <t>イチ</t>
    </rPh>
    <rPh sb="2" eb="3">
      <t>ザイ</t>
    </rPh>
    <phoneticPr fontId="36"/>
  </si>
  <si>
    <t>（公財）県民ボランティア振興基金</t>
    <rPh sb="1" eb="2">
      <t>コウ</t>
    </rPh>
    <rPh sb="2" eb="3">
      <t>ザイ</t>
    </rPh>
    <phoneticPr fontId="36"/>
  </si>
  <si>
    <t>（公財）長崎県すこやか長寿財団</t>
    <rPh sb="1" eb="2">
      <t>コウ</t>
    </rPh>
    <rPh sb="2" eb="3">
      <t>ザイ</t>
    </rPh>
    <phoneticPr fontId="36"/>
  </si>
  <si>
    <t>（公財）長崎県産炭地域振興財団</t>
    <rPh sb="1" eb="2">
      <t>コウ</t>
    </rPh>
    <rPh sb="2" eb="3">
      <t>ザイ</t>
    </rPh>
    <phoneticPr fontId="36"/>
  </si>
  <si>
    <t>（公財）長崎県産業振興財団</t>
    <rPh sb="1" eb="2">
      <t>コウ</t>
    </rPh>
    <rPh sb="2" eb="3">
      <t>ザイ</t>
    </rPh>
    <phoneticPr fontId="36"/>
  </si>
  <si>
    <t>（公財）壱岐栽培漁業振興公社</t>
    <rPh sb="1" eb="2">
      <t>コウ</t>
    </rPh>
    <rPh sb="2" eb="3">
      <t>ザイ</t>
    </rPh>
    <phoneticPr fontId="36"/>
  </si>
  <si>
    <t>（公財）五島栽培漁業振興公社</t>
    <rPh sb="1" eb="2">
      <t>コウ</t>
    </rPh>
    <rPh sb="2" eb="3">
      <t>ザイ</t>
    </rPh>
    <phoneticPr fontId="36"/>
  </si>
  <si>
    <t>（公財）有明海水産振興基金</t>
    <rPh sb="1" eb="2">
      <t>コウ</t>
    </rPh>
    <rPh sb="2" eb="3">
      <t>ザイ</t>
    </rPh>
    <phoneticPr fontId="36"/>
  </si>
  <si>
    <t>（公財）橘湾栽培漁業推進基金</t>
    <rPh sb="1" eb="2">
      <t>コウ</t>
    </rPh>
    <rPh sb="2" eb="3">
      <t>ザイ</t>
    </rPh>
    <phoneticPr fontId="36"/>
  </si>
  <si>
    <t>（公財）西彼海区栽培漁業推進基金</t>
    <rPh sb="1" eb="2">
      <t>コウ</t>
    </rPh>
    <rPh sb="2" eb="3">
      <t>ザイ</t>
    </rPh>
    <phoneticPr fontId="36"/>
  </si>
  <si>
    <t>㈱長崎県漁業公社</t>
  </si>
  <si>
    <t>（公財）長崎県農業振興公社</t>
    <rPh sb="1" eb="2">
      <t>コウ</t>
    </rPh>
    <rPh sb="2" eb="3">
      <t>ザイ</t>
    </rPh>
    <phoneticPr fontId="36"/>
  </si>
  <si>
    <t>（公財）長崎県農林水産業担い手育成基金</t>
    <rPh sb="1" eb="2">
      <t>コウ</t>
    </rPh>
    <rPh sb="2" eb="3">
      <t>ザイ</t>
    </rPh>
    <phoneticPr fontId="36"/>
  </si>
  <si>
    <t>（一社）長崎県園芸種苗供給センター</t>
    <rPh sb="1" eb="3">
      <t>イッシャ</t>
    </rPh>
    <phoneticPr fontId="36"/>
  </si>
  <si>
    <t>（公財）諫早湾地域振興基金</t>
    <rPh sb="1" eb="2">
      <t>コウ</t>
    </rPh>
    <rPh sb="2" eb="3">
      <t>ザイ</t>
    </rPh>
    <phoneticPr fontId="36"/>
  </si>
  <si>
    <t>（公社）長崎県林業公社</t>
    <rPh sb="1" eb="2">
      <t>コウ</t>
    </rPh>
    <rPh sb="2" eb="3">
      <t>シャ</t>
    </rPh>
    <phoneticPr fontId="36"/>
  </si>
  <si>
    <t>（公財）長崎県建設技術研究センター</t>
    <rPh sb="1" eb="2">
      <t>コウ</t>
    </rPh>
    <rPh sb="2" eb="3">
      <t>ザイ</t>
    </rPh>
    <phoneticPr fontId="36"/>
  </si>
  <si>
    <t>（財）石木ダム地域振興対策基金</t>
    <rPh sb="1" eb="2">
      <t>ザイ</t>
    </rPh>
    <phoneticPr fontId="36"/>
  </si>
  <si>
    <t>（特）長崎県住宅供給公社</t>
    <rPh sb="1" eb="2">
      <t>トク</t>
    </rPh>
    <phoneticPr fontId="36"/>
  </si>
  <si>
    <t>（特）長崎県道路公社</t>
    <rPh sb="1" eb="2">
      <t>トク</t>
    </rPh>
    <phoneticPr fontId="36"/>
  </si>
  <si>
    <t>（特）長崎県土地開発公社</t>
    <rPh sb="1" eb="2">
      <t>トク</t>
    </rPh>
    <phoneticPr fontId="36"/>
  </si>
  <si>
    <t>（公財）長崎県育英会</t>
    <rPh sb="1" eb="2">
      <t>コウ</t>
    </rPh>
    <rPh sb="2" eb="3">
      <t>ザイ</t>
    </rPh>
    <phoneticPr fontId="36"/>
  </si>
  <si>
    <t>（公財）長崎県スポーツ協会</t>
    <rPh sb="1" eb="2">
      <t>コウ</t>
    </rPh>
    <rPh sb="2" eb="3">
      <t>ザイ</t>
    </rPh>
    <phoneticPr fontId="36"/>
  </si>
  <si>
    <t>㈱長崎県営バス観光</t>
  </si>
  <si>
    <t>（公財）長崎県暴力追放運動推進センター</t>
    <rPh sb="1" eb="2">
      <t>コウ</t>
    </rPh>
    <rPh sb="2" eb="3">
      <t>ザイ</t>
    </rPh>
    <phoneticPr fontId="36"/>
  </si>
  <si>
    <t>（公財）長崎ミュージアム振興財団</t>
    <rPh sb="1" eb="2">
      <t>コウ</t>
    </rPh>
    <rPh sb="2" eb="3">
      <t>ザイ</t>
    </rPh>
    <phoneticPr fontId="36"/>
  </si>
  <si>
    <t>（地独）長崎県公立大学法人</t>
    <rPh sb="1" eb="2">
      <t>チ</t>
    </rPh>
    <rPh sb="2" eb="3">
      <t>ドク</t>
    </rPh>
    <phoneticPr fontId="36"/>
  </si>
  <si>
    <t>（公財）長崎県園芸振興基金協会</t>
    <rPh sb="1" eb="2">
      <t>コウ</t>
    </rPh>
    <rPh sb="2" eb="3">
      <t>ザイ</t>
    </rPh>
    <phoneticPr fontId="36"/>
  </si>
  <si>
    <t>㈱長崎県央バス</t>
  </si>
  <si>
    <t>（公財）伊万里湾栽培漁業推進基金</t>
    <rPh sb="1" eb="2">
      <t>コウ</t>
    </rPh>
    <rPh sb="2" eb="3">
      <t>ザイ</t>
    </rPh>
    <phoneticPr fontId="36"/>
  </si>
  <si>
    <t>（公財）対馬栽培漁業振興公社</t>
    <rPh sb="1" eb="2">
      <t>コウ</t>
    </rPh>
    <rPh sb="2" eb="3">
      <t>ザイ</t>
    </rPh>
    <phoneticPr fontId="36"/>
  </si>
  <si>
    <t>㈱長崎五島うどん</t>
    <rPh sb="1" eb="3">
      <t>ナガサキ</t>
    </rPh>
    <rPh sb="3" eb="5">
      <t>ゴトウ</t>
    </rPh>
    <phoneticPr fontId="2"/>
  </si>
  <si>
    <t>㈱エヌ</t>
  </si>
  <si>
    <t>長崎県病院企業団</t>
    <rPh sb="0" eb="3">
      <t>ナガサキケン</t>
    </rPh>
    <rPh sb="3" eb="5">
      <t>ビョウイン</t>
    </rPh>
    <rPh sb="5" eb="7">
      <t>キギョウ</t>
    </rPh>
    <rPh sb="7" eb="8">
      <t>ダン</t>
    </rPh>
    <phoneticPr fontId="2"/>
  </si>
  <si>
    <t>有明海自動車航送船組合</t>
    <rPh sb="0" eb="3">
      <t>アリアケカイ</t>
    </rPh>
    <rPh sb="3" eb="6">
      <t>ジドウシャ</t>
    </rPh>
    <rPh sb="6" eb="8">
      <t>コウソウ</t>
    </rPh>
    <rPh sb="8" eb="9">
      <t>セン</t>
    </rPh>
    <rPh sb="9" eb="11">
      <t>クミアイ</t>
    </rPh>
    <phoneticPr fontId="2"/>
  </si>
  <si>
    <t>-</t>
    <phoneticPr fontId="2"/>
  </si>
  <si>
    <t>地域福祉基金</t>
    <rPh sb="0" eb="2">
      <t>チイキ</t>
    </rPh>
    <rPh sb="2" eb="4">
      <t>フクシ</t>
    </rPh>
    <rPh sb="4" eb="6">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</si>
  <si>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</si>
  <si>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産業文化振興基金</t>
    <rPh sb="0" eb="2">
      <t>サンギョウ</t>
    </rPh>
    <rPh sb="2" eb="4">
      <t>ブンカ</t>
    </rPh>
    <rPh sb="4" eb="6">
      <t>シンコウ</t>
    </rPh>
    <rPh sb="6" eb="8">
      <t>キキン</t>
    </rPh>
    <phoneticPr fontId="3"/>
  </si>
  <si>
    <t>退職基金</t>
    <rPh sb="0" eb="2">
      <t>タイショク</t>
    </rPh>
    <rPh sb="2" eb="4">
      <t>キキン</t>
    </rPh>
    <phoneticPr fontId="2"/>
  </si>
  <si>
    <t>災害基金</t>
    <rPh sb="0" eb="2">
      <t>サイガイ</t>
    </rPh>
    <rPh sb="2" eb="4">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</si>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</sst>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2"/>
      <color rgb="FFFF0000"/>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9844-4216-8584-719AEC7D6E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104924</c:v>
                </c:pt>
                <c:pt idx="1">
                  <c:v>117556</c:v>
                </c:pt>
                <c:pt idx="2">
                  <c:v>115656</c:v>
                </c:pt>
                <c:pt idx="3">
                  <c:v>125365</c:v>
                </c:pt>
                <c:pt idx="4">
                  <c:v>115636</c:v>
                </c:pt>
              </c:numCache>
            </c:numRef>
          </c:val>
          <c:smooth val="0"/>
          <c:extLst>
            <c:ext xmlns:c16="http://schemas.microsoft.com/office/drawing/2014/chart" uri="{C3380CC4-5D6E-409C-BE32-E72D297353CC}">
              <c16:uniqueId val="{00000001-9844-4216-8584-719AEC7D6E31}"/>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35000"/>
          <c:min val="9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0.16</c:v>
                </c:pt>
                <c:pt idx="1">
                  <c:v>0.24</c:v>
                </c:pt>
                <c:pt idx="2">
                  <c:v>0.25</c:v>
                </c:pt>
                <c:pt idx="3">
                  <c:v>0.19</c:v>
                </c:pt>
                <c:pt idx="4">
                  <c:v>0.33</c:v>
                </c:pt>
              </c:numCache>
            </c:numRef>
          </c:val>
          <c:extLst>
            <c:ext xmlns:c16="http://schemas.microsoft.com/office/drawing/2014/chart" uri="{C3380CC4-5D6E-409C-BE32-E72D297353CC}">
              <c16:uniqueId val="{00000000-3574-4F31-8668-AE2A2B77CB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1.88</c:v>
                </c:pt>
                <c:pt idx="1">
                  <c:v>1.96</c:v>
                </c:pt>
                <c:pt idx="2">
                  <c:v>1.98</c:v>
                </c:pt>
                <c:pt idx="3">
                  <c:v>5.03</c:v>
                </c:pt>
                <c:pt idx="4">
                  <c:v>4.25</c:v>
                </c:pt>
              </c:numCache>
            </c:numRef>
          </c:val>
          <c:extLst>
            <c:ext xmlns:c16="http://schemas.microsoft.com/office/drawing/2014/chart" uri="{C3380CC4-5D6E-409C-BE32-E72D297353CC}">
              <c16:uniqueId val="{00000001-3574-4F31-8668-AE2A2B77CB3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-0.09</c:v>
                </c:pt>
                <c:pt idx="1">
                  <c:v>0.16</c:v>
                </c:pt>
                <c:pt idx="2">
                  <c:v>0.05</c:v>
                </c:pt>
                <c:pt idx="3">
                  <c:v>3.06</c:v>
                </c:pt>
                <c:pt idx="4">
                  <c:v>-0.79</c:v>
                </c:pt>
              </c:numCache>
            </c:numRef>
          </c:val>
          <c:smooth val="0"/>
          <c:extLst>
            <c:ext xmlns:c16="http://schemas.microsoft.com/office/drawing/2014/chart" uri="{C3380CC4-5D6E-409C-BE32-E72D297353CC}">
              <c16:uniqueId val="{00000002-3574-4F31-8668-AE2A2B77CB3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1.37</c:v>
                </c:pt>
                <c:pt idx="2">
                  <c:v>#N/A</c:v>
                </c:pt>
                <c:pt idx="3">
                  <c:v>1.31</c:v>
                </c:pt>
                <c:pt idx="4">
                  <c:v>#N/A</c:v>
                </c:pt>
                <c:pt idx="5">
                  <c:v>1.02</c:v>
                </c:pt>
                <c:pt idx="6">
                  <c:v>#N/A</c:v>
                </c:pt>
                <c:pt idx="7">
                  <c:v>0</c:v>
                </c:pt>
                <c:pt idx="8">
                  <c:v>#N/A</c:v>
                </c:pt>
                <c:pt idx="9">
                  <c:v>0</c:v>
                </c:pt>
              </c:numCache>
            </c:numRef>
          </c:val>
          <c:extLst>
            <c:ext xmlns:c16="http://schemas.microsoft.com/office/drawing/2014/chart" uri="{C3380CC4-5D6E-409C-BE32-E72D297353CC}">
              <c16:uniqueId val="{00000000-9646-4751-9C8C-E43DFB22C2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46-4751-9C8C-E43DFB22C231}"/>
            </c:ext>
          </c:extLst>
        </c:ser>
        <c:ser>
          <c:idx val="2"/>
          <c:order val="2"/>
          <c:tx>
            <c:strRef>
              <c:f>データシート!$A$29</c:f>
              <c:strCache>
                <c:ptCount val="1"/>
                <c:pt idx="0">
                  <c:v>長崎魚市場特別会計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646-4751-9C8C-E43DFB22C231}"/>
            </c:ext>
          </c:extLst>
        </c:ser>
        <c:ser>
          <c:idx val="3"/>
          <c:order val="3"/>
          <c:tx>
            <c:strRef>
              <c:f>データシート!$A$30</c:f>
              <c:strCache>
                <c:ptCount val="1"/>
                <c:pt idx="0">
                  <c:v>用地特別会計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646-4751-9C8C-E43DFB22C231}"/>
            </c:ext>
          </c:extLst>
        </c:ser>
        <c:ser>
          <c:idx val="4"/>
          <c:order val="4"/>
          <c:tx>
            <c:strRef>
              <c:f>データシート!$A$31</c:f>
              <c:strCache>
                <c:ptCount val="1"/>
                <c:pt idx="0">
                  <c:v>県営林特別会計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646-4751-9C8C-E43DFB22C231}"/>
            </c:ext>
          </c:extLst>
        </c:ser>
        <c:ser>
          <c:idx val="5"/>
          <c:order val="5"/>
          <c:tx>
            <c:strRef>
              <c:f>データシート!$A$32</c:f>
              <c:strCache>
                <c:ptCount val="1"/>
                <c:pt idx="0">
                  <c:v>庁用管理特別会計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646-4751-9C8C-E43DFB22C231}"/>
            </c:ext>
          </c:extLst>
        </c:ser>
        <c:ser>
          <c:idx val="6"/>
          <c:order val="6"/>
          <c:tx>
            <c:strRef>
              <c:f>データシート!$A$33</c:f>
              <c:strCache>
                <c:ptCount val="1"/>
                <c:pt idx="0">
                  <c:v>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0.06</c:v>
                </c:pt>
                <c:pt idx="6">
                  <c:v>#N/A</c:v>
                </c:pt>
                <c:pt idx="7">
                  <c:v>0.09</c:v>
                </c:pt>
                <c:pt idx="8">
                  <c:v>#N/A</c:v>
                </c:pt>
                <c:pt idx="9">
                  <c:v>0.14000000000000001</c:v>
                </c:pt>
              </c:numCache>
            </c:numRef>
          </c:val>
          <c:extLst>
            <c:ext xmlns:c16="http://schemas.microsoft.com/office/drawing/2014/chart" uri="{C3380CC4-5D6E-409C-BE32-E72D297353CC}">
              <c16:uniqueId val="{00000006-9646-4751-9C8C-E43DFB22C23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0.15</c:v>
                </c:pt>
                <c:pt idx="2">
                  <c:v>#N/A</c:v>
                </c:pt>
                <c:pt idx="3">
                  <c:v>0.24</c:v>
                </c:pt>
                <c:pt idx="4">
                  <c:v>#N/A</c:v>
                </c:pt>
                <c:pt idx="5">
                  <c:v>0.25</c:v>
                </c:pt>
                <c:pt idx="6">
                  <c:v>#N/A</c:v>
                </c:pt>
                <c:pt idx="7">
                  <c:v>0.18</c:v>
                </c:pt>
                <c:pt idx="8">
                  <c:v>#N/A</c:v>
                </c:pt>
                <c:pt idx="9">
                  <c:v>0.33</c:v>
                </c:pt>
              </c:numCache>
            </c:numRef>
          </c:val>
          <c:extLst>
            <c:ext xmlns:c16="http://schemas.microsoft.com/office/drawing/2014/chart" uri="{C3380CC4-5D6E-409C-BE32-E72D297353CC}">
              <c16:uniqueId val="{00000007-9646-4751-9C8C-E43DFB22C23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0.49</c:v>
                </c:pt>
                <c:pt idx="2">
                  <c:v>#N/A</c:v>
                </c:pt>
                <c:pt idx="3">
                  <c:v>0.85</c:v>
                </c:pt>
                <c:pt idx="4">
                  <c:v>#N/A</c:v>
                </c:pt>
                <c:pt idx="5">
                  <c:v>1.91</c:v>
                </c:pt>
                <c:pt idx="6">
                  <c:v>#N/A</c:v>
                </c:pt>
                <c:pt idx="7">
                  <c:v>1.28</c:v>
                </c:pt>
                <c:pt idx="8">
                  <c:v>#N/A</c:v>
                </c:pt>
                <c:pt idx="9">
                  <c:v>0.56999999999999995</c:v>
                </c:pt>
              </c:numCache>
            </c:numRef>
          </c:val>
          <c:extLst>
            <c:ext xmlns:c16="http://schemas.microsoft.com/office/drawing/2014/chart" uri="{C3380CC4-5D6E-409C-BE32-E72D297353CC}">
              <c16:uniqueId val="{00000008-9646-4751-9C8C-E43DFB22C231}"/>
            </c:ext>
          </c:extLst>
        </c:ser>
        <c:ser>
          <c:idx val="9"/>
          <c:order val="9"/>
          <c:tx>
            <c:strRef>
              <c:f>データシート!$A$36</c:f>
              <c:strCache>
                <c:ptCount val="1"/>
                <c:pt idx="0">
                  <c:v>港湾施設整備特別会計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c:v>
                </c:pt>
                <c:pt idx="2">
                  <c:v>#N/A</c:v>
                </c:pt>
                <c:pt idx="3">
                  <c:v>0.98</c:v>
                </c:pt>
                <c:pt idx="4">
                  <c:v>#N/A</c:v>
                </c:pt>
                <c:pt idx="5">
                  <c:v>0.95</c:v>
                </c:pt>
                <c:pt idx="6">
                  <c:v>#N/A</c:v>
                </c:pt>
                <c:pt idx="7">
                  <c:v>1.36</c:v>
                </c:pt>
                <c:pt idx="8">
                  <c:v>#N/A</c:v>
                </c:pt>
                <c:pt idx="9">
                  <c:v>1.41</c:v>
                </c:pt>
              </c:numCache>
            </c:numRef>
          </c:val>
          <c:extLst>
            <c:ext xmlns:c16="http://schemas.microsoft.com/office/drawing/2014/chart" uri="{C3380CC4-5D6E-409C-BE32-E72D297353CC}">
              <c16:uniqueId val="{00000009-9646-4751-9C8C-E43DFB22C231}"/>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68276</c:v>
                </c:pt>
                <c:pt idx="5">
                  <c:v>68004</c:v>
                </c:pt>
                <c:pt idx="8">
                  <c:v>65902</c:v>
                </c:pt>
                <c:pt idx="11">
                  <c:v>62551</c:v>
                </c:pt>
                <c:pt idx="14">
                  <c:v>60487</c:v>
                </c:pt>
              </c:numCache>
            </c:numRef>
          </c:val>
          <c:extLst>
            <c:ext xmlns:c16="http://schemas.microsoft.com/office/drawing/2014/chart" uri="{C3380CC4-5D6E-409C-BE32-E72D297353CC}">
              <c16:uniqueId val="{00000000-7E91-490C-855C-CFE6552373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91-490C-855C-CFE6552373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371</c:v>
                </c:pt>
                <c:pt idx="3">
                  <c:v>303</c:v>
                </c:pt>
                <c:pt idx="6">
                  <c:v>222</c:v>
                </c:pt>
                <c:pt idx="9">
                  <c:v>239</c:v>
                </c:pt>
                <c:pt idx="12">
                  <c:v>102</c:v>
                </c:pt>
              </c:numCache>
            </c:numRef>
          </c:val>
          <c:extLst>
            <c:ext xmlns:c16="http://schemas.microsoft.com/office/drawing/2014/chart" uri="{C3380CC4-5D6E-409C-BE32-E72D297353CC}">
              <c16:uniqueId val="{00000002-7E91-490C-855C-CFE6552373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877</c:v>
                </c:pt>
                <c:pt idx="3">
                  <c:v>858</c:v>
                </c:pt>
                <c:pt idx="6">
                  <c:v>843</c:v>
                </c:pt>
                <c:pt idx="9">
                  <c:v>817</c:v>
                </c:pt>
                <c:pt idx="12">
                  <c:v>894</c:v>
                </c:pt>
              </c:numCache>
            </c:numRef>
          </c:val>
          <c:extLst>
            <c:ext xmlns:c16="http://schemas.microsoft.com/office/drawing/2014/chart" uri="{C3380CC4-5D6E-409C-BE32-E72D297353CC}">
              <c16:uniqueId val="{00000003-7E91-490C-855C-CFE6552373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656</c:v>
                </c:pt>
                <c:pt idx="3">
                  <c:v>331</c:v>
                </c:pt>
                <c:pt idx="6">
                  <c:v>551</c:v>
                </c:pt>
                <c:pt idx="9">
                  <c:v>429</c:v>
                </c:pt>
                <c:pt idx="12">
                  <c:v>393</c:v>
                </c:pt>
              </c:numCache>
            </c:numRef>
          </c:val>
          <c:extLst>
            <c:ext xmlns:c16="http://schemas.microsoft.com/office/drawing/2014/chart" uri="{C3380CC4-5D6E-409C-BE32-E72D297353CC}">
              <c16:uniqueId val="{00000004-7E91-490C-855C-CFE6552373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2667</c:v>
                </c:pt>
                <c:pt idx="3">
                  <c:v>3333</c:v>
                </c:pt>
                <c:pt idx="6">
                  <c:v>4000</c:v>
                </c:pt>
                <c:pt idx="9">
                  <c:v>4667</c:v>
                </c:pt>
                <c:pt idx="12">
                  <c:v>5448</c:v>
                </c:pt>
              </c:numCache>
            </c:numRef>
          </c:val>
          <c:extLst>
            <c:ext xmlns:c16="http://schemas.microsoft.com/office/drawing/2014/chart" uri="{C3380CC4-5D6E-409C-BE32-E72D297353CC}">
              <c16:uniqueId val="{00000005-7E91-490C-855C-CFE6552373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91-490C-855C-CFE6552373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102663</c:v>
                </c:pt>
                <c:pt idx="3">
                  <c:v>94798</c:v>
                </c:pt>
                <c:pt idx="6">
                  <c:v>95163</c:v>
                </c:pt>
                <c:pt idx="9">
                  <c:v>90398</c:v>
                </c:pt>
                <c:pt idx="12">
                  <c:v>88391</c:v>
                </c:pt>
              </c:numCache>
            </c:numRef>
          </c:val>
          <c:extLst>
            <c:ext xmlns:c16="http://schemas.microsoft.com/office/drawing/2014/chart" uri="{C3380CC4-5D6E-409C-BE32-E72D297353CC}">
              <c16:uniqueId val="{00000007-7E91-490C-855C-CFE65523738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38958</c:v>
                </c:pt>
                <c:pt idx="2">
                  <c:v>#N/A</c:v>
                </c:pt>
                <c:pt idx="3">
                  <c:v>#N/A</c:v>
                </c:pt>
                <c:pt idx="4">
                  <c:v>31619</c:v>
                </c:pt>
                <c:pt idx="5">
                  <c:v>#N/A</c:v>
                </c:pt>
                <c:pt idx="6">
                  <c:v>#N/A</c:v>
                </c:pt>
                <c:pt idx="7">
                  <c:v>34877</c:v>
                </c:pt>
                <c:pt idx="8">
                  <c:v>#N/A</c:v>
                </c:pt>
                <c:pt idx="9">
                  <c:v>#N/A</c:v>
                </c:pt>
                <c:pt idx="10">
                  <c:v>33999</c:v>
                </c:pt>
                <c:pt idx="11">
                  <c:v>#N/A</c:v>
                </c:pt>
                <c:pt idx="12">
                  <c:v>#N/A</c:v>
                </c:pt>
                <c:pt idx="13">
                  <c:v>34741</c:v>
                </c:pt>
                <c:pt idx="14">
                  <c:v>#N/A</c:v>
                </c:pt>
              </c:numCache>
            </c:numRef>
          </c:val>
          <c:smooth val="0"/>
          <c:extLst>
            <c:ext xmlns:c16="http://schemas.microsoft.com/office/drawing/2014/chart" uri="{C3380CC4-5D6E-409C-BE32-E72D297353CC}">
              <c16:uniqueId val="{00000008-7E91-490C-855C-CFE65523738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745750</c:v>
                </c:pt>
                <c:pt idx="5">
                  <c:v>745514</c:v>
                </c:pt>
                <c:pt idx="8">
                  <c:v>751450</c:v>
                </c:pt>
                <c:pt idx="11">
                  <c:v>753953</c:v>
                </c:pt>
                <c:pt idx="14">
                  <c:v>734932</c:v>
                </c:pt>
              </c:numCache>
            </c:numRef>
          </c:val>
          <c:extLst>
            <c:ext xmlns:c16="http://schemas.microsoft.com/office/drawing/2014/chart" uri="{C3380CC4-5D6E-409C-BE32-E72D297353CC}">
              <c16:uniqueId val="{00000000-75F3-4AFC-9759-7E99E9A82F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8828</c:v>
                </c:pt>
                <c:pt idx="5">
                  <c:v>8275</c:v>
                </c:pt>
                <c:pt idx="8">
                  <c:v>7748</c:v>
                </c:pt>
                <c:pt idx="11">
                  <c:v>7665</c:v>
                </c:pt>
                <c:pt idx="14">
                  <c:v>7439</c:v>
                </c:pt>
              </c:numCache>
            </c:numRef>
          </c:val>
          <c:extLst>
            <c:ext xmlns:c16="http://schemas.microsoft.com/office/drawing/2014/chart" uri="{C3380CC4-5D6E-409C-BE32-E72D297353CC}">
              <c16:uniqueId val="{00000001-75F3-4AFC-9759-7E99E9A82F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48466</c:v>
                </c:pt>
                <c:pt idx="5">
                  <c:v>50915</c:v>
                </c:pt>
                <c:pt idx="8">
                  <c:v>56103</c:v>
                </c:pt>
                <c:pt idx="11">
                  <c:v>81198</c:v>
                </c:pt>
                <c:pt idx="14">
                  <c:v>94311</c:v>
                </c:pt>
              </c:numCache>
            </c:numRef>
          </c:val>
          <c:extLst>
            <c:ext xmlns:c16="http://schemas.microsoft.com/office/drawing/2014/chart" uri="{C3380CC4-5D6E-409C-BE32-E72D297353CC}">
              <c16:uniqueId val="{00000002-75F3-4AFC-9759-7E99E9A82F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F3-4AFC-9759-7E99E9A82F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F3-4AFC-9759-7E99E9A82F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1989</c:v>
                </c:pt>
                <c:pt idx="3">
                  <c:v>1851</c:v>
                </c:pt>
                <c:pt idx="6">
                  <c:v>1724</c:v>
                </c:pt>
                <c:pt idx="9">
                  <c:v>1977</c:v>
                </c:pt>
                <c:pt idx="12">
                  <c:v>1832</c:v>
                </c:pt>
              </c:numCache>
            </c:numRef>
          </c:val>
          <c:extLst>
            <c:ext xmlns:c16="http://schemas.microsoft.com/office/drawing/2014/chart" uri="{C3380CC4-5D6E-409C-BE32-E72D297353CC}">
              <c16:uniqueId val="{00000005-75F3-4AFC-9759-7E99E9A82F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168919</c:v>
                </c:pt>
                <c:pt idx="3">
                  <c:v>165054</c:v>
                </c:pt>
                <c:pt idx="6">
                  <c:v>160238</c:v>
                </c:pt>
                <c:pt idx="9">
                  <c:v>156586</c:v>
                </c:pt>
                <c:pt idx="12">
                  <c:v>158428</c:v>
                </c:pt>
              </c:numCache>
            </c:numRef>
          </c:val>
          <c:extLst>
            <c:ext xmlns:c16="http://schemas.microsoft.com/office/drawing/2014/chart" uri="{C3380CC4-5D6E-409C-BE32-E72D297353CC}">
              <c16:uniqueId val="{00000006-75F3-4AFC-9759-7E99E9A82F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7132</c:v>
                </c:pt>
                <c:pt idx="3">
                  <c:v>6631</c:v>
                </c:pt>
                <c:pt idx="6">
                  <c:v>6065</c:v>
                </c:pt>
                <c:pt idx="9">
                  <c:v>6128</c:v>
                </c:pt>
                <c:pt idx="12">
                  <c:v>5525</c:v>
                </c:pt>
              </c:numCache>
            </c:numRef>
          </c:val>
          <c:extLst>
            <c:ext xmlns:c16="http://schemas.microsoft.com/office/drawing/2014/chart" uri="{C3380CC4-5D6E-409C-BE32-E72D297353CC}">
              <c16:uniqueId val="{00000007-75F3-4AFC-9759-7E99E9A82F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4080</c:v>
                </c:pt>
                <c:pt idx="3">
                  <c:v>4703</c:v>
                </c:pt>
                <c:pt idx="6">
                  <c:v>4458</c:v>
                </c:pt>
                <c:pt idx="9">
                  <c:v>3799</c:v>
                </c:pt>
                <c:pt idx="12">
                  <c:v>4164</c:v>
                </c:pt>
              </c:numCache>
            </c:numRef>
          </c:val>
          <c:extLst>
            <c:ext xmlns:c16="http://schemas.microsoft.com/office/drawing/2014/chart" uri="{C3380CC4-5D6E-409C-BE32-E72D297353CC}">
              <c16:uniqueId val="{00000008-75F3-4AFC-9759-7E99E9A82F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386</c:v>
                </c:pt>
                <c:pt idx="3">
                  <c:v>164</c:v>
                </c:pt>
                <c:pt idx="6">
                  <c:v>52</c:v>
                </c:pt>
                <c:pt idx="9">
                  <c:v>14</c:v>
                </c:pt>
                <c:pt idx="12">
                  <c:v>0</c:v>
                </c:pt>
              </c:numCache>
            </c:numRef>
          </c:val>
          <c:extLst>
            <c:ext xmlns:c16="http://schemas.microsoft.com/office/drawing/2014/chart" uri="{C3380CC4-5D6E-409C-BE32-E72D297353CC}">
              <c16:uniqueId val="{00000009-75F3-4AFC-9759-7E99E9A82F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1251039</c:v>
                </c:pt>
                <c:pt idx="3">
                  <c:v>1262643</c:v>
                </c:pt>
                <c:pt idx="6">
                  <c:v>1274634</c:v>
                </c:pt>
                <c:pt idx="9">
                  <c:v>1286342</c:v>
                </c:pt>
                <c:pt idx="12">
                  <c:v>1264299</c:v>
                </c:pt>
              </c:numCache>
            </c:numRef>
          </c:val>
          <c:extLst>
            <c:ext xmlns:c16="http://schemas.microsoft.com/office/drawing/2014/chart" uri="{C3380CC4-5D6E-409C-BE32-E72D297353CC}">
              <c16:uniqueId val="{0000000A-75F3-4AFC-9759-7E99E9A82F4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630502</c:v>
                </c:pt>
                <c:pt idx="2">
                  <c:v>#N/A</c:v>
                </c:pt>
                <c:pt idx="3">
                  <c:v>#N/A</c:v>
                </c:pt>
                <c:pt idx="4">
                  <c:v>636341</c:v>
                </c:pt>
                <c:pt idx="5">
                  <c:v>#N/A</c:v>
                </c:pt>
                <c:pt idx="6">
                  <c:v>#N/A</c:v>
                </c:pt>
                <c:pt idx="7">
                  <c:v>631871</c:v>
                </c:pt>
                <c:pt idx="8">
                  <c:v>#N/A</c:v>
                </c:pt>
                <c:pt idx="9">
                  <c:v>#N/A</c:v>
                </c:pt>
                <c:pt idx="10">
                  <c:v>612030</c:v>
                </c:pt>
                <c:pt idx="11">
                  <c:v>#N/A</c:v>
                </c:pt>
                <c:pt idx="12">
                  <c:v>#N/A</c:v>
                </c:pt>
                <c:pt idx="13">
                  <c:v>597566</c:v>
                </c:pt>
                <c:pt idx="14">
                  <c:v>#N/A</c:v>
                </c:pt>
              </c:numCache>
            </c:numRef>
          </c:val>
          <c:smooth val="0"/>
          <c:extLst>
            <c:ext xmlns:c16="http://schemas.microsoft.com/office/drawing/2014/chart" uri="{C3380CC4-5D6E-409C-BE32-E72D297353CC}">
              <c16:uniqueId val="{0000000B-75F3-4AFC-9759-7E99E9A82F4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7687</c:v>
                </c:pt>
                <c:pt idx="1">
                  <c:v>20177</c:v>
                </c:pt>
                <c:pt idx="2">
                  <c:v>16559</c:v>
                </c:pt>
              </c:numCache>
            </c:numRef>
          </c:val>
          <c:extLst>
            <c:ext xmlns:c16="http://schemas.microsoft.com/office/drawing/2014/chart" uri="{C3380CC4-5D6E-409C-BE32-E72D297353CC}">
              <c16:uniqueId val="{00000000-0698-45B9-BA21-94CFA106A3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8465</c:v>
                </c:pt>
                <c:pt idx="1">
                  <c:v>19777</c:v>
                </c:pt>
                <c:pt idx="2">
                  <c:v>28265</c:v>
                </c:pt>
              </c:numCache>
            </c:numRef>
          </c:val>
          <c:extLst>
            <c:ext xmlns:c16="http://schemas.microsoft.com/office/drawing/2014/chart" uri="{C3380CC4-5D6E-409C-BE32-E72D297353CC}">
              <c16:uniqueId val="{00000001-0698-45B9-BA21-94CFA106A3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44141</c:v>
                </c:pt>
                <c:pt idx="1">
                  <c:v>43388</c:v>
                </c:pt>
                <c:pt idx="2">
                  <c:v>53714</c:v>
                </c:pt>
              </c:numCache>
            </c:numRef>
          </c:val>
          <c:extLst>
            <c:ext xmlns:c16="http://schemas.microsoft.com/office/drawing/2014/chart" uri="{C3380CC4-5D6E-409C-BE32-E72D297353CC}">
              <c16:uniqueId val="{00000002-0698-45B9-BA21-94CFA106A3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・元利償還金等</a:t>
          </a:r>
          <a:r>
            <a:rPr kumimoji="1" lang="en-US" altLang="ja-JP" sz="1150">
              <a:latin typeface="ＭＳ ゴシック" pitchFamily="49" charset="-128"/>
              <a:ea typeface="ＭＳ ゴシック" pitchFamily="49" charset="-128"/>
            </a:rPr>
            <a:t>(A)</a:t>
          </a:r>
          <a:r>
            <a:rPr kumimoji="1" lang="ja-JP" altLang="en-US" sz="1150">
              <a:latin typeface="ＭＳ ゴシック" pitchFamily="49" charset="-128"/>
              <a:ea typeface="ＭＳ ゴシック" pitchFamily="49" charset="-128"/>
            </a:rPr>
            <a:t>については、公債費の平準化の取組や、過去の大型事業の償還が順次終了していること等により、前年度から減少した。</a:t>
          </a:r>
        </a:p>
        <a:p>
          <a:r>
            <a:rPr kumimoji="1" lang="ja-JP" altLang="en-US" sz="1150">
              <a:latin typeface="ＭＳ ゴシック" pitchFamily="49" charset="-128"/>
              <a:ea typeface="ＭＳ ゴシック" pitchFamily="49" charset="-128"/>
            </a:rPr>
            <a:t>・算入公債費等</a:t>
          </a:r>
          <a:r>
            <a:rPr kumimoji="1" lang="en-US" altLang="ja-JP" sz="1150">
              <a:latin typeface="ＭＳ ゴシック" pitchFamily="49" charset="-128"/>
              <a:ea typeface="ＭＳ ゴシック" pitchFamily="49" charset="-128"/>
            </a:rPr>
            <a:t>(B)</a:t>
          </a:r>
          <a:r>
            <a:rPr kumimoji="1" lang="ja-JP" altLang="en-US" sz="1150">
              <a:latin typeface="ＭＳ ゴシック" pitchFamily="49" charset="-128"/>
              <a:ea typeface="ＭＳ ゴシック" pitchFamily="49" charset="-128"/>
            </a:rPr>
            <a:t>については、平成</a:t>
          </a:r>
          <a:r>
            <a:rPr kumimoji="1" lang="en-US" altLang="ja-JP" sz="1150">
              <a:latin typeface="ＭＳ ゴシック" pitchFamily="49" charset="-128"/>
              <a:ea typeface="ＭＳ ゴシック" pitchFamily="49" charset="-128"/>
            </a:rPr>
            <a:t>14</a:t>
          </a:r>
          <a:r>
            <a:rPr kumimoji="1" lang="ja-JP" altLang="en-US" sz="1150">
              <a:latin typeface="ＭＳ ゴシック" pitchFamily="49" charset="-128"/>
              <a:ea typeface="ＭＳ ゴシック" pitchFamily="49" charset="-128"/>
            </a:rPr>
            <a:t>年度から財源対策債の交付税措置率が引き下げられた影響で、算定期間に平成</a:t>
          </a:r>
          <a:r>
            <a:rPr kumimoji="1" lang="en-US" altLang="ja-JP" sz="1150">
              <a:latin typeface="ＭＳ ゴシック" pitchFamily="49" charset="-128"/>
              <a:ea typeface="ＭＳ ゴシック" pitchFamily="49" charset="-128"/>
            </a:rPr>
            <a:t>13</a:t>
          </a:r>
          <a:r>
            <a:rPr kumimoji="1" lang="ja-JP" altLang="en-US" sz="1150">
              <a:latin typeface="ＭＳ ゴシック" pitchFamily="49" charset="-128"/>
              <a:ea typeface="ＭＳ ゴシック" pitchFamily="49" charset="-128"/>
            </a:rPr>
            <a:t>年度を含む令和元年度と比較し、平成</a:t>
          </a:r>
          <a:r>
            <a:rPr kumimoji="1" lang="en-US" altLang="ja-JP" sz="1150">
              <a:latin typeface="ＭＳ ゴシック" pitchFamily="49" charset="-128"/>
              <a:ea typeface="ＭＳ ゴシック" pitchFamily="49" charset="-128"/>
            </a:rPr>
            <a:t>14</a:t>
          </a:r>
          <a:r>
            <a:rPr kumimoji="1" lang="ja-JP" altLang="en-US" sz="1150">
              <a:latin typeface="ＭＳ ゴシック" pitchFamily="49" charset="-128"/>
              <a:ea typeface="ＭＳ ゴシック" pitchFamily="49" charset="-128"/>
            </a:rPr>
            <a:t>年度以降が含まれる令和４年度は基準財政需要算入額減となったことで減となっており、実質公債費比率の分子は増となっている。</a:t>
          </a:r>
        </a:p>
        <a:p>
          <a:r>
            <a:rPr kumimoji="1" lang="ja-JP" altLang="en-US" sz="1150">
              <a:latin typeface="ＭＳ ゴシック" pitchFamily="49" charset="-128"/>
              <a:ea typeface="ＭＳ ゴシック" pitchFamily="49" charset="-128"/>
            </a:rPr>
            <a:t>・今後の実質的な公債費は、近年の大型事業である県立図書館整備、長崎警察署建替等の償還が本格化することもあり、上昇傾向で推移する見込みとなっている。</a:t>
          </a:r>
        </a:p>
        <a:p>
          <a:r>
            <a:rPr kumimoji="1" lang="ja-JP" altLang="en-US" sz="1150">
              <a:latin typeface="ＭＳ ゴシック" pitchFamily="49" charset="-128"/>
              <a:ea typeface="ＭＳ ゴシック" pitchFamily="49" charset="-128"/>
            </a:rPr>
            <a:t>・このため、財政運営の健全性とのバランスを考慮し、投資事業の重点化・効率化を図りながら、引き続き公債費や県債残高の適正管理に取り組んでいく。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・減債基金積立相当額の積立ルールどおり積み立てており不足額は生じていない。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・地方税の増等に伴う臨時財政対策債発行可能額の減により、地方債残高が減となり、将来負担額（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・充当可能基金は今後増加する公債費や大佐北手当の負担軽減を図るための基金積立により増加したが、既発債の償還終了等により、基準財政需要額算入見込額が減したことにより、充当可能財源（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）及び充当可能財源等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ともに前年度比で減となっているが、充当可能財源等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の減が上回ったため、将来負担比率（分子）は減となっている。</a:t>
          </a:r>
        </a:p>
        <a:p>
          <a:r>
            <a:rPr kumimoji="1" lang="ja-JP" altLang="en-US" sz="1400">
              <a:latin typeface="ＭＳ ゴシック" pitchFamily="49" charset="-128"/>
              <a:ea typeface="ＭＳ ゴシック" pitchFamily="49" charset="-128"/>
            </a:rPr>
            <a:t>・引き続き、財政運営の健全性とのバランスを考慮し、事業の選択と集中を図りながら、将来負担額の抑制に努める。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億円の増となった。主な要因は、今後の地方債償還に備えて減債基金へ約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億円の積み立てを実施したことや、退職手当の負担軽減を図るために退職基金へ約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億円の積立を実施したことによるもの。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・今後実質的な公債費の増加等により、令和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基金の取り崩しが見込まれ、本県財政を取り巻く環境は厳しさを増すなかで、引き続き歳入歳出両面から収支改善に力を注ぐとともに、より一層の事業の重点化を図るなど、効果的・効率的な事業執行と経費の節減に努めることにより、基金規模の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・また、特定目的基金については、基金の適正規模や他県の保有状況等を勘案し、取崩しや統合を促進することとしている。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・産業文化振興基金：産業文化の振興を図り、その発展に資するための取組を推進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・退職基金：退職手当に要する経費の財源に充当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・地域医療介護総合確保基金：地域における医療及び介護の総合的な確保の促進に関する法律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平成元年法律第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項の規定に基づく地域における医療および介護の総合的な確保のための事業を推進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・地域福祉基金：地域における福祉保健の向上を図るための各種事業の推進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・災害基金：災害の復旧、災害復旧債の償還の推進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・産業文化振興基金：大型の企業誘致等に適切に対応しつつ安定多岐な財政運営を確保するため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・退職基金：退職手当の負担軽減を図るため約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・地域福祉基金：包括交付金の国庫返還金に係る基金積立て額増のため、約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・その他特定目的基金全体：「長崎県行財政運営プラン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（令和３～７年度）」に基づき、特定目的基金については、基金の適正規模や他県の保有状況等を勘案し、取崩しや統合を促進することとしている。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年度に積み立てた交付税精算分を除き、基金を取り崩さない財政運営を達成できた。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・財政調整基金については、歳入・歳出両面からの収支改善の取組により取崩額の圧縮に努め、令和４年度は交付税精算分をのぞき、取り崩しを実施しなかった。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費や公債費の増加に加え、長期化する物価高騰への対応など、本県財政を取り巻く環境は厳しさを増しており、そうした中、感染症対応や自然災害に備え、一定水準の基金残高を確保しながら、健全な財政運営に努め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・そのため、今後の財政運営に当たっては、引き続き、歳入・歳出両面からの収支改善に取り組むとともに、施策の一層の重点化・集中化を図るなど、持続可能で安定的な財政運営を推進する。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・今後増加が見込まれる地方債償還に備えて積み立てを実施したことにより、約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・今後、中長期的には地方債償還額は増加することが見込まれるため、計画的な基金執行が求められる。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・「長崎県行財政運営プラン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（令和３～７年度）」に基づき、歳入･歳出両面からの収支改善を進めることにより、基金規模の確保に努めていく。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F0D0D56-9385-42D9-B1E1-0DD10E47A98A}"/>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C44DDA5-C070-49DE-AD12-23D2AE96F96B}"/>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3B7E7ED-3EBC-46EE-AC9B-3CF03C02E7FA}"/>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F952991-FB3B-477D-B381-3CC0113F8068}"/>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E380807-834C-44B2-A82F-91E52AA024DF}"/>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85D84ED-438A-4A80-AF53-3201B39EAE55}"/>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C6A01EB-137A-454C-ADD7-043028251795}"/>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AF89ABB-F7EB-4E93-83B2-9CACC54038A8}"/>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8A1D5F0-0E14-40E6-BCBC-ACBE5623112B}"/>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BDDA7D2-6611-4FA0-9E7B-1FEB84C4025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1,306,060
1,295,076
4,130.99
802,100,998
786,301,848
1,302,825
389,963,591
1,248,578,743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73317E5-27A0-45FF-8504-AE5834798197}"/>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6FC5FA1-DD74-4CB1-B6BE-0EC562173145}"/>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077A826-2A44-430A-B9C5-A0D7845157D7}"/>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8DBC737-186C-4CAB-9EE7-4345B51202FE}"/>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9B959A3-49D2-46C4-A423-7555ECBC1A7B}"/>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61A3DCA-2211-499A-8206-5E46560F2AE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BF41A71-3712-4AF4-BF2A-5840D5145465}"/>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2881E2A-2E0F-40A7-B7F0-7D3A525BDE8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11B0C69-F28B-4FE5-9341-FD0F27651E36}"/>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168AA59-1AE7-4634-A5AA-2A8B1A52FD82}"/>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A9A352B-383E-4A5C-9856-FB0F404DE503}"/>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34E982F-0716-4171-95B4-94031AF8BDD9}"/>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DDDA9EE-A918-48D3-91A6-6530782E51AE}"/>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B5D37C2-3A39-4476-9B6B-139CD88EC49D}"/>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8A36ACD-5912-4B09-B382-49CA86D0E27F}"/>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6DF53B9-BA8C-41D5-AF71-5F0311F6C787}"/>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4674F31-F82F-4900-80C8-237615FFA26D}"/>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EAE27C8C-2438-42F4-9ECC-DB7C2FE34ABA}"/>
            </a:ext>
          </a:extLst>
        </xdr:cNvPr>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DAC21CB2-4720-41F5-A8FA-447BDA81608B}"/>
            </a:ext>
          </a:extLst>
        </xdr:cNvPr>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FF5C2D69-3846-46DD-8B36-39A8D90FDC8F}"/>
            </a:ext>
          </a:extLst>
        </xdr:cNvPr>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89131F7D-2160-4C91-B5C7-D03E151626BA}"/>
            </a:ext>
          </a:extLst>
        </xdr:cNvPr>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728A883-7712-4DAE-8E21-963B635A64FD}"/>
            </a:ext>
          </a:extLst>
        </xdr:cNvPr>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3166908A-4A73-42B9-AA42-D48D09C0359B}"/>
            </a:ext>
          </a:extLst>
        </xdr:cNvPr>
        <xdr:cNvSpPr txBox="1"/>
      </xdr:nvSpPr>
      <xdr:spPr>
        <a:xfrm>
          <a:off x="704850" y="403606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196EA731-EB4E-45E9-B0DD-F17B96B6AECE}"/>
            </a:ext>
          </a:extLst>
        </xdr:cNvPr>
        <xdr:cNvSpPr txBox="1"/>
      </xdr:nvSpPr>
      <xdr:spPr>
        <a:xfrm>
          <a:off x="704850" y="4286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7053A95-57CA-4784-980F-25D3422CA3A9}"/>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87FB3413-0C84-4BDB-983A-7FAEDA77E967}"/>
            </a:ext>
          </a:extLst>
        </xdr:cNvPr>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772F7D78-7AC9-445A-9D28-B8785705DD9E}"/>
            </a:ext>
          </a:extLst>
        </xdr:cNvPr>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855A726-E16D-450C-A3DD-D9D37AA791FE}"/>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064F1A7-C87E-444F-9C1D-40B541F703A2}"/>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2DE6A08-CA93-4F79-BD98-43706F53EB1C}"/>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D84F840-1D72-4B0F-BA64-D5CA079E119C}"/>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255C7EE0-6EF4-4156-A833-FA4A9B9CC838}"/>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EA149C81-C875-43AE-9376-EE6D59F4836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390895BA-836B-46E4-B45A-5C5DB6EABB24}"/>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123D81D4-0679-441B-8EB8-960C58414318}"/>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・本県は、自主財源の割合が歳入の</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％と低く、特に地方税については、県民一人当たりの決算額が全国でも最下位近くにあることから、都道府県平均と比較して厳しい状況で推移している。</a:t>
          </a:r>
        </a:p>
        <a:p>
          <a:r>
            <a:rPr kumimoji="1" lang="ja-JP" altLang="en-US" sz="1300">
              <a:latin typeface="ＭＳ Ｐゴシック" panose="020B0600070205080204" pitchFamily="50" charset="-128"/>
              <a:ea typeface="ＭＳ Ｐゴシック" panose="020B0600070205080204" pitchFamily="50" charset="-128"/>
            </a:rPr>
            <a:t>・指数は全国的な傾向と同様に横ばいであるものの、依然として低い水準にとどまっている。</a:t>
          </a:r>
        </a:p>
        <a:p>
          <a:r>
            <a:rPr kumimoji="1" lang="ja-JP" altLang="en-US" sz="1300">
              <a:latin typeface="ＭＳ Ｐゴシック" panose="020B0600070205080204" pitchFamily="50" charset="-128"/>
              <a:ea typeface="ＭＳ Ｐゴシック" panose="020B0600070205080204" pitchFamily="50" charset="-128"/>
            </a:rPr>
            <a:t>・引き続き、より一層の事業の選択と集中を図るとともに、歳入確保対策に努める。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16D31F90-F4AD-4F40-9D75-E4124F88EDFB}"/>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682A9C5-06FA-49D0-B217-3D4C823448E2}"/>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57F2566E-90E1-40E0-A1E0-5A98A28C8D07}"/>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3668C78A-2C6E-446D-8307-8BB2D30D7B41}"/>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76E0BC82-8558-48AF-AD3D-ECED37FDDFB4}"/>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F89280AF-0D2B-4742-87E8-5398B9B3E94E}"/>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4CA284C5-86CE-406A-A7AE-EF9CC47E666D}"/>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AC8B75E4-28FF-4E75-BFDB-DDD2DD7F3E88}"/>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8E37B1F2-4AA1-4578-B9D4-FC37B2CB1DF9}"/>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6830A7A8-A549-406D-A164-0B54E724AB2A}"/>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D486F49-D4DF-4775-951E-39D9C2A17FDB}"/>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C2686DC3-EF6E-4059-B0A5-CF2D7A984CEE}"/>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71F8B88F-D050-4202-8A53-92BEF046B63E}"/>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E1F1B651-0E2F-4847-9775-737DD7EBDBB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BFB0A4E-937B-423B-9CD9-DB146EA4F233}"/>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C564590-4053-43B4-BA0B-B54775060A38}"/>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DB58DFA-F5C9-4CEF-97EF-8C9E99206EA2}"/>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D66F0920-DA1B-4D8D-8DEE-D082318924F0}"/>
            </a:ext>
          </a:extLst>
        </xdr:cNvPr>
        <xdr:cNvCxnSpPr/>
      </xdr:nvCxnSpPr>
      <xdr:spPr>
        <a:xfrm flipV="1">
          <a:off x="4514850" y="5989864"/>
          <a:ext cx="0" cy="1516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45FDA110-3D5E-4747-9005-57FC733328FF}"/>
            </a:ext>
          </a:extLst>
        </xdr:cNvPr>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6744BD9-A9EC-4642-88B7-B836117EEDF2}"/>
            </a:ext>
          </a:extLst>
        </xdr:cNvPr>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51AC161C-0BC5-47D5-8950-3EDCE3AEC787}"/>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893DCFBE-9FBA-4A9F-A8E8-02E35662113B}"/>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69" name="直線コネクタ 68">
          <a:extLst>
            <a:ext uri="{FF2B5EF4-FFF2-40B4-BE49-F238E27FC236}">
              <a16:creationId xmlns:a16="http://schemas.microsoft.com/office/drawing/2014/main" id="{EA757DE6-87C8-4FD3-8C17-1C361B0EABE8}"/>
            </a:ext>
          </a:extLst>
        </xdr:cNvPr>
        <xdr:cNvCxnSpPr/>
      </xdr:nvCxnSpPr>
      <xdr:spPr>
        <a:xfrm>
          <a:off x="3752850" y="716969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928ACACF-056D-4F80-8BBA-F0389153062F}"/>
            </a:ext>
          </a:extLst>
        </xdr:cNvPr>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82AFED64-0FD0-44B0-BE1A-0B0A253415EB}"/>
            </a:ext>
          </a:extLst>
        </xdr:cNvPr>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42</xdr:row>
      <xdr:rowOff>128815</xdr:rowOff>
    </xdr:to>
    <xdr:cxnSp macro="">
      <xdr:nvCxnSpPr>
        <xdr:cNvPr id="72" name="直線コネクタ 71">
          <a:extLst>
            <a:ext uri="{FF2B5EF4-FFF2-40B4-BE49-F238E27FC236}">
              <a16:creationId xmlns:a16="http://schemas.microsoft.com/office/drawing/2014/main" id="{E2829B5E-AE4B-4A03-81E5-D24838541536}"/>
            </a:ext>
          </a:extLst>
        </xdr:cNvPr>
        <xdr:cNvCxnSpPr/>
      </xdr:nvCxnSpPr>
      <xdr:spPr>
        <a:xfrm>
          <a:off x="2940050" y="6832600"/>
          <a:ext cx="812800" cy="33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91BFC3BC-CBF3-4CC4-84B0-576B530F73B9}"/>
            </a:ext>
          </a:extLst>
        </xdr:cNvPr>
        <xdr:cNvSpPr/>
      </xdr:nvSpPr>
      <xdr:spPr>
        <a:xfrm>
          <a:off x="37020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4" name="テキスト ボックス 73">
          <a:extLst>
            <a:ext uri="{FF2B5EF4-FFF2-40B4-BE49-F238E27FC236}">
              <a16:creationId xmlns:a16="http://schemas.microsoft.com/office/drawing/2014/main" id="{44B1BA27-6E27-4AAC-8662-890035C757D0}"/>
            </a:ext>
          </a:extLst>
        </xdr:cNvPr>
        <xdr:cNvSpPr txBox="1"/>
      </xdr:nvSpPr>
      <xdr:spPr>
        <a:xfrm>
          <a:off x="34099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127907</xdr:rowOff>
    </xdr:to>
    <xdr:cxnSp macro="">
      <xdr:nvCxnSpPr>
        <xdr:cNvPr id="75" name="直線コネクタ 74">
          <a:extLst>
            <a:ext uri="{FF2B5EF4-FFF2-40B4-BE49-F238E27FC236}">
              <a16:creationId xmlns:a16="http://schemas.microsoft.com/office/drawing/2014/main" id="{EC4EF974-B6D2-49AF-843C-59B955E9DAD3}"/>
            </a:ext>
          </a:extLst>
        </xdr:cNvPr>
        <xdr:cNvCxnSpPr/>
      </xdr:nvCxnSpPr>
      <xdr:spPr>
        <a:xfrm flipV="1">
          <a:off x="2127250" y="6832600"/>
          <a:ext cx="81280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1A7D29D0-8958-4E29-B641-07C6AC0B25CC}"/>
            </a:ext>
          </a:extLst>
        </xdr:cNvPr>
        <xdr:cNvSpPr/>
      </xdr:nvSpPr>
      <xdr:spPr>
        <a:xfrm>
          <a:off x="2889250" y="6613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77" name="テキスト ボックス 76">
          <a:extLst>
            <a:ext uri="{FF2B5EF4-FFF2-40B4-BE49-F238E27FC236}">
              <a16:creationId xmlns:a16="http://schemas.microsoft.com/office/drawing/2014/main" id="{C0D333B2-DB6B-4AEE-B1F1-212A0E8E2A73}"/>
            </a:ext>
          </a:extLst>
        </xdr:cNvPr>
        <xdr:cNvSpPr txBox="1"/>
      </xdr:nvSpPr>
      <xdr:spPr>
        <a:xfrm>
          <a:off x="259715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8" name="直線コネクタ 77">
          <a:extLst>
            <a:ext uri="{FF2B5EF4-FFF2-40B4-BE49-F238E27FC236}">
              <a16:creationId xmlns:a16="http://schemas.microsoft.com/office/drawing/2014/main" id="{919500AF-2269-4998-9BB6-167D3AFD9A3F}"/>
            </a:ext>
          </a:extLst>
        </xdr:cNvPr>
        <xdr:cNvCxnSpPr/>
      </xdr:nvCxnSpPr>
      <xdr:spPr>
        <a:xfrm>
          <a:off x="1333500" y="700114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1B336C61-5CC0-4FB7-94B3-4DD913045F6D}"/>
            </a:ext>
          </a:extLst>
        </xdr:cNvPr>
        <xdr:cNvSpPr/>
      </xdr:nvSpPr>
      <xdr:spPr>
        <a:xfrm>
          <a:off x="20955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499E1AA0-D861-4B1F-A673-49E15A997D11}"/>
            </a:ext>
          </a:extLst>
        </xdr:cNvPr>
        <xdr:cNvSpPr txBox="1"/>
      </xdr:nvSpPr>
      <xdr:spPr>
        <a:xfrm>
          <a:off x="17843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5BEE9575-2881-4344-895C-1ED408D1EB52}"/>
            </a:ext>
          </a:extLst>
        </xdr:cNvPr>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B05D24C8-7D1D-49DB-BA8A-D3D745E4E826}"/>
            </a:ext>
          </a:extLst>
        </xdr:cNvPr>
        <xdr:cNvSpPr txBox="1"/>
      </xdr:nvSpPr>
      <xdr:spPr>
        <a:xfrm>
          <a:off x="9715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947CCCD-BEFC-4314-B3B8-5E7591B66112}"/>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13359F8-6519-4DE3-A8A2-229B4828D4A8}"/>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F69BA8E-F3FE-4A38-B46B-0E96A712C0D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BE09B82-727D-44E9-8071-1353FDEA2A35}"/>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4C8921E-92F9-4CB8-AC27-14C7171DA75A}"/>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8" name="楕円 87">
          <a:extLst>
            <a:ext uri="{FF2B5EF4-FFF2-40B4-BE49-F238E27FC236}">
              <a16:creationId xmlns:a16="http://schemas.microsoft.com/office/drawing/2014/main" id="{95EF2DA7-D59D-41CE-8022-7FE16FE71F5F}"/>
            </a:ext>
          </a:extLst>
        </xdr:cNvPr>
        <xdr:cNvSpPr/>
      </xdr:nvSpPr>
      <xdr:spPr>
        <a:xfrm>
          <a:off x="4464050" y="71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89" name="財政力該当値テキスト">
          <a:extLst>
            <a:ext uri="{FF2B5EF4-FFF2-40B4-BE49-F238E27FC236}">
              <a16:creationId xmlns:a16="http://schemas.microsoft.com/office/drawing/2014/main" id="{E09EEC3B-AAD6-4EF3-AB99-18F1EEFA2206}"/>
            </a:ext>
          </a:extLst>
        </xdr:cNvPr>
        <xdr:cNvSpPr txBox="1"/>
      </xdr:nvSpPr>
      <xdr:spPr>
        <a:xfrm>
          <a:off x="4584700" y="709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0" name="楕円 89">
          <a:extLst>
            <a:ext uri="{FF2B5EF4-FFF2-40B4-BE49-F238E27FC236}">
              <a16:creationId xmlns:a16="http://schemas.microsoft.com/office/drawing/2014/main" id="{8E7A0ED7-DC1B-4F86-9380-2366F3EEBB91}"/>
            </a:ext>
          </a:extLst>
        </xdr:cNvPr>
        <xdr:cNvSpPr/>
      </xdr:nvSpPr>
      <xdr:spPr>
        <a:xfrm>
          <a:off x="3702050" y="71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1" name="テキスト ボックス 90">
          <a:extLst>
            <a:ext uri="{FF2B5EF4-FFF2-40B4-BE49-F238E27FC236}">
              <a16:creationId xmlns:a16="http://schemas.microsoft.com/office/drawing/2014/main" id="{E35F51A3-67F2-4B56-9CA9-252986A585B1}"/>
            </a:ext>
          </a:extLst>
        </xdr:cNvPr>
        <xdr:cNvSpPr txBox="1"/>
      </xdr:nvSpPr>
      <xdr:spPr>
        <a:xfrm>
          <a:off x="3409950" y="720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AEF7B8BE-D8DA-4920-9AF9-AEB843DE6FAD}"/>
            </a:ext>
          </a:extLst>
        </xdr:cNvPr>
        <xdr:cNvSpPr/>
      </xdr:nvSpPr>
      <xdr:spPr>
        <a:xfrm>
          <a:off x="288925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3" name="テキスト ボックス 92">
          <a:extLst>
            <a:ext uri="{FF2B5EF4-FFF2-40B4-BE49-F238E27FC236}">
              <a16:creationId xmlns:a16="http://schemas.microsoft.com/office/drawing/2014/main" id="{08CA938E-2978-4B5C-880F-DDE16053C42C}"/>
            </a:ext>
          </a:extLst>
        </xdr:cNvPr>
        <xdr:cNvSpPr txBox="1"/>
      </xdr:nvSpPr>
      <xdr:spPr>
        <a:xfrm>
          <a:off x="25971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a:extLst>
            <a:ext uri="{FF2B5EF4-FFF2-40B4-BE49-F238E27FC236}">
              <a16:creationId xmlns:a16="http://schemas.microsoft.com/office/drawing/2014/main" id="{D0CBA854-4368-4363-902E-1B0447CD1352}"/>
            </a:ext>
          </a:extLst>
        </xdr:cNvPr>
        <xdr:cNvSpPr/>
      </xdr:nvSpPr>
      <xdr:spPr>
        <a:xfrm>
          <a:off x="2095500" y="6950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5" name="テキスト ボックス 94">
          <a:extLst>
            <a:ext uri="{FF2B5EF4-FFF2-40B4-BE49-F238E27FC236}">
              <a16:creationId xmlns:a16="http://schemas.microsoft.com/office/drawing/2014/main" id="{64CDBFB5-E5BB-4EBC-91BF-61E5613DF97D}"/>
            </a:ext>
          </a:extLst>
        </xdr:cNvPr>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a:extLst>
            <a:ext uri="{FF2B5EF4-FFF2-40B4-BE49-F238E27FC236}">
              <a16:creationId xmlns:a16="http://schemas.microsoft.com/office/drawing/2014/main" id="{1B2B2F35-6B16-49C9-B507-A3A0A34C50E0}"/>
            </a:ext>
          </a:extLst>
        </xdr:cNvPr>
        <xdr:cNvSpPr/>
      </xdr:nvSpPr>
      <xdr:spPr>
        <a:xfrm>
          <a:off x="1282700" y="6950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7" name="テキスト ボックス 96">
          <a:extLst>
            <a:ext uri="{FF2B5EF4-FFF2-40B4-BE49-F238E27FC236}">
              <a16:creationId xmlns:a16="http://schemas.microsoft.com/office/drawing/2014/main" id="{CA432E11-1CB9-40DA-AB0D-66A5F07537E1}"/>
            </a:ext>
          </a:extLst>
        </xdr:cNvPr>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7FF1A72-295C-4985-B07E-DFFEFEA31EC5}"/>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4166DC92-489A-4760-B2D5-153F603AFA54}"/>
            </a:ext>
          </a:extLst>
        </xdr:cNvPr>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F625249B-58BE-45A6-A4B0-ED74C75634F1}"/>
            </a:ext>
          </a:extLst>
        </xdr:cNvPr>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C9E1338-F43D-4B3E-ACA6-9F3075FF7DE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43CDC76-69B9-4B25-BE89-D65CD4FD7B53}"/>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58965C7-2F68-434B-B462-AB392AAA4DED}"/>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C8CDD01-C30F-4B73-952C-C4C8B152F3C5}"/>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8BB678BD-4F8F-4D74-BEB4-A9548DC7F265}"/>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65669270-3229-414B-AED0-79E17B2F46F2}"/>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235EDB0-ADDF-4731-8DA2-0ECAA9104413}"/>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1BB1BEE-1748-4A02-9613-7EFF99896D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・本県は、標準財政規模に対する義務的経費が占める割合が高い一方、歳入では地方税や地方交付税などの一般財源収入の割合が低い状況。</a:t>
          </a:r>
        </a:p>
        <a:p>
          <a:r>
            <a:rPr kumimoji="1" lang="ja-JP" altLang="en-US" sz="1300">
              <a:latin typeface="ＭＳ Ｐゴシック" panose="020B0600070205080204" pitchFamily="50" charset="-128"/>
              <a:ea typeface="ＭＳ Ｐゴシック" panose="020B0600070205080204" pitchFamily="50" charset="-128"/>
            </a:rPr>
            <a:t>・令和４年度は地方税、地方譲与税は増した一方で、地方交付税の大幅な減により経常一般財源が減となり、歳出面では退職手当支給対象者の増に伴う人件費経常経費充当一般財源が増したこと等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・今後も行財政運営プラン等に基づく歳入歳出両面からの収支改善対策を着実に実施し持続可能な財政運営に努める。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A9A451EF-AB0C-414E-865C-5B349F8DBF5B}"/>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14DB3B15-C37B-4824-9729-2821910C3E21}"/>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75B38AC6-C9D0-41FE-9942-210C677E3183}"/>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F1548404-476E-405C-9AB0-5826596BE391}"/>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3C35463A-0D2E-4682-B3EA-3020034461E7}"/>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B7598384-F974-4FB3-97D9-6CDB8C1703C2}"/>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F40166BC-695F-4DB8-9472-8D131CBE7DB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496410EA-F99E-4AE9-867C-A07CD821D78C}"/>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F8B7969-2B52-474C-B831-FF505332664A}"/>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88F4894-DA7D-4B68-A8E3-447E4B35FF7F}"/>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D260C1BE-7321-4D81-8788-932E692BEAFD}"/>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37D42D12-3966-4E84-9F61-24D12C087879}"/>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9939B2E7-981D-4D9E-A8D7-338415C551EB}"/>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D4913F7F-09AE-4821-9E36-691B7227096F}"/>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CB817218-83B4-4A81-B3A1-05403E8F4EFF}"/>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3CE8DC14-AC80-41A6-8BED-2C2B10249DF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66</xdr:row>
      <xdr:rowOff>122767</xdr:rowOff>
    </xdr:to>
    <xdr:cxnSp macro="">
      <xdr:nvCxnSpPr>
        <xdr:cNvPr id="125" name="直線コネクタ 124">
          <a:extLst>
            <a:ext uri="{FF2B5EF4-FFF2-40B4-BE49-F238E27FC236}">
              <a16:creationId xmlns:a16="http://schemas.microsoft.com/office/drawing/2014/main" id="{9B29DA54-D106-4195-BE86-DA74DB0D0B18}"/>
            </a:ext>
          </a:extLst>
        </xdr:cNvPr>
        <xdr:cNvCxnSpPr/>
      </xdr:nvCxnSpPr>
      <xdr:spPr>
        <a:xfrm flipV="1">
          <a:off x="4514850" y="10083800"/>
          <a:ext cx="0" cy="1103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6" name="財政構造の弾力性最小値テキスト">
          <a:extLst>
            <a:ext uri="{FF2B5EF4-FFF2-40B4-BE49-F238E27FC236}">
              <a16:creationId xmlns:a16="http://schemas.microsoft.com/office/drawing/2014/main" id="{DBF0B7CB-4074-4BCA-A2A6-63EDB98861E8}"/>
            </a:ext>
          </a:extLst>
        </xdr:cNvPr>
        <xdr:cNvSpPr txBox="1"/>
      </xdr:nvSpPr>
      <xdr:spPr>
        <a:xfrm>
          <a:off x="4584700" y="1115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7" name="直線コネクタ 126">
          <a:extLst>
            <a:ext uri="{FF2B5EF4-FFF2-40B4-BE49-F238E27FC236}">
              <a16:creationId xmlns:a16="http://schemas.microsoft.com/office/drawing/2014/main" id="{FCAE4973-6F40-406D-BC2E-01F8867A2C0A}"/>
            </a:ext>
          </a:extLst>
        </xdr:cNvPr>
        <xdr:cNvCxnSpPr/>
      </xdr:nvCxnSpPr>
      <xdr:spPr>
        <a:xfrm>
          <a:off x="4425950" y="11187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A9A9CF7B-B4B6-4AD0-ACDF-A9FC7B6F33E9}"/>
            </a:ext>
          </a:extLst>
        </xdr:cNvPr>
        <xdr:cNvSpPr txBox="1"/>
      </xdr:nvSpPr>
      <xdr:spPr>
        <a:xfrm>
          <a:off x="45847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5CFC691E-0717-4F0F-8DB2-12B2EE454B23}"/>
            </a:ext>
          </a:extLst>
        </xdr:cNvPr>
        <xdr:cNvCxnSpPr/>
      </xdr:nvCxnSpPr>
      <xdr:spPr>
        <a:xfrm>
          <a:off x="4425950" y="10083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170039</xdr:rowOff>
    </xdr:from>
    <xdr:to>
      <xdr:col>23</xdr:col>
      <xdr:colOff>133350</xdr:colOff>
      <xdr:row>63</xdr:row>
      <xdr:rowOff>167922</xdr:rowOff>
    </xdr:to>
    <xdr:cxnSp macro="">
      <xdr:nvCxnSpPr>
        <xdr:cNvPr id="130" name="直線コネクタ 129">
          <a:extLst>
            <a:ext uri="{FF2B5EF4-FFF2-40B4-BE49-F238E27FC236}">
              <a16:creationId xmlns:a16="http://schemas.microsoft.com/office/drawing/2014/main" id="{97897D35-72DC-4AB9-AB0C-B9BF9845DFA4}"/>
            </a:ext>
          </a:extLst>
        </xdr:cNvPr>
        <xdr:cNvCxnSpPr/>
      </xdr:nvCxnSpPr>
      <xdr:spPr>
        <a:xfrm>
          <a:off x="3752850" y="10060799"/>
          <a:ext cx="762000" cy="6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1" name="財政構造の弾力性平均値テキスト">
          <a:extLst>
            <a:ext uri="{FF2B5EF4-FFF2-40B4-BE49-F238E27FC236}">
              <a16:creationId xmlns:a16="http://schemas.microsoft.com/office/drawing/2014/main" id="{DD8927ED-37FC-42B2-8744-2C47EAACE10E}"/>
            </a:ext>
          </a:extLst>
        </xdr:cNvPr>
        <xdr:cNvSpPr txBox="1"/>
      </xdr:nvSpPr>
      <xdr:spPr>
        <a:xfrm>
          <a:off x="4584700" y="10370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2" name="フローチャート: 判断 131">
          <a:extLst>
            <a:ext uri="{FF2B5EF4-FFF2-40B4-BE49-F238E27FC236}">
              <a16:creationId xmlns:a16="http://schemas.microsoft.com/office/drawing/2014/main" id="{348F9065-296A-460A-8580-8AE2CB1C45A9}"/>
            </a:ext>
          </a:extLst>
        </xdr:cNvPr>
        <xdr:cNvSpPr/>
      </xdr:nvSpPr>
      <xdr:spPr>
        <a:xfrm>
          <a:off x="4464050" y="1052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170039</xdr:rowOff>
    </xdr:from>
    <xdr:to>
      <xdr:col>19</xdr:col>
      <xdr:colOff>133350</xdr:colOff>
      <xdr:row>65</xdr:row>
      <xdr:rowOff>133350</xdr:rowOff>
    </xdr:to>
    <xdr:cxnSp macro="">
      <xdr:nvCxnSpPr>
        <xdr:cNvPr id="133" name="直線コネクタ 132">
          <a:extLst>
            <a:ext uri="{FF2B5EF4-FFF2-40B4-BE49-F238E27FC236}">
              <a16:creationId xmlns:a16="http://schemas.microsoft.com/office/drawing/2014/main" id="{FF6B36DF-5778-4C7B-99E0-B822D2EF4718}"/>
            </a:ext>
          </a:extLst>
        </xdr:cNvPr>
        <xdr:cNvCxnSpPr/>
      </xdr:nvCxnSpPr>
      <xdr:spPr>
        <a:xfrm flipV="1">
          <a:off x="2940050" y="10060799"/>
          <a:ext cx="812800" cy="9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58</xdr:row>
      <xdr:rowOff>129822</xdr:rowOff>
    </xdr:from>
    <xdr:to>
      <xdr:col>19</xdr:col>
      <xdr:colOff>184150</xdr:colOff>
      <xdr:row>59</xdr:row>
      <xdr:rowOff>59972</xdr:rowOff>
    </xdr:to>
    <xdr:sp macro="" textlink="">
      <xdr:nvSpPr>
        <xdr:cNvPr id="134" name="フローチャート: 判断 133">
          <a:extLst>
            <a:ext uri="{FF2B5EF4-FFF2-40B4-BE49-F238E27FC236}">
              <a16:creationId xmlns:a16="http://schemas.microsoft.com/office/drawing/2014/main" id="{FD2ACCB5-E7E9-476A-AF17-5CBD02A2E1ED}"/>
            </a:ext>
          </a:extLst>
        </xdr:cNvPr>
        <xdr:cNvSpPr/>
      </xdr:nvSpPr>
      <xdr:spPr>
        <a:xfrm>
          <a:off x="3702050" y="9852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70149</xdr:rowOff>
    </xdr:from>
    <xdr:ext cx="736600" cy="259045"/>
    <xdr:sp macro="" textlink="">
      <xdr:nvSpPr>
        <xdr:cNvPr id="135" name="テキスト ボックス 134">
          <a:extLst>
            <a:ext uri="{FF2B5EF4-FFF2-40B4-BE49-F238E27FC236}">
              <a16:creationId xmlns:a16="http://schemas.microsoft.com/office/drawing/2014/main" id="{E62F36C9-FF4E-41FB-969D-7125564A8A7A}"/>
            </a:ext>
          </a:extLst>
        </xdr:cNvPr>
        <xdr:cNvSpPr txBox="1"/>
      </xdr:nvSpPr>
      <xdr:spPr>
        <a:xfrm>
          <a:off x="3409950" y="96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136172</xdr:rowOff>
    </xdr:to>
    <xdr:cxnSp macro="">
      <xdr:nvCxnSpPr>
        <xdr:cNvPr id="136" name="直線コネクタ 135">
          <a:extLst>
            <a:ext uri="{FF2B5EF4-FFF2-40B4-BE49-F238E27FC236}">
              <a16:creationId xmlns:a16="http://schemas.microsoft.com/office/drawing/2014/main" id="{CA613B7A-80F9-4576-B4FE-CA468461D58E}"/>
            </a:ext>
          </a:extLst>
        </xdr:cNvPr>
        <xdr:cNvCxnSpPr/>
      </xdr:nvCxnSpPr>
      <xdr:spPr>
        <a:xfrm flipV="1">
          <a:off x="2127250" y="11029950"/>
          <a:ext cx="812800" cy="17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7" name="フローチャート: 判断 136">
          <a:extLst>
            <a:ext uri="{FF2B5EF4-FFF2-40B4-BE49-F238E27FC236}">
              <a16:creationId xmlns:a16="http://schemas.microsoft.com/office/drawing/2014/main" id="{5A9FC143-5570-458E-AC9E-3303C1EAC8AB}"/>
            </a:ext>
          </a:extLst>
        </xdr:cNvPr>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38" name="テキスト ボックス 137">
          <a:extLst>
            <a:ext uri="{FF2B5EF4-FFF2-40B4-BE49-F238E27FC236}">
              <a16:creationId xmlns:a16="http://schemas.microsoft.com/office/drawing/2014/main" id="{92637092-8871-4375-8FDD-56E854DB4756}"/>
            </a:ext>
          </a:extLst>
        </xdr:cNvPr>
        <xdr:cNvSpPr txBox="1"/>
      </xdr:nvSpPr>
      <xdr:spPr>
        <a:xfrm>
          <a:off x="25971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136172</xdr:rowOff>
    </xdr:from>
    <xdr:to>
      <xdr:col>11</xdr:col>
      <xdr:colOff>31750</xdr:colOff>
      <xdr:row>66</xdr:row>
      <xdr:rowOff>162983</xdr:rowOff>
    </xdr:to>
    <xdr:cxnSp macro="">
      <xdr:nvCxnSpPr>
        <xdr:cNvPr id="139" name="直線コネクタ 138">
          <a:extLst>
            <a:ext uri="{FF2B5EF4-FFF2-40B4-BE49-F238E27FC236}">
              <a16:creationId xmlns:a16="http://schemas.microsoft.com/office/drawing/2014/main" id="{4835AED3-882A-4CC7-BC28-7C46D4FCD948}"/>
            </a:ext>
          </a:extLst>
        </xdr:cNvPr>
        <xdr:cNvCxnSpPr/>
      </xdr:nvCxnSpPr>
      <xdr:spPr>
        <a:xfrm flipV="1">
          <a:off x="1333500" y="11200412"/>
          <a:ext cx="79375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40" name="フローチャート: 判断 139">
          <a:extLst>
            <a:ext uri="{FF2B5EF4-FFF2-40B4-BE49-F238E27FC236}">
              <a16:creationId xmlns:a16="http://schemas.microsoft.com/office/drawing/2014/main" id="{124F0D86-DFE4-4832-BFBD-4E0279D9CCB9}"/>
            </a:ext>
          </a:extLst>
        </xdr:cNvPr>
        <xdr:cNvSpPr/>
      </xdr:nvSpPr>
      <xdr:spPr>
        <a:xfrm>
          <a:off x="2095500" y="108757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87082</xdr:rowOff>
    </xdr:from>
    <xdr:ext cx="762000" cy="259045"/>
    <xdr:sp macro="" textlink="">
      <xdr:nvSpPr>
        <xdr:cNvPr id="141" name="テキスト ボックス 140">
          <a:extLst>
            <a:ext uri="{FF2B5EF4-FFF2-40B4-BE49-F238E27FC236}">
              <a16:creationId xmlns:a16="http://schemas.microsoft.com/office/drawing/2014/main" id="{9DDDEFE3-4DD1-4723-BAA9-16911B42CE2D}"/>
            </a:ext>
          </a:extLst>
        </xdr:cNvPr>
        <xdr:cNvSpPr txBox="1"/>
      </xdr:nvSpPr>
      <xdr:spPr>
        <a:xfrm>
          <a:off x="1784350" y="1064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2" name="フローチャート: 判断 141">
          <a:extLst>
            <a:ext uri="{FF2B5EF4-FFF2-40B4-BE49-F238E27FC236}">
              <a16:creationId xmlns:a16="http://schemas.microsoft.com/office/drawing/2014/main" id="{07A88F5F-0C24-4E5D-AB09-DD9FE4E82ABD}"/>
            </a:ext>
          </a:extLst>
        </xdr:cNvPr>
        <xdr:cNvSpPr/>
      </xdr:nvSpPr>
      <xdr:spPr>
        <a:xfrm>
          <a:off x="1282700" y="108086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20055</xdr:rowOff>
    </xdr:from>
    <xdr:ext cx="762000" cy="259045"/>
    <xdr:sp macro="" textlink="">
      <xdr:nvSpPr>
        <xdr:cNvPr id="143" name="テキスト ボックス 142">
          <a:extLst>
            <a:ext uri="{FF2B5EF4-FFF2-40B4-BE49-F238E27FC236}">
              <a16:creationId xmlns:a16="http://schemas.microsoft.com/office/drawing/2014/main" id="{87785238-12BE-4D4C-9070-CEA7CE5ACF05}"/>
            </a:ext>
          </a:extLst>
        </xdr:cNvPr>
        <xdr:cNvSpPr txBox="1"/>
      </xdr:nvSpPr>
      <xdr:spPr>
        <a:xfrm>
          <a:off x="971550" y="1058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F744293-A3E5-47D8-BD7E-1DB6B0D91B8B}"/>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314CE8F-A8B8-46E9-BCE8-84530C53200D}"/>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0661854-FD77-4A6B-9B20-97D73A62EB29}"/>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F6BEEDF-4050-4F43-890B-0997027D5FB4}"/>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8A2E96D-8C3D-4D47-8ACE-B1AE48265472}"/>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49" name="楕円 148">
          <a:extLst>
            <a:ext uri="{FF2B5EF4-FFF2-40B4-BE49-F238E27FC236}">
              <a16:creationId xmlns:a16="http://schemas.microsoft.com/office/drawing/2014/main" id="{AE6E5A43-0B07-4E2C-B12F-F4705505E708}"/>
            </a:ext>
          </a:extLst>
        </xdr:cNvPr>
        <xdr:cNvSpPr/>
      </xdr:nvSpPr>
      <xdr:spPr>
        <a:xfrm>
          <a:off x="4464050" y="10678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89199</xdr:rowOff>
    </xdr:from>
    <xdr:ext cx="762000" cy="259045"/>
    <xdr:sp macro="" textlink="">
      <xdr:nvSpPr>
        <xdr:cNvPr id="150" name="財政構造の弾力性該当値テキスト">
          <a:extLst>
            <a:ext uri="{FF2B5EF4-FFF2-40B4-BE49-F238E27FC236}">
              <a16:creationId xmlns:a16="http://schemas.microsoft.com/office/drawing/2014/main" id="{A718CAFB-0323-4FCA-884A-4194018F6B85}"/>
            </a:ext>
          </a:extLst>
        </xdr:cNvPr>
        <xdr:cNvSpPr txBox="1"/>
      </xdr:nvSpPr>
      <xdr:spPr>
        <a:xfrm>
          <a:off x="4584700" y="1065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119239</xdr:rowOff>
    </xdr:from>
    <xdr:to>
      <xdr:col>19</xdr:col>
      <xdr:colOff>184150</xdr:colOff>
      <xdr:row>60</xdr:row>
      <xdr:rowOff>49389</xdr:rowOff>
    </xdr:to>
    <xdr:sp macro="" textlink="">
      <xdr:nvSpPr>
        <xdr:cNvPr id="151" name="楕円 150">
          <a:extLst>
            <a:ext uri="{FF2B5EF4-FFF2-40B4-BE49-F238E27FC236}">
              <a16:creationId xmlns:a16="http://schemas.microsoft.com/office/drawing/2014/main" id="{9282A7E2-2974-43FA-A014-5D4FA8838F40}"/>
            </a:ext>
          </a:extLst>
        </xdr:cNvPr>
        <xdr:cNvSpPr/>
      </xdr:nvSpPr>
      <xdr:spPr>
        <a:xfrm>
          <a:off x="3702050" y="10009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34166</xdr:rowOff>
    </xdr:from>
    <xdr:ext cx="736600" cy="259045"/>
    <xdr:sp macro="" textlink="">
      <xdr:nvSpPr>
        <xdr:cNvPr id="152" name="テキスト ボックス 151">
          <a:extLst>
            <a:ext uri="{FF2B5EF4-FFF2-40B4-BE49-F238E27FC236}">
              <a16:creationId xmlns:a16="http://schemas.microsoft.com/office/drawing/2014/main" id="{371944BA-A4FC-49F4-8204-58BE3B858AD1}"/>
            </a:ext>
          </a:extLst>
        </xdr:cNvPr>
        <xdr:cNvSpPr txBox="1"/>
      </xdr:nvSpPr>
      <xdr:spPr>
        <a:xfrm>
          <a:off x="3409950" y="10092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a:extLst>
            <a:ext uri="{FF2B5EF4-FFF2-40B4-BE49-F238E27FC236}">
              <a16:creationId xmlns:a16="http://schemas.microsoft.com/office/drawing/2014/main" id="{51C399CB-0F81-4D82-9F87-142AA55A11EA}"/>
            </a:ext>
          </a:extLst>
        </xdr:cNvPr>
        <xdr:cNvSpPr/>
      </xdr:nvSpPr>
      <xdr:spPr>
        <a:xfrm>
          <a:off x="2889250" y="10979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4" name="テキスト ボックス 153">
          <a:extLst>
            <a:ext uri="{FF2B5EF4-FFF2-40B4-BE49-F238E27FC236}">
              <a16:creationId xmlns:a16="http://schemas.microsoft.com/office/drawing/2014/main" id="{B2662497-ECE4-40A7-9046-41F9068F938B}"/>
            </a:ext>
          </a:extLst>
        </xdr:cNvPr>
        <xdr:cNvSpPr txBox="1"/>
      </xdr:nvSpPr>
      <xdr:spPr>
        <a:xfrm>
          <a:off x="2597150" y="1106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85372</xdr:rowOff>
    </xdr:from>
    <xdr:to>
      <xdr:col>11</xdr:col>
      <xdr:colOff>82550</xdr:colOff>
      <xdr:row>67</xdr:row>
      <xdr:rowOff>15522</xdr:rowOff>
    </xdr:to>
    <xdr:sp macro="" textlink="">
      <xdr:nvSpPr>
        <xdr:cNvPr id="155" name="楕円 154">
          <a:extLst>
            <a:ext uri="{FF2B5EF4-FFF2-40B4-BE49-F238E27FC236}">
              <a16:creationId xmlns:a16="http://schemas.microsoft.com/office/drawing/2014/main" id="{B9EC6DF6-2896-4A67-90F7-D36773E876DA}"/>
            </a:ext>
          </a:extLst>
        </xdr:cNvPr>
        <xdr:cNvSpPr/>
      </xdr:nvSpPr>
      <xdr:spPr>
        <a:xfrm>
          <a:off x="2095500" y="1114961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299</xdr:rowOff>
    </xdr:from>
    <xdr:ext cx="762000" cy="259045"/>
    <xdr:sp macro="" textlink="">
      <xdr:nvSpPr>
        <xdr:cNvPr id="156" name="テキスト ボックス 155">
          <a:extLst>
            <a:ext uri="{FF2B5EF4-FFF2-40B4-BE49-F238E27FC236}">
              <a16:creationId xmlns:a16="http://schemas.microsoft.com/office/drawing/2014/main" id="{ABFF40AD-9D4E-4C24-9A16-FCF42F97617A}"/>
            </a:ext>
          </a:extLst>
        </xdr:cNvPr>
        <xdr:cNvSpPr txBox="1"/>
      </xdr:nvSpPr>
      <xdr:spPr>
        <a:xfrm>
          <a:off x="1784350" y="1123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112183</xdr:rowOff>
    </xdr:from>
    <xdr:to>
      <xdr:col>7</xdr:col>
      <xdr:colOff>31750</xdr:colOff>
      <xdr:row>67</xdr:row>
      <xdr:rowOff>42333</xdr:rowOff>
    </xdr:to>
    <xdr:sp macro="" textlink="">
      <xdr:nvSpPr>
        <xdr:cNvPr id="157" name="楕円 156">
          <a:extLst>
            <a:ext uri="{FF2B5EF4-FFF2-40B4-BE49-F238E27FC236}">
              <a16:creationId xmlns:a16="http://schemas.microsoft.com/office/drawing/2014/main" id="{75FEF21F-DD5A-4ABC-B69B-EE72F3FD3DA5}"/>
            </a:ext>
          </a:extLst>
        </xdr:cNvPr>
        <xdr:cNvSpPr/>
      </xdr:nvSpPr>
      <xdr:spPr>
        <a:xfrm>
          <a:off x="1282700" y="111764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27110</xdr:rowOff>
    </xdr:from>
    <xdr:ext cx="762000" cy="259045"/>
    <xdr:sp macro="" textlink="">
      <xdr:nvSpPr>
        <xdr:cNvPr id="158" name="テキスト ボックス 157">
          <a:extLst>
            <a:ext uri="{FF2B5EF4-FFF2-40B4-BE49-F238E27FC236}">
              <a16:creationId xmlns:a16="http://schemas.microsoft.com/office/drawing/2014/main" id="{67BAE021-EA2F-4294-8732-EE839E9A228A}"/>
            </a:ext>
          </a:extLst>
        </xdr:cNvPr>
        <xdr:cNvSpPr txBox="1"/>
      </xdr:nvSpPr>
      <xdr:spPr>
        <a:xfrm>
          <a:off x="971550" y="11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AF80C57-5939-4D2A-ACD5-8203E6E3B30B}"/>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DCCC7B08-7311-4DBE-A8D1-5F75994597B5}"/>
            </a:ext>
          </a:extLst>
        </xdr:cNvPr>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6DA46A56-63A9-4626-A63A-ED0707E72A1E}"/>
            </a:ext>
          </a:extLst>
        </xdr:cNvPr>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5CFFA83F-AB2A-415E-A824-BFF6A3B2ACE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1C56AF30-B623-411B-BCE2-1759FCAEDBDD}"/>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98C592D6-3CC1-44A8-B234-443C11DC9205}"/>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16F08445-C340-4ACD-B048-F6EAB43BD989}"/>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55E07787-5A91-4714-AB94-08A682C640D9}"/>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D9C06238-755F-4ABE-916D-FC870970CE4E}"/>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F3844D33-D747-41FA-A8B4-9CC96597809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F00F03BE-B02E-47CA-BFF6-A1DAAE715BFD}"/>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本県は離島や半島が多く、行政サービスに対して他県よりコストがかかるため、都道府県平均より高い状況が続いているが、継続的に行財政改革に取り組み、業務の集約化や外部化による組織・人員の見直し、職員給与の適正化等を進めてきたところ。今後も、時代の変化とともに多様化する行政ニーズを対応しつつ、適正な職員配置等に努めていく。</a:t>
          </a:r>
        </a:p>
        <a:p>
          <a:r>
            <a:rPr kumimoji="1" lang="ja-JP" altLang="en-US" sz="1300">
              <a:latin typeface="ＭＳ Ｐゴシック" panose="020B0600070205080204" pitchFamily="50" charset="-128"/>
              <a:ea typeface="ＭＳ Ｐゴシック" panose="020B0600070205080204" pitchFamily="50" charset="-128"/>
            </a:rPr>
            <a:t>・物件費等については、さらなる業務効率化を図るため、行政のデジタル化にかかる取組等を実施していく。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1A3F166D-D427-4839-9EC3-91B1AD26DF09}"/>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BF2236A3-167D-420D-9FF6-7564B475339F}"/>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4B349990-3A0E-4819-8AD4-20E09025AF79}"/>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AAC8B970-9726-4CAB-87C3-24BA2A07AA4F}"/>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C746F096-006F-4DAC-B413-932E0EAE40B6}"/>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818B3B6A-FB3E-45CA-99B6-ED4473D7583A}"/>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98802B1F-C941-4E54-9840-0DB37EF115A3}"/>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C211E573-5EF5-41BE-ADC8-5224A61514F0}"/>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E9EAFD12-2223-4800-B416-6E9CF2CD4573}"/>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AA6F4782-B4EF-4C57-BB7E-E9996E0604C2}"/>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A990A78-31C8-4017-ACFE-20609E9D2224}"/>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89087A94-8E86-4E28-9F61-63C10B8589F3}"/>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C451EF5E-D757-455B-94D5-944CE1E70971}"/>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36891A26-B90F-482A-8830-F8C895CCFDEC}"/>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1CE6B7AB-7537-4678-A09D-0294DDF02883}"/>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91AA07B4-8222-43FB-ACB2-43220A9DFBF8}"/>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DA8911A-30FA-4A54-B3CE-DBBC7D64FFD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60AF7C7B-DB13-469F-A32C-443E48265FC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88" name="直線コネクタ 187">
          <a:extLst>
            <a:ext uri="{FF2B5EF4-FFF2-40B4-BE49-F238E27FC236}">
              <a16:creationId xmlns:a16="http://schemas.microsoft.com/office/drawing/2014/main" id="{33EF955B-FB4C-4435-A15F-B162EC3986B4}"/>
            </a:ext>
          </a:extLst>
        </xdr:cNvPr>
        <xdr:cNvCxnSpPr/>
      </xdr:nvCxnSpPr>
      <xdr:spPr>
        <a:xfrm flipV="1">
          <a:off x="4514850" y="13472593"/>
          <a:ext cx="0" cy="1522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89" name="人件費・物件費等の状況最小値テキスト">
          <a:extLst>
            <a:ext uri="{FF2B5EF4-FFF2-40B4-BE49-F238E27FC236}">
              <a16:creationId xmlns:a16="http://schemas.microsoft.com/office/drawing/2014/main" id="{1E650BBC-40DB-4C60-A842-C93D7D802A43}"/>
            </a:ext>
          </a:extLst>
        </xdr:cNvPr>
        <xdr:cNvSpPr txBox="1"/>
      </xdr:nvSpPr>
      <xdr:spPr>
        <a:xfrm>
          <a:off x="4584700" y="149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0" name="直線コネクタ 189">
          <a:extLst>
            <a:ext uri="{FF2B5EF4-FFF2-40B4-BE49-F238E27FC236}">
              <a16:creationId xmlns:a16="http://schemas.microsoft.com/office/drawing/2014/main" id="{DD466132-C89D-46E4-83D9-06CE6FFCCFF1}"/>
            </a:ext>
          </a:extLst>
        </xdr:cNvPr>
        <xdr:cNvCxnSpPr/>
      </xdr:nvCxnSpPr>
      <xdr:spPr>
        <a:xfrm>
          <a:off x="4425950" y="1499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1" name="人件費・物件費等の状況最大値テキスト">
          <a:extLst>
            <a:ext uri="{FF2B5EF4-FFF2-40B4-BE49-F238E27FC236}">
              <a16:creationId xmlns:a16="http://schemas.microsoft.com/office/drawing/2014/main" id="{504700E3-4346-4305-961A-EC60ABA655D5}"/>
            </a:ext>
          </a:extLst>
        </xdr:cNvPr>
        <xdr:cNvSpPr txBox="1"/>
      </xdr:nvSpPr>
      <xdr:spPr>
        <a:xfrm>
          <a:off x="4584700" y="1322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2" name="直線コネクタ 191">
          <a:extLst>
            <a:ext uri="{FF2B5EF4-FFF2-40B4-BE49-F238E27FC236}">
              <a16:creationId xmlns:a16="http://schemas.microsoft.com/office/drawing/2014/main" id="{FE65777C-EDDE-4BE9-B69F-80CC7C15D188}"/>
            </a:ext>
          </a:extLst>
        </xdr:cNvPr>
        <xdr:cNvCxnSpPr/>
      </xdr:nvCxnSpPr>
      <xdr:spPr>
        <a:xfrm>
          <a:off x="4425950" y="13472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28195</xdr:rowOff>
    </xdr:from>
    <xdr:to>
      <xdr:col>23</xdr:col>
      <xdr:colOff>133350</xdr:colOff>
      <xdr:row>83</xdr:row>
      <xdr:rowOff>83125</xdr:rowOff>
    </xdr:to>
    <xdr:cxnSp macro="">
      <xdr:nvCxnSpPr>
        <xdr:cNvPr id="193" name="直線コネクタ 192">
          <a:extLst>
            <a:ext uri="{FF2B5EF4-FFF2-40B4-BE49-F238E27FC236}">
              <a16:creationId xmlns:a16="http://schemas.microsoft.com/office/drawing/2014/main" id="{A80B95B1-1B88-4C80-BD80-32EB4FCB1198}"/>
            </a:ext>
          </a:extLst>
        </xdr:cNvPr>
        <xdr:cNvCxnSpPr/>
      </xdr:nvCxnSpPr>
      <xdr:spPr>
        <a:xfrm>
          <a:off x="3752850" y="13942315"/>
          <a:ext cx="762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121598</xdr:rowOff>
    </xdr:from>
    <xdr:ext cx="762000" cy="259045"/>
    <xdr:sp macro="" textlink="">
      <xdr:nvSpPr>
        <xdr:cNvPr id="194" name="人件費・物件費等の状況平均値テキスト">
          <a:extLst>
            <a:ext uri="{FF2B5EF4-FFF2-40B4-BE49-F238E27FC236}">
              <a16:creationId xmlns:a16="http://schemas.microsoft.com/office/drawing/2014/main" id="{71C74E21-9A33-460D-9ACF-525B6AB3E19C}"/>
            </a:ext>
          </a:extLst>
        </xdr:cNvPr>
        <xdr:cNvSpPr txBox="1"/>
      </xdr:nvSpPr>
      <xdr:spPr>
        <a:xfrm>
          <a:off x="4584700" y="14203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5" name="フローチャート: 判断 194">
          <a:extLst>
            <a:ext uri="{FF2B5EF4-FFF2-40B4-BE49-F238E27FC236}">
              <a16:creationId xmlns:a16="http://schemas.microsoft.com/office/drawing/2014/main" id="{E5B685C8-1ACA-4486-9586-66DD20939E7A}"/>
            </a:ext>
          </a:extLst>
        </xdr:cNvPr>
        <xdr:cNvSpPr/>
      </xdr:nvSpPr>
      <xdr:spPr>
        <a:xfrm>
          <a:off x="4464050" y="14231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151299</xdr:rowOff>
    </xdr:from>
    <xdr:to>
      <xdr:col>19</xdr:col>
      <xdr:colOff>133350</xdr:colOff>
      <xdr:row>83</xdr:row>
      <xdr:rowOff>28195</xdr:rowOff>
    </xdr:to>
    <xdr:cxnSp macro="">
      <xdr:nvCxnSpPr>
        <xdr:cNvPr id="196" name="直線コネクタ 195">
          <a:extLst>
            <a:ext uri="{FF2B5EF4-FFF2-40B4-BE49-F238E27FC236}">
              <a16:creationId xmlns:a16="http://schemas.microsoft.com/office/drawing/2014/main" id="{5660BEAC-F09B-4CA0-9FFF-9E566FF559F4}"/>
            </a:ext>
          </a:extLst>
        </xdr:cNvPr>
        <xdr:cNvCxnSpPr/>
      </xdr:nvCxnSpPr>
      <xdr:spPr>
        <a:xfrm>
          <a:off x="2940050" y="13897779"/>
          <a:ext cx="812800" cy="4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7" name="フローチャート: 判断 196">
          <a:extLst>
            <a:ext uri="{FF2B5EF4-FFF2-40B4-BE49-F238E27FC236}">
              <a16:creationId xmlns:a16="http://schemas.microsoft.com/office/drawing/2014/main" id="{1317CF0A-A8E5-494A-A70E-A3636122E84F}"/>
            </a:ext>
          </a:extLst>
        </xdr:cNvPr>
        <xdr:cNvSpPr/>
      </xdr:nvSpPr>
      <xdr:spPr>
        <a:xfrm>
          <a:off x="3702050" y="1414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151771</xdr:rowOff>
    </xdr:from>
    <xdr:ext cx="736600" cy="259045"/>
    <xdr:sp macro="" textlink="">
      <xdr:nvSpPr>
        <xdr:cNvPr id="198" name="テキスト ボックス 197">
          <a:extLst>
            <a:ext uri="{FF2B5EF4-FFF2-40B4-BE49-F238E27FC236}">
              <a16:creationId xmlns:a16="http://schemas.microsoft.com/office/drawing/2014/main" id="{DF8FDCEF-7E8F-4BCC-BBB5-4B5CE945C9F7}"/>
            </a:ext>
          </a:extLst>
        </xdr:cNvPr>
        <xdr:cNvSpPr txBox="1"/>
      </xdr:nvSpPr>
      <xdr:spPr>
        <a:xfrm>
          <a:off x="3409950" y="1423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114018</xdr:rowOff>
    </xdr:from>
    <xdr:to>
      <xdr:col>15</xdr:col>
      <xdr:colOff>82550</xdr:colOff>
      <xdr:row>82</xdr:row>
      <xdr:rowOff>151299</xdr:rowOff>
    </xdr:to>
    <xdr:cxnSp macro="">
      <xdr:nvCxnSpPr>
        <xdr:cNvPr id="199" name="直線コネクタ 198">
          <a:extLst>
            <a:ext uri="{FF2B5EF4-FFF2-40B4-BE49-F238E27FC236}">
              <a16:creationId xmlns:a16="http://schemas.microsoft.com/office/drawing/2014/main" id="{19CFA40D-EA7F-48E1-BC51-009B2F0F4655}"/>
            </a:ext>
          </a:extLst>
        </xdr:cNvPr>
        <xdr:cNvCxnSpPr/>
      </xdr:nvCxnSpPr>
      <xdr:spPr>
        <a:xfrm>
          <a:off x="2127250" y="13860498"/>
          <a:ext cx="8128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0" name="フローチャート: 判断 199">
          <a:extLst>
            <a:ext uri="{FF2B5EF4-FFF2-40B4-BE49-F238E27FC236}">
              <a16:creationId xmlns:a16="http://schemas.microsoft.com/office/drawing/2014/main" id="{CCF6C2AE-84C2-400F-943E-DF93949736A2}"/>
            </a:ext>
          </a:extLst>
        </xdr:cNvPr>
        <xdr:cNvSpPr/>
      </xdr:nvSpPr>
      <xdr:spPr>
        <a:xfrm>
          <a:off x="2889250" y="14040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41721</xdr:rowOff>
    </xdr:from>
    <xdr:ext cx="762000" cy="259045"/>
    <xdr:sp macro="" textlink="">
      <xdr:nvSpPr>
        <xdr:cNvPr id="201" name="テキスト ボックス 200">
          <a:extLst>
            <a:ext uri="{FF2B5EF4-FFF2-40B4-BE49-F238E27FC236}">
              <a16:creationId xmlns:a16="http://schemas.microsoft.com/office/drawing/2014/main" id="{4BB3A654-6C2B-4BCE-ACFB-1E823972172E}"/>
            </a:ext>
          </a:extLst>
        </xdr:cNvPr>
        <xdr:cNvSpPr txBox="1"/>
      </xdr:nvSpPr>
      <xdr:spPr>
        <a:xfrm>
          <a:off x="2597150" y="141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93335</xdr:rowOff>
    </xdr:from>
    <xdr:to>
      <xdr:col>11</xdr:col>
      <xdr:colOff>31750</xdr:colOff>
      <xdr:row>82</xdr:row>
      <xdr:rowOff>114018</xdr:rowOff>
    </xdr:to>
    <xdr:cxnSp macro="">
      <xdr:nvCxnSpPr>
        <xdr:cNvPr id="202" name="直線コネクタ 201">
          <a:extLst>
            <a:ext uri="{FF2B5EF4-FFF2-40B4-BE49-F238E27FC236}">
              <a16:creationId xmlns:a16="http://schemas.microsoft.com/office/drawing/2014/main" id="{F192667D-2ABD-46B7-8415-048A0C7540D4}"/>
            </a:ext>
          </a:extLst>
        </xdr:cNvPr>
        <xdr:cNvCxnSpPr/>
      </xdr:nvCxnSpPr>
      <xdr:spPr>
        <a:xfrm>
          <a:off x="1333500" y="13839815"/>
          <a:ext cx="79375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3" name="フローチャート: 判断 202">
          <a:extLst>
            <a:ext uri="{FF2B5EF4-FFF2-40B4-BE49-F238E27FC236}">
              <a16:creationId xmlns:a16="http://schemas.microsoft.com/office/drawing/2014/main" id="{A141BFD3-E94E-4A63-B79E-2C4FA4288076}"/>
            </a:ext>
          </a:extLst>
        </xdr:cNvPr>
        <xdr:cNvSpPr/>
      </xdr:nvSpPr>
      <xdr:spPr>
        <a:xfrm>
          <a:off x="2095500" y="139500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122339</xdr:rowOff>
    </xdr:from>
    <xdr:ext cx="762000" cy="259045"/>
    <xdr:sp macro="" textlink="">
      <xdr:nvSpPr>
        <xdr:cNvPr id="204" name="テキスト ボックス 203">
          <a:extLst>
            <a:ext uri="{FF2B5EF4-FFF2-40B4-BE49-F238E27FC236}">
              <a16:creationId xmlns:a16="http://schemas.microsoft.com/office/drawing/2014/main" id="{C48DD686-2AFE-4727-842E-F809BE8B2AEA}"/>
            </a:ext>
          </a:extLst>
        </xdr:cNvPr>
        <xdr:cNvSpPr txBox="1"/>
      </xdr:nvSpPr>
      <xdr:spPr>
        <a:xfrm>
          <a:off x="1784350" y="1403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5" name="フローチャート: 判断 204">
          <a:extLst>
            <a:ext uri="{FF2B5EF4-FFF2-40B4-BE49-F238E27FC236}">
              <a16:creationId xmlns:a16="http://schemas.microsoft.com/office/drawing/2014/main" id="{8475C6B4-3744-4828-A40E-7D9DA96AE313}"/>
            </a:ext>
          </a:extLst>
        </xdr:cNvPr>
        <xdr:cNvSpPr/>
      </xdr:nvSpPr>
      <xdr:spPr>
        <a:xfrm>
          <a:off x="1282700" y="139335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105776</xdr:rowOff>
    </xdr:from>
    <xdr:ext cx="762000" cy="259045"/>
    <xdr:sp macro="" textlink="">
      <xdr:nvSpPr>
        <xdr:cNvPr id="206" name="テキスト ボックス 205">
          <a:extLst>
            <a:ext uri="{FF2B5EF4-FFF2-40B4-BE49-F238E27FC236}">
              <a16:creationId xmlns:a16="http://schemas.microsoft.com/office/drawing/2014/main" id="{E25A043E-9B92-4FC4-B592-B16B1C37A07D}"/>
            </a:ext>
          </a:extLst>
        </xdr:cNvPr>
        <xdr:cNvSpPr txBox="1"/>
      </xdr:nvSpPr>
      <xdr:spPr>
        <a:xfrm>
          <a:off x="971550" y="1401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8DDD6B4-C8D9-42EC-8A40-8C99CA6C441D}"/>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DB7FA00-4D0B-40BF-A311-E247637EA3C3}"/>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24CE818-E2A9-4E9D-82EE-38123419B16B}"/>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E67E8B0-131D-4F41-A1C8-D2C85A35A407}"/>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81E5FF4-9A55-4133-810F-49C84A86B64A}"/>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32325</xdr:rowOff>
    </xdr:from>
    <xdr:to>
      <xdr:col>23</xdr:col>
      <xdr:colOff>184150</xdr:colOff>
      <xdr:row>83</xdr:row>
      <xdr:rowOff>133925</xdr:rowOff>
    </xdr:to>
    <xdr:sp macro="" textlink="">
      <xdr:nvSpPr>
        <xdr:cNvPr id="212" name="楕円 211">
          <a:extLst>
            <a:ext uri="{FF2B5EF4-FFF2-40B4-BE49-F238E27FC236}">
              <a16:creationId xmlns:a16="http://schemas.microsoft.com/office/drawing/2014/main" id="{1BE66D2E-2258-4149-9216-E797E9DA7B2F}"/>
            </a:ext>
          </a:extLst>
        </xdr:cNvPr>
        <xdr:cNvSpPr/>
      </xdr:nvSpPr>
      <xdr:spPr>
        <a:xfrm>
          <a:off x="4464050" y="1394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48852</xdr:rowOff>
    </xdr:from>
    <xdr:ext cx="762000" cy="259045"/>
    <xdr:sp macro="" textlink="">
      <xdr:nvSpPr>
        <xdr:cNvPr id="213" name="人件費・物件費等の状況該当値テキスト">
          <a:extLst>
            <a:ext uri="{FF2B5EF4-FFF2-40B4-BE49-F238E27FC236}">
              <a16:creationId xmlns:a16="http://schemas.microsoft.com/office/drawing/2014/main" id="{B3C2BDB2-3248-400B-A465-4119A91DDC69}"/>
            </a:ext>
          </a:extLst>
        </xdr:cNvPr>
        <xdr:cNvSpPr txBox="1"/>
      </xdr:nvSpPr>
      <xdr:spPr>
        <a:xfrm>
          <a:off x="4584700" y="1379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148845</xdr:rowOff>
    </xdr:from>
    <xdr:to>
      <xdr:col>19</xdr:col>
      <xdr:colOff>184150</xdr:colOff>
      <xdr:row>83</xdr:row>
      <xdr:rowOff>78995</xdr:rowOff>
    </xdr:to>
    <xdr:sp macro="" textlink="">
      <xdr:nvSpPr>
        <xdr:cNvPr id="214" name="楕円 213">
          <a:extLst>
            <a:ext uri="{FF2B5EF4-FFF2-40B4-BE49-F238E27FC236}">
              <a16:creationId xmlns:a16="http://schemas.microsoft.com/office/drawing/2014/main" id="{3788BCB2-8412-4D61-888A-3DD3566A9D63}"/>
            </a:ext>
          </a:extLst>
        </xdr:cNvPr>
        <xdr:cNvSpPr/>
      </xdr:nvSpPr>
      <xdr:spPr>
        <a:xfrm>
          <a:off x="3702050" y="13895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89172</xdr:rowOff>
    </xdr:from>
    <xdr:ext cx="736600" cy="259045"/>
    <xdr:sp macro="" textlink="">
      <xdr:nvSpPr>
        <xdr:cNvPr id="215" name="テキスト ボックス 214">
          <a:extLst>
            <a:ext uri="{FF2B5EF4-FFF2-40B4-BE49-F238E27FC236}">
              <a16:creationId xmlns:a16="http://schemas.microsoft.com/office/drawing/2014/main" id="{D2EF1D24-4FD0-49CD-9130-4D4B15CC875F}"/>
            </a:ext>
          </a:extLst>
        </xdr:cNvPr>
        <xdr:cNvSpPr txBox="1"/>
      </xdr:nvSpPr>
      <xdr:spPr>
        <a:xfrm>
          <a:off x="3409950" y="13668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100499</xdr:rowOff>
    </xdr:from>
    <xdr:to>
      <xdr:col>15</xdr:col>
      <xdr:colOff>133350</xdr:colOff>
      <xdr:row>83</xdr:row>
      <xdr:rowOff>30649</xdr:rowOff>
    </xdr:to>
    <xdr:sp macro="" textlink="">
      <xdr:nvSpPr>
        <xdr:cNvPr id="216" name="楕円 215">
          <a:extLst>
            <a:ext uri="{FF2B5EF4-FFF2-40B4-BE49-F238E27FC236}">
              <a16:creationId xmlns:a16="http://schemas.microsoft.com/office/drawing/2014/main" id="{16EE28AB-CE5D-4CBA-A7AD-53EC86D2280A}"/>
            </a:ext>
          </a:extLst>
        </xdr:cNvPr>
        <xdr:cNvSpPr/>
      </xdr:nvSpPr>
      <xdr:spPr>
        <a:xfrm>
          <a:off x="2889250" y="13846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40826</xdr:rowOff>
    </xdr:from>
    <xdr:ext cx="762000" cy="259045"/>
    <xdr:sp macro="" textlink="">
      <xdr:nvSpPr>
        <xdr:cNvPr id="217" name="テキスト ボックス 216">
          <a:extLst>
            <a:ext uri="{FF2B5EF4-FFF2-40B4-BE49-F238E27FC236}">
              <a16:creationId xmlns:a16="http://schemas.microsoft.com/office/drawing/2014/main" id="{7F6DD466-4797-47B8-BA6B-D311D8F4C710}"/>
            </a:ext>
          </a:extLst>
        </xdr:cNvPr>
        <xdr:cNvSpPr txBox="1"/>
      </xdr:nvSpPr>
      <xdr:spPr>
        <a:xfrm>
          <a:off x="2597150" y="1361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63218</xdr:rowOff>
    </xdr:from>
    <xdr:to>
      <xdr:col>11</xdr:col>
      <xdr:colOff>82550</xdr:colOff>
      <xdr:row>82</xdr:row>
      <xdr:rowOff>164818</xdr:rowOff>
    </xdr:to>
    <xdr:sp macro="" textlink="">
      <xdr:nvSpPr>
        <xdr:cNvPr id="218" name="楕円 217">
          <a:extLst>
            <a:ext uri="{FF2B5EF4-FFF2-40B4-BE49-F238E27FC236}">
              <a16:creationId xmlns:a16="http://schemas.microsoft.com/office/drawing/2014/main" id="{4094AEF8-A1A0-495A-8BA6-F69933FC8E01}"/>
            </a:ext>
          </a:extLst>
        </xdr:cNvPr>
        <xdr:cNvSpPr/>
      </xdr:nvSpPr>
      <xdr:spPr>
        <a:xfrm>
          <a:off x="2095500" y="138096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3545</xdr:rowOff>
    </xdr:from>
    <xdr:ext cx="762000" cy="259045"/>
    <xdr:sp macro="" textlink="">
      <xdr:nvSpPr>
        <xdr:cNvPr id="219" name="テキスト ボックス 218">
          <a:extLst>
            <a:ext uri="{FF2B5EF4-FFF2-40B4-BE49-F238E27FC236}">
              <a16:creationId xmlns:a16="http://schemas.microsoft.com/office/drawing/2014/main" id="{2D0F46D6-F9F9-431F-9400-3FC20BAE29DE}"/>
            </a:ext>
          </a:extLst>
        </xdr:cNvPr>
        <xdr:cNvSpPr txBox="1"/>
      </xdr:nvSpPr>
      <xdr:spPr>
        <a:xfrm>
          <a:off x="1784350" y="1358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42535</xdr:rowOff>
    </xdr:from>
    <xdr:to>
      <xdr:col>7</xdr:col>
      <xdr:colOff>31750</xdr:colOff>
      <xdr:row>82</xdr:row>
      <xdr:rowOff>144135</xdr:rowOff>
    </xdr:to>
    <xdr:sp macro="" textlink="">
      <xdr:nvSpPr>
        <xdr:cNvPr id="220" name="楕円 219">
          <a:extLst>
            <a:ext uri="{FF2B5EF4-FFF2-40B4-BE49-F238E27FC236}">
              <a16:creationId xmlns:a16="http://schemas.microsoft.com/office/drawing/2014/main" id="{69084B62-393C-4BDD-A4DC-DB1997507321}"/>
            </a:ext>
          </a:extLst>
        </xdr:cNvPr>
        <xdr:cNvSpPr/>
      </xdr:nvSpPr>
      <xdr:spPr>
        <a:xfrm>
          <a:off x="1282700" y="13789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154312</xdr:rowOff>
    </xdr:from>
    <xdr:ext cx="762000" cy="259045"/>
    <xdr:sp macro="" textlink="">
      <xdr:nvSpPr>
        <xdr:cNvPr id="221" name="テキスト ボックス 220">
          <a:extLst>
            <a:ext uri="{FF2B5EF4-FFF2-40B4-BE49-F238E27FC236}">
              <a16:creationId xmlns:a16="http://schemas.microsoft.com/office/drawing/2014/main" id="{B9475C27-ED5C-4301-859F-72EDA09850EC}"/>
            </a:ext>
          </a:extLst>
        </xdr:cNvPr>
        <xdr:cNvSpPr txBox="1"/>
      </xdr:nvSpPr>
      <xdr:spPr>
        <a:xfrm>
          <a:off x="971550" y="135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4C40EC4-CB85-4CD3-8C31-E423EB7E6C8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10C34566-BD93-4B5E-ACFB-97155B03F22B}"/>
            </a:ext>
          </a:extLst>
        </xdr:cNvPr>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B5EBA1D8-D69D-4D05-9345-C6E112A211D9}"/>
            </a:ext>
          </a:extLst>
        </xdr:cNvPr>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A28D539D-76C2-4F47-9F83-84C4B1D2CB8F}"/>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E424B65-078E-45E6-95ED-C66AD4457D3E}"/>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1EA11184-5566-4505-AF41-3BD80586F1F9}"/>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122C922-FD9F-411F-B1B4-11D9E2839CED}"/>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C8163201-045D-4C8F-91DC-DFE803C40A09}"/>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1F0D1314-8018-4085-8765-E43E769E213F}"/>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93D41A8-3A3B-45D4-A9FD-2F28A27009FA}"/>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B41779E0-90C0-46AF-90B0-26B81A36AFE5}"/>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・これまでの給与制度の見直し等により、グループ内平均値を下回る状況が続いており、引き続き適正な運用に努める。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8FBBF5F2-D899-41FF-957E-B43FB57498B5}"/>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70E44B2D-9750-4854-A9C7-289B50F1C45D}"/>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4D0A988D-1807-4C26-8CE9-75C7BC879961}"/>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D3DF8FA6-B074-46DD-BAF4-C24D971825C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294FA16D-788C-4896-8987-9E1BE2A13C5A}"/>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87EB7B22-A109-4B79-AED0-F4FC7A4DF59C}"/>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B70F67D2-A282-4E9C-9992-593E6AF6A52E}"/>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8DEA3D8E-89FE-4F20-926E-1F7E3567545F}"/>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579BAE3C-E7A6-4553-A7C3-FE88CCD89903}"/>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893E5CC8-FF6B-4305-82E5-C4A69E59DCC3}"/>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3510E670-DA28-4ED3-B7BA-A6859E2A2DAF}"/>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41758CBB-548B-4CAE-9AD7-A3E2D08C5266}"/>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AE19F756-0AC1-42DA-AAD6-5EC7276EBF5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C07ABCEC-F1FE-42F5-94B7-E1F5CAE7256E}"/>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29112C37-4EEC-4297-A8FA-1EA7B8D75456}"/>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12631AD-B0C7-41DC-8C74-8000274F7D96}"/>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4544CEE3-C9AE-4A60-B790-CE1B60E0AC6B}"/>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CBFB0B1A-CF05-46F5-98F4-F7E2DC3FD7D9}"/>
            </a:ext>
          </a:extLst>
        </xdr:cNvPr>
        <xdr:cNvCxnSpPr/>
      </xdr:nvCxnSpPr>
      <xdr:spPr>
        <a:xfrm flipV="1">
          <a:off x="15474950" y="13541829"/>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B43CACD5-CF54-4E17-9A3A-A7DB919B9485}"/>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9B10EFF3-4FC4-4D61-8D9A-AFB099F97F74}"/>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3" name="給与水準   （国との比較）最大値テキスト">
          <a:extLst>
            <a:ext uri="{FF2B5EF4-FFF2-40B4-BE49-F238E27FC236}">
              <a16:creationId xmlns:a16="http://schemas.microsoft.com/office/drawing/2014/main" id="{65541439-5513-4C87-88D5-0178304BA8F5}"/>
            </a:ext>
          </a:extLst>
        </xdr:cNvPr>
        <xdr:cNvSpPr txBox="1"/>
      </xdr:nvSpPr>
      <xdr:spPr>
        <a:xfrm>
          <a:off x="15563850" y="132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4" name="直線コネクタ 253">
          <a:extLst>
            <a:ext uri="{FF2B5EF4-FFF2-40B4-BE49-F238E27FC236}">
              <a16:creationId xmlns:a16="http://schemas.microsoft.com/office/drawing/2014/main" id="{DB986302-8820-4431-A396-8FB065E90BCC}"/>
            </a:ext>
          </a:extLst>
        </xdr:cNvPr>
        <xdr:cNvCxnSpPr/>
      </xdr:nvCxnSpPr>
      <xdr:spPr>
        <a:xfrm>
          <a:off x="15405100" y="13541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55" name="直線コネクタ 254">
          <a:extLst>
            <a:ext uri="{FF2B5EF4-FFF2-40B4-BE49-F238E27FC236}">
              <a16:creationId xmlns:a16="http://schemas.microsoft.com/office/drawing/2014/main" id="{39088AE7-7086-4881-AA17-AA1C26A8720D}"/>
            </a:ext>
          </a:extLst>
        </xdr:cNvPr>
        <xdr:cNvCxnSpPr/>
      </xdr:nvCxnSpPr>
      <xdr:spPr>
        <a:xfrm>
          <a:off x="14712950" y="1418154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56" name="給与水準   （国との比較）平均値テキスト">
          <a:extLst>
            <a:ext uri="{FF2B5EF4-FFF2-40B4-BE49-F238E27FC236}">
              <a16:creationId xmlns:a16="http://schemas.microsoft.com/office/drawing/2014/main" id="{5AB2561A-CFBD-4B63-9749-7B96BE82F78C}"/>
            </a:ext>
          </a:extLst>
        </xdr:cNvPr>
        <xdr:cNvSpPr txBox="1"/>
      </xdr:nvSpPr>
      <xdr:spPr>
        <a:xfrm>
          <a:off x="15563850" y="14340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7" name="フローチャート: 判断 256">
          <a:extLst>
            <a:ext uri="{FF2B5EF4-FFF2-40B4-BE49-F238E27FC236}">
              <a16:creationId xmlns:a16="http://schemas.microsoft.com/office/drawing/2014/main" id="{95DBB733-60E0-45E7-85B0-B1F0EB417469}"/>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99786</xdr:rowOff>
    </xdr:to>
    <xdr:cxnSp macro="">
      <xdr:nvCxnSpPr>
        <xdr:cNvPr id="258" name="直線コネクタ 257">
          <a:extLst>
            <a:ext uri="{FF2B5EF4-FFF2-40B4-BE49-F238E27FC236}">
              <a16:creationId xmlns:a16="http://schemas.microsoft.com/office/drawing/2014/main" id="{E5CE73C2-79AC-42F2-97CC-85C5BF950393}"/>
            </a:ext>
          </a:extLst>
        </xdr:cNvPr>
        <xdr:cNvCxnSpPr/>
      </xdr:nvCxnSpPr>
      <xdr:spPr>
        <a:xfrm>
          <a:off x="13903960" y="14181546"/>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9" name="フローチャート: 判断 258">
          <a:extLst>
            <a:ext uri="{FF2B5EF4-FFF2-40B4-BE49-F238E27FC236}">
              <a16:creationId xmlns:a16="http://schemas.microsoft.com/office/drawing/2014/main" id="{05E7CF8A-74C8-49DB-A607-E2505934DE3E}"/>
            </a:ext>
          </a:extLst>
        </xdr:cNvPr>
        <xdr:cNvSpPr/>
      </xdr:nvSpPr>
      <xdr:spPr>
        <a:xfrm>
          <a:off x="14665960" y="1433376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0" name="テキスト ボックス 259">
          <a:extLst>
            <a:ext uri="{FF2B5EF4-FFF2-40B4-BE49-F238E27FC236}">
              <a16:creationId xmlns:a16="http://schemas.microsoft.com/office/drawing/2014/main" id="{8EFB7289-58F0-448E-955C-5F54CB047D47}"/>
            </a:ext>
          </a:extLst>
        </xdr:cNvPr>
        <xdr:cNvSpPr txBox="1"/>
      </xdr:nvSpPr>
      <xdr:spPr>
        <a:xfrm>
          <a:off x="14370050" y="1442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99786</xdr:rowOff>
    </xdr:to>
    <xdr:cxnSp macro="">
      <xdr:nvCxnSpPr>
        <xdr:cNvPr id="261" name="直線コネクタ 260">
          <a:extLst>
            <a:ext uri="{FF2B5EF4-FFF2-40B4-BE49-F238E27FC236}">
              <a16:creationId xmlns:a16="http://schemas.microsoft.com/office/drawing/2014/main" id="{BAB4C4D6-F122-4CF0-9345-1A748A9455A2}"/>
            </a:ext>
          </a:extLst>
        </xdr:cNvPr>
        <xdr:cNvCxnSpPr/>
      </xdr:nvCxnSpPr>
      <xdr:spPr>
        <a:xfrm>
          <a:off x="13106400" y="1418154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a:extLst>
            <a:ext uri="{FF2B5EF4-FFF2-40B4-BE49-F238E27FC236}">
              <a16:creationId xmlns:a16="http://schemas.microsoft.com/office/drawing/2014/main" id="{360EDF78-9036-472E-ACD7-813F2E466531}"/>
            </a:ext>
          </a:extLst>
        </xdr:cNvPr>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3" name="テキスト ボックス 262">
          <a:extLst>
            <a:ext uri="{FF2B5EF4-FFF2-40B4-BE49-F238E27FC236}">
              <a16:creationId xmlns:a16="http://schemas.microsoft.com/office/drawing/2014/main" id="{04CEDD2D-145B-4C3F-ABBB-04FB71175563}"/>
            </a:ext>
          </a:extLst>
        </xdr:cNvPr>
        <xdr:cNvSpPr txBox="1"/>
      </xdr:nvSpPr>
      <xdr:spPr>
        <a:xfrm>
          <a:off x="13557250" y="144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99786</xdr:rowOff>
    </xdr:to>
    <xdr:cxnSp macro="">
      <xdr:nvCxnSpPr>
        <xdr:cNvPr id="264" name="直線コネクタ 263">
          <a:extLst>
            <a:ext uri="{FF2B5EF4-FFF2-40B4-BE49-F238E27FC236}">
              <a16:creationId xmlns:a16="http://schemas.microsoft.com/office/drawing/2014/main" id="{A0731419-B0CA-40C2-AE1F-B6787E9E9999}"/>
            </a:ext>
          </a:extLst>
        </xdr:cNvPr>
        <xdr:cNvCxnSpPr/>
      </xdr:nvCxnSpPr>
      <xdr:spPr>
        <a:xfrm>
          <a:off x="12293600" y="1418154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5" name="フローチャート: 判断 264">
          <a:extLst>
            <a:ext uri="{FF2B5EF4-FFF2-40B4-BE49-F238E27FC236}">
              <a16:creationId xmlns:a16="http://schemas.microsoft.com/office/drawing/2014/main" id="{27705BB7-4F49-48CA-AC3F-B7882471A220}"/>
            </a:ext>
          </a:extLst>
        </xdr:cNvPr>
        <xdr:cNvSpPr/>
      </xdr:nvSpPr>
      <xdr:spPr>
        <a:xfrm>
          <a:off x="13055600" y="142992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6" name="テキスト ボックス 265">
          <a:extLst>
            <a:ext uri="{FF2B5EF4-FFF2-40B4-BE49-F238E27FC236}">
              <a16:creationId xmlns:a16="http://schemas.microsoft.com/office/drawing/2014/main" id="{9A7CC36B-088A-4CC0-BC8B-F6EF382EFD5A}"/>
            </a:ext>
          </a:extLst>
        </xdr:cNvPr>
        <xdr:cNvSpPr txBox="1"/>
      </xdr:nvSpPr>
      <xdr:spPr>
        <a:xfrm>
          <a:off x="12763500" y="1438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7" name="フローチャート: 判断 266">
          <a:extLst>
            <a:ext uri="{FF2B5EF4-FFF2-40B4-BE49-F238E27FC236}">
              <a16:creationId xmlns:a16="http://schemas.microsoft.com/office/drawing/2014/main" id="{2F6D96E0-4A43-41D1-B5E4-CB15D87DFD0B}"/>
            </a:ext>
          </a:extLst>
        </xdr:cNvPr>
        <xdr:cNvSpPr/>
      </xdr:nvSpPr>
      <xdr:spPr>
        <a:xfrm>
          <a:off x="12242800" y="1440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68" name="テキスト ボックス 267">
          <a:extLst>
            <a:ext uri="{FF2B5EF4-FFF2-40B4-BE49-F238E27FC236}">
              <a16:creationId xmlns:a16="http://schemas.microsoft.com/office/drawing/2014/main" id="{233E4827-4C98-4EC5-90D9-86CCBC2ED998}"/>
            </a:ext>
          </a:extLst>
        </xdr:cNvPr>
        <xdr:cNvSpPr txBox="1"/>
      </xdr:nvSpPr>
      <xdr:spPr>
        <a:xfrm>
          <a:off x="119507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84FA2E7-34FC-4F1E-875E-EAE5839FBB9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95CC797-3101-44F2-A595-942A9819EDA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104444D-222D-49DF-BB02-C38BE0E7D77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DB87684-00F5-4426-B1BB-8B431D8CC632}"/>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DEA879F-9D08-451F-BE7B-28EDAE50D66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4" name="楕円 273">
          <a:extLst>
            <a:ext uri="{FF2B5EF4-FFF2-40B4-BE49-F238E27FC236}">
              <a16:creationId xmlns:a16="http://schemas.microsoft.com/office/drawing/2014/main" id="{008AF72C-0423-49F3-8E48-2E16DE12E9E8}"/>
            </a:ext>
          </a:extLst>
        </xdr:cNvPr>
        <xdr:cNvSpPr/>
      </xdr:nvSpPr>
      <xdr:spPr>
        <a:xfrm>
          <a:off x="15427960" y="141307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5" name="給与水準   （国との比較）該当値テキスト">
          <a:extLst>
            <a:ext uri="{FF2B5EF4-FFF2-40B4-BE49-F238E27FC236}">
              <a16:creationId xmlns:a16="http://schemas.microsoft.com/office/drawing/2014/main" id="{F26B407A-2837-4FAD-B38C-7F8D8AE40C38}"/>
            </a:ext>
          </a:extLst>
        </xdr:cNvPr>
        <xdr:cNvSpPr txBox="1"/>
      </xdr:nvSpPr>
      <xdr:spPr>
        <a:xfrm>
          <a:off x="15563850" y="139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6" name="楕円 275">
          <a:extLst>
            <a:ext uri="{FF2B5EF4-FFF2-40B4-BE49-F238E27FC236}">
              <a16:creationId xmlns:a16="http://schemas.microsoft.com/office/drawing/2014/main" id="{A46F153B-3345-4BCF-B495-7B98DFC981E9}"/>
            </a:ext>
          </a:extLst>
        </xdr:cNvPr>
        <xdr:cNvSpPr/>
      </xdr:nvSpPr>
      <xdr:spPr>
        <a:xfrm>
          <a:off x="14665960" y="141307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7" name="テキスト ボックス 276">
          <a:extLst>
            <a:ext uri="{FF2B5EF4-FFF2-40B4-BE49-F238E27FC236}">
              <a16:creationId xmlns:a16="http://schemas.microsoft.com/office/drawing/2014/main" id="{CA6A7946-4D97-4EBE-AF6C-47036BB74845}"/>
            </a:ext>
          </a:extLst>
        </xdr:cNvPr>
        <xdr:cNvSpPr txBox="1"/>
      </xdr:nvSpPr>
      <xdr:spPr>
        <a:xfrm>
          <a:off x="14370050" y="13907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8" name="楕円 277">
          <a:extLst>
            <a:ext uri="{FF2B5EF4-FFF2-40B4-BE49-F238E27FC236}">
              <a16:creationId xmlns:a16="http://schemas.microsoft.com/office/drawing/2014/main" id="{86D8DAEB-D2BD-4038-98C2-94B67FAF8527}"/>
            </a:ext>
          </a:extLst>
        </xdr:cNvPr>
        <xdr:cNvSpPr/>
      </xdr:nvSpPr>
      <xdr:spPr>
        <a:xfrm>
          <a:off x="13868400" y="141307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9" name="テキスト ボックス 278">
          <a:extLst>
            <a:ext uri="{FF2B5EF4-FFF2-40B4-BE49-F238E27FC236}">
              <a16:creationId xmlns:a16="http://schemas.microsoft.com/office/drawing/2014/main" id="{5A1DB92F-C065-4706-BA09-8B8D34D250D3}"/>
            </a:ext>
          </a:extLst>
        </xdr:cNvPr>
        <xdr:cNvSpPr txBox="1"/>
      </xdr:nvSpPr>
      <xdr:spPr>
        <a:xfrm>
          <a:off x="13557250" y="139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0" name="楕円 279">
          <a:extLst>
            <a:ext uri="{FF2B5EF4-FFF2-40B4-BE49-F238E27FC236}">
              <a16:creationId xmlns:a16="http://schemas.microsoft.com/office/drawing/2014/main" id="{F3A4FCE2-EBE1-4B61-B437-0AE372C51D8D}"/>
            </a:ext>
          </a:extLst>
        </xdr:cNvPr>
        <xdr:cNvSpPr/>
      </xdr:nvSpPr>
      <xdr:spPr>
        <a:xfrm>
          <a:off x="13055600" y="1413074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1" name="テキスト ボックス 280">
          <a:extLst>
            <a:ext uri="{FF2B5EF4-FFF2-40B4-BE49-F238E27FC236}">
              <a16:creationId xmlns:a16="http://schemas.microsoft.com/office/drawing/2014/main" id="{5F8D26C2-F83E-4903-8FC8-601E3D4135B1}"/>
            </a:ext>
          </a:extLst>
        </xdr:cNvPr>
        <xdr:cNvSpPr txBox="1"/>
      </xdr:nvSpPr>
      <xdr:spPr>
        <a:xfrm>
          <a:off x="12763500" y="139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2" name="楕円 281">
          <a:extLst>
            <a:ext uri="{FF2B5EF4-FFF2-40B4-BE49-F238E27FC236}">
              <a16:creationId xmlns:a16="http://schemas.microsoft.com/office/drawing/2014/main" id="{15A2A0AB-6C2A-45B5-BE9A-94FE2F7AFED5}"/>
            </a:ext>
          </a:extLst>
        </xdr:cNvPr>
        <xdr:cNvSpPr/>
      </xdr:nvSpPr>
      <xdr:spPr>
        <a:xfrm>
          <a:off x="12242800" y="141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3" name="テキスト ボックス 282">
          <a:extLst>
            <a:ext uri="{FF2B5EF4-FFF2-40B4-BE49-F238E27FC236}">
              <a16:creationId xmlns:a16="http://schemas.microsoft.com/office/drawing/2014/main" id="{92B7E91D-08DE-47AA-9387-B97A5438CA92}"/>
            </a:ext>
          </a:extLst>
        </xdr:cNvPr>
        <xdr:cNvSpPr txBox="1"/>
      </xdr:nvSpPr>
      <xdr:spPr>
        <a:xfrm>
          <a:off x="11950700" y="139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7A22140F-D291-4ADE-9E87-AAA491107857}"/>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a:extLst>
            <a:ext uri="{FF2B5EF4-FFF2-40B4-BE49-F238E27FC236}">
              <a16:creationId xmlns:a16="http://schemas.microsoft.com/office/drawing/2014/main" id="{6A0A0918-CD85-4D58-B39D-E0D2CEEAAB67}"/>
            </a:ext>
          </a:extLst>
        </xdr:cNvPr>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a:extLst>
            <a:ext uri="{FF2B5EF4-FFF2-40B4-BE49-F238E27FC236}">
              <a16:creationId xmlns:a16="http://schemas.microsoft.com/office/drawing/2014/main" id="{05C9A686-6737-43B5-90BE-6A9D6380AB87}"/>
            </a:ext>
          </a:extLst>
        </xdr:cNvPr>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DA20280-2D92-4449-9C07-90E9FA721247}"/>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D51DB318-F2FE-4E75-AB08-1E5D5D30D972}"/>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127DC8BC-D1B8-461E-8D80-C731D812A4CD}"/>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29FD4371-87E1-4618-BA79-9C29700AD42A}"/>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0FDA584-1AEB-492D-8B61-44452AFAA9C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91C819C0-4D36-489C-9AAB-A5C858A28B07}"/>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B8F80BD-B24D-4628-857F-FCDA68A04E93}"/>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3B4A719-5F15-4610-AD09-C8B861CFAF61}"/>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他県に比べても人口減少が進行している。一方、職員数については、これまで継続的に行財政改革に取り組み削減を図ってきたところであるが、行政需要や地方財政対策の動向を踏まえ、近年は微増で推移している。このため、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万人あたりの職員数は増加傾向にある。</a:t>
          </a:r>
        </a:p>
        <a:p>
          <a:r>
            <a:rPr kumimoji="1" lang="ja-JP" altLang="en-US" sz="1300">
              <a:latin typeface="ＭＳ Ｐゴシック" panose="020B0600070205080204" pitchFamily="50" charset="-128"/>
              <a:ea typeface="ＭＳ Ｐゴシック" panose="020B0600070205080204" pitchFamily="50" charset="-128"/>
            </a:rPr>
            <a:t>・引き続き、行財政改革に取り組みつつ、時代の変化とともに多様化する行政ニーズに対応するため、適正な職員配置等に努めていく。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633395DC-B0FD-46FE-86F7-E7B8E4CBBE86}"/>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DBE21150-6AA8-4055-9E37-C6402C00E60B}"/>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DF10C65A-5192-44B6-A32F-2FD593F495CA}"/>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18452BD7-7D2E-42CB-BB9A-B11FA0A26C45}"/>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C1731EBA-CD65-4374-A33C-3B579EEE663A}"/>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53EF0842-9F9F-4137-BD64-218EB2A91ACD}"/>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70D736C0-9D56-474E-A9EB-E9E747F30738}"/>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844FC3B9-B7E7-4DDF-BD12-48CD9A4F1C26}"/>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989160E4-0346-4DE5-AF65-B8424A0307C7}"/>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4C390E9E-1F7C-4E6D-BDE2-46F892D33DA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D48611E3-BA93-4448-861C-B7532D17EADD}"/>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6053041A-47E1-4F46-AA82-222AE68B3233}"/>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984F4B14-06FA-4A32-999A-527694A513E7}"/>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FAA6A02E-E92A-4C00-91D3-DC19307B71EE}"/>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EF971ABD-12C6-466F-83E4-DCA59B6DFA5F}"/>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D3B4C38C-1368-48B9-BD5D-1B67B62B476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1" name="直線コネクタ 310">
          <a:extLst>
            <a:ext uri="{FF2B5EF4-FFF2-40B4-BE49-F238E27FC236}">
              <a16:creationId xmlns:a16="http://schemas.microsoft.com/office/drawing/2014/main" id="{4B2CBB31-2048-4467-B728-A2483B538C2A}"/>
            </a:ext>
          </a:extLst>
        </xdr:cNvPr>
        <xdr:cNvCxnSpPr/>
      </xdr:nvCxnSpPr>
      <xdr:spPr>
        <a:xfrm flipV="1">
          <a:off x="15474950" y="10042225"/>
          <a:ext cx="0" cy="110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2" name="定員管理の状況最小値テキスト">
          <a:extLst>
            <a:ext uri="{FF2B5EF4-FFF2-40B4-BE49-F238E27FC236}">
              <a16:creationId xmlns:a16="http://schemas.microsoft.com/office/drawing/2014/main" id="{D8493116-DDC4-4E21-A5EE-9377B5B4CA10}"/>
            </a:ext>
          </a:extLst>
        </xdr:cNvPr>
        <xdr:cNvSpPr txBox="1"/>
      </xdr:nvSpPr>
      <xdr:spPr>
        <a:xfrm>
          <a:off x="15563850" y="111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3" name="直線コネクタ 312">
          <a:extLst>
            <a:ext uri="{FF2B5EF4-FFF2-40B4-BE49-F238E27FC236}">
              <a16:creationId xmlns:a16="http://schemas.microsoft.com/office/drawing/2014/main" id="{A0AC959A-F71D-428D-A73E-E065AC34AA09}"/>
            </a:ext>
          </a:extLst>
        </xdr:cNvPr>
        <xdr:cNvCxnSpPr/>
      </xdr:nvCxnSpPr>
      <xdr:spPr>
        <a:xfrm>
          <a:off x="15405100" y="11149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4" name="定員管理の状況最大値テキスト">
          <a:extLst>
            <a:ext uri="{FF2B5EF4-FFF2-40B4-BE49-F238E27FC236}">
              <a16:creationId xmlns:a16="http://schemas.microsoft.com/office/drawing/2014/main" id="{A3ADE8D1-E009-4FEE-B466-940DF5BB4A42}"/>
            </a:ext>
          </a:extLst>
        </xdr:cNvPr>
        <xdr:cNvSpPr txBox="1"/>
      </xdr:nvSpPr>
      <xdr:spPr>
        <a:xfrm>
          <a:off x="15563850" y="978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5" name="直線コネクタ 314">
          <a:extLst>
            <a:ext uri="{FF2B5EF4-FFF2-40B4-BE49-F238E27FC236}">
              <a16:creationId xmlns:a16="http://schemas.microsoft.com/office/drawing/2014/main" id="{6CDD0994-B9C6-4F0F-B023-190A04EA429F}"/>
            </a:ext>
          </a:extLst>
        </xdr:cNvPr>
        <xdr:cNvCxnSpPr/>
      </xdr:nvCxnSpPr>
      <xdr:spPr>
        <a:xfrm>
          <a:off x="15405100" y="10042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6393</xdr:rowOff>
    </xdr:from>
    <xdr:to>
      <xdr:col>81</xdr:col>
      <xdr:colOff>44450</xdr:colOff>
      <xdr:row>64</xdr:row>
      <xdr:rowOff>111820</xdr:rowOff>
    </xdr:to>
    <xdr:cxnSp macro="">
      <xdr:nvCxnSpPr>
        <xdr:cNvPr id="316" name="直線コネクタ 315">
          <a:extLst>
            <a:ext uri="{FF2B5EF4-FFF2-40B4-BE49-F238E27FC236}">
              <a16:creationId xmlns:a16="http://schemas.microsoft.com/office/drawing/2014/main" id="{7F6BA99C-2297-4908-BF4D-CDA0A75342AE}"/>
            </a:ext>
          </a:extLst>
        </xdr:cNvPr>
        <xdr:cNvCxnSpPr/>
      </xdr:nvCxnSpPr>
      <xdr:spPr>
        <a:xfrm>
          <a:off x="14712950" y="10735353"/>
          <a:ext cx="762000" cy="10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7" name="定員管理の状況平均値テキスト">
          <a:extLst>
            <a:ext uri="{FF2B5EF4-FFF2-40B4-BE49-F238E27FC236}">
              <a16:creationId xmlns:a16="http://schemas.microsoft.com/office/drawing/2014/main" id="{F5B3EBFA-8EB3-48C8-AF5B-3CD8D0A55C77}"/>
            </a:ext>
          </a:extLst>
        </xdr:cNvPr>
        <xdr:cNvSpPr txBox="1"/>
      </xdr:nvSpPr>
      <xdr:spPr>
        <a:xfrm>
          <a:off x="15563850" y="1058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18" name="フローチャート: 判断 317">
          <a:extLst>
            <a:ext uri="{FF2B5EF4-FFF2-40B4-BE49-F238E27FC236}">
              <a16:creationId xmlns:a16="http://schemas.microsoft.com/office/drawing/2014/main" id="{4606D820-785E-4F49-B73C-4FC6C78290F5}"/>
            </a:ext>
          </a:extLst>
        </xdr:cNvPr>
        <xdr:cNvSpPr/>
      </xdr:nvSpPr>
      <xdr:spPr>
        <a:xfrm>
          <a:off x="15427960" y="10734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142009</xdr:rowOff>
    </xdr:from>
    <xdr:to>
      <xdr:col>77</xdr:col>
      <xdr:colOff>44450</xdr:colOff>
      <xdr:row>64</xdr:row>
      <xdr:rowOff>6393</xdr:rowOff>
    </xdr:to>
    <xdr:cxnSp macro="">
      <xdr:nvCxnSpPr>
        <xdr:cNvPr id="319" name="直線コネクタ 318">
          <a:extLst>
            <a:ext uri="{FF2B5EF4-FFF2-40B4-BE49-F238E27FC236}">
              <a16:creationId xmlns:a16="http://schemas.microsoft.com/office/drawing/2014/main" id="{7A1585E0-4AB2-4CC8-9220-FCF43868A8D5}"/>
            </a:ext>
          </a:extLst>
        </xdr:cNvPr>
        <xdr:cNvCxnSpPr/>
      </xdr:nvCxnSpPr>
      <xdr:spPr>
        <a:xfrm>
          <a:off x="13903960" y="10703329"/>
          <a:ext cx="808990" cy="3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0" name="フローチャート: 判断 319">
          <a:extLst>
            <a:ext uri="{FF2B5EF4-FFF2-40B4-BE49-F238E27FC236}">
              <a16:creationId xmlns:a16="http://schemas.microsoft.com/office/drawing/2014/main" id="{76B08BF5-A8FC-44CB-8F0A-97ACC543BA49}"/>
            </a:ext>
          </a:extLst>
        </xdr:cNvPr>
        <xdr:cNvSpPr/>
      </xdr:nvSpPr>
      <xdr:spPr>
        <a:xfrm>
          <a:off x="14665960" y="10802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159483</xdr:rowOff>
    </xdr:from>
    <xdr:ext cx="736600" cy="259045"/>
    <xdr:sp macro="" textlink="">
      <xdr:nvSpPr>
        <xdr:cNvPr id="321" name="テキスト ボックス 320">
          <a:extLst>
            <a:ext uri="{FF2B5EF4-FFF2-40B4-BE49-F238E27FC236}">
              <a16:creationId xmlns:a16="http://schemas.microsoft.com/office/drawing/2014/main" id="{F46FF8F7-9F9B-478E-8FB6-FB4188D359D9}"/>
            </a:ext>
          </a:extLst>
        </xdr:cNvPr>
        <xdr:cNvSpPr txBox="1"/>
      </xdr:nvSpPr>
      <xdr:spPr>
        <a:xfrm>
          <a:off x="14370050" y="1088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124837</xdr:rowOff>
    </xdr:from>
    <xdr:to>
      <xdr:col>72</xdr:col>
      <xdr:colOff>203200</xdr:colOff>
      <xdr:row>63</xdr:row>
      <xdr:rowOff>142009</xdr:rowOff>
    </xdr:to>
    <xdr:cxnSp macro="">
      <xdr:nvCxnSpPr>
        <xdr:cNvPr id="322" name="直線コネクタ 321">
          <a:extLst>
            <a:ext uri="{FF2B5EF4-FFF2-40B4-BE49-F238E27FC236}">
              <a16:creationId xmlns:a16="http://schemas.microsoft.com/office/drawing/2014/main" id="{43846F60-BBE9-4DBC-829C-6333A9145560}"/>
            </a:ext>
          </a:extLst>
        </xdr:cNvPr>
        <xdr:cNvCxnSpPr/>
      </xdr:nvCxnSpPr>
      <xdr:spPr>
        <a:xfrm>
          <a:off x="13106400" y="10686157"/>
          <a:ext cx="79756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3" name="フローチャート: 判断 322">
          <a:extLst>
            <a:ext uri="{FF2B5EF4-FFF2-40B4-BE49-F238E27FC236}">
              <a16:creationId xmlns:a16="http://schemas.microsoft.com/office/drawing/2014/main" id="{CEAB6BE3-DDF2-4563-9C50-01F3220887D5}"/>
            </a:ext>
          </a:extLst>
        </xdr:cNvPr>
        <xdr:cNvSpPr/>
      </xdr:nvSpPr>
      <xdr:spPr>
        <a:xfrm>
          <a:off x="13868400" y="1077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129440</xdr:rowOff>
    </xdr:from>
    <xdr:ext cx="762000" cy="259045"/>
    <xdr:sp macro="" textlink="">
      <xdr:nvSpPr>
        <xdr:cNvPr id="324" name="テキスト ボックス 323">
          <a:extLst>
            <a:ext uri="{FF2B5EF4-FFF2-40B4-BE49-F238E27FC236}">
              <a16:creationId xmlns:a16="http://schemas.microsoft.com/office/drawing/2014/main" id="{C3BD4E08-790F-4CC1-B3B4-08996EDFC46D}"/>
            </a:ext>
          </a:extLst>
        </xdr:cNvPr>
        <xdr:cNvSpPr txBox="1"/>
      </xdr:nvSpPr>
      <xdr:spPr>
        <a:xfrm>
          <a:off x="13557250" y="1085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97268</xdr:rowOff>
    </xdr:from>
    <xdr:to>
      <xdr:col>68</xdr:col>
      <xdr:colOff>152400</xdr:colOff>
      <xdr:row>63</xdr:row>
      <xdr:rowOff>124837</xdr:rowOff>
    </xdr:to>
    <xdr:cxnSp macro="">
      <xdr:nvCxnSpPr>
        <xdr:cNvPr id="325" name="直線コネクタ 324">
          <a:extLst>
            <a:ext uri="{FF2B5EF4-FFF2-40B4-BE49-F238E27FC236}">
              <a16:creationId xmlns:a16="http://schemas.microsoft.com/office/drawing/2014/main" id="{1E1BD3F9-70F0-4A1E-9270-B9167755745B}"/>
            </a:ext>
          </a:extLst>
        </xdr:cNvPr>
        <xdr:cNvCxnSpPr/>
      </xdr:nvCxnSpPr>
      <xdr:spPr>
        <a:xfrm>
          <a:off x="12293600" y="10658588"/>
          <a:ext cx="8128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6" name="フローチャート: 判断 325">
          <a:extLst>
            <a:ext uri="{FF2B5EF4-FFF2-40B4-BE49-F238E27FC236}">
              <a16:creationId xmlns:a16="http://schemas.microsoft.com/office/drawing/2014/main" id="{0E35B337-5C00-4FC7-88D9-FD33FD92A4F3}"/>
            </a:ext>
          </a:extLst>
        </xdr:cNvPr>
        <xdr:cNvSpPr/>
      </xdr:nvSpPr>
      <xdr:spPr>
        <a:xfrm>
          <a:off x="13055600" y="106369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161962</xdr:rowOff>
    </xdr:from>
    <xdr:ext cx="762000" cy="259045"/>
    <xdr:sp macro="" textlink="">
      <xdr:nvSpPr>
        <xdr:cNvPr id="327" name="テキスト ボックス 326">
          <a:extLst>
            <a:ext uri="{FF2B5EF4-FFF2-40B4-BE49-F238E27FC236}">
              <a16:creationId xmlns:a16="http://schemas.microsoft.com/office/drawing/2014/main" id="{48DF9C0C-E167-4A06-8A0A-CFF105790D4F}"/>
            </a:ext>
          </a:extLst>
        </xdr:cNvPr>
        <xdr:cNvSpPr txBox="1"/>
      </xdr:nvSpPr>
      <xdr:spPr>
        <a:xfrm>
          <a:off x="12763500" y="1072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28" name="フローチャート: 判断 327">
          <a:extLst>
            <a:ext uri="{FF2B5EF4-FFF2-40B4-BE49-F238E27FC236}">
              <a16:creationId xmlns:a16="http://schemas.microsoft.com/office/drawing/2014/main" id="{D3326C5E-8A3E-430F-AFF9-B07E178A7B39}"/>
            </a:ext>
          </a:extLst>
        </xdr:cNvPr>
        <xdr:cNvSpPr/>
      </xdr:nvSpPr>
      <xdr:spPr>
        <a:xfrm>
          <a:off x="12242800" y="10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136183</xdr:rowOff>
    </xdr:from>
    <xdr:ext cx="762000" cy="259045"/>
    <xdr:sp macro="" textlink="">
      <xdr:nvSpPr>
        <xdr:cNvPr id="329" name="テキスト ボックス 328">
          <a:extLst>
            <a:ext uri="{FF2B5EF4-FFF2-40B4-BE49-F238E27FC236}">
              <a16:creationId xmlns:a16="http://schemas.microsoft.com/office/drawing/2014/main" id="{EF103F51-2990-4BB0-A7A6-A8DDE300853A}"/>
            </a:ext>
          </a:extLst>
        </xdr:cNvPr>
        <xdr:cNvSpPr txBox="1"/>
      </xdr:nvSpPr>
      <xdr:spPr>
        <a:xfrm>
          <a:off x="11950700" y="1069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B7B16FB7-AD5C-4AC7-8AC0-360069A5F83D}"/>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5F8844F1-7AD3-4AFC-82C6-03F6EA007FEE}"/>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19180A8-2BBA-41D5-BDAE-F5E4FD6AE364}"/>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71E8897-C129-41F2-9E72-C493234C4529}"/>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4C106AE-98B8-4C0F-A35A-E2552C6C8324}"/>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61020</xdr:rowOff>
    </xdr:from>
    <xdr:to>
      <xdr:col>81</xdr:col>
      <xdr:colOff>95250</xdr:colOff>
      <xdr:row>64</xdr:row>
      <xdr:rowOff>162620</xdr:rowOff>
    </xdr:to>
    <xdr:sp macro="" textlink="">
      <xdr:nvSpPr>
        <xdr:cNvPr id="335" name="楕円 334">
          <a:extLst>
            <a:ext uri="{FF2B5EF4-FFF2-40B4-BE49-F238E27FC236}">
              <a16:creationId xmlns:a16="http://schemas.microsoft.com/office/drawing/2014/main" id="{92B848DD-CF1F-4CD9-9659-F260543C4D98}"/>
            </a:ext>
          </a:extLst>
        </xdr:cNvPr>
        <xdr:cNvSpPr/>
      </xdr:nvSpPr>
      <xdr:spPr>
        <a:xfrm>
          <a:off x="15427960" y="107899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33097</xdr:rowOff>
    </xdr:from>
    <xdr:ext cx="762000" cy="259045"/>
    <xdr:sp macro="" textlink="">
      <xdr:nvSpPr>
        <xdr:cNvPr id="336" name="定員管理の状況該当値テキスト">
          <a:extLst>
            <a:ext uri="{FF2B5EF4-FFF2-40B4-BE49-F238E27FC236}">
              <a16:creationId xmlns:a16="http://schemas.microsoft.com/office/drawing/2014/main" id="{DD39CCE2-B352-4D5A-8D3F-53F63CE4F3AA}"/>
            </a:ext>
          </a:extLst>
        </xdr:cNvPr>
        <xdr:cNvSpPr txBox="1"/>
      </xdr:nvSpPr>
      <xdr:spPr>
        <a:xfrm>
          <a:off x="15563850" y="107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127043</xdr:rowOff>
    </xdr:from>
    <xdr:to>
      <xdr:col>77</xdr:col>
      <xdr:colOff>95250</xdr:colOff>
      <xdr:row>64</xdr:row>
      <xdr:rowOff>57193</xdr:rowOff>
    </xdr:to>
    <xdr:sp macro="" textlink="">
      <xdr:nvSpPr>
        <xdr:cNvPr id="337" name="楕円 336">
          <a:extLst>
            <a:ext uri="{FF2B5EF4-FFF2-40B4-BE49-F238E27FC236}">
              <a16:creationId xmlns:a16="http://schemas.microsoft.com/office/drawing/2014/main" id="{8B680502-FE0A-444D-9666-9471693A8C1F}"/>
            </a:ext>
          </a:extLst>
        </xdr:cNvPr>
        <xdr:cNvSpPr/>
      </xdr:nvSpPr>
      <xdr:spPr>
        <a:xfrm>
          <a:off x="14665960" y="106883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67370</xdr:rowOff>
    </xdr:from>
    <xdr:ext cx="736600" cy="259045"/>
    <xdr:sp macro="" textlink="">
      <xdr:nvSpPr>
        <xdr:cNvPr id="338" name="テキスト ボックス 337">
          <a:extLst>
            <a:ext uri="{FF2B5EF4-FFF2-40B4-BE49-F238E27FC236}">
              <a16:creationId xmlns:a16="http://schemas.microsoft.com/office/drawing/2014/main" id="{23E56B28-D271-4CFF-9747-423DC7CF0849}"/>
            </a:ext>
          </a:extLst>
        </xdr:cNvPr>
        <xdr:cNvSpPr txBox="1"/>
      </xdr:nvSpPr>
      <xdr:spPr>
        <a:xfrm>
          <a:off x="14370050" y="1046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91209</xdr:rowOff>
    </xdr:from>
    <xdr:to>
      <xdr:col>73</xdr:col>
      <xdr:colOff>44450</xdr:colOff>
      <xdr:row>64</xdr:row>
      <xdr:rowOff>21359</xdr:rowOff>
    </xdr:to>
    <xdr:sp macro="" textlink="">
      <xdr:nvSpPr>
        <xdr:cNvPr id="339" name="楕円 338">
          <a:extLst>
            <a:ext uri="{FF2B5EF4-FFF2-40B4-BE49-F238E27FC236}">
              <a16:creationId xmlns:a16="http://schemas.microsoft.com/office/drawing/2014/main" id="{245949A4-5400-4CD9-8A5B-9A1574F50255}"/>
            </a:ext>
          </a:extLst>
        </xdr:cNvPr>
        <xdr:cNvSpPr/>
      </xdr:nvSpPr>
      <xdr:spPr>
        <a:xfrm>
          <a:off x="13868400" y="1065252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31536</xdr:rowOff>
    </xdr:from>
    <xdr:ext cx="762000" cy="259045"/>
    <xdr:sp macro="" textlink="">
      <xdr:nvSpPr>
        <xdr:cNvPr id="340" name="テキスト ボックス 339">
          <a:extLst>
            <a:ext uri="{FF2B5EF4-FFF2-40B4-BE49-F238E27FC236}">
              <a16:creationId xmlns:a16="http://schemas.microsoft.com/office/drawing/2014/main" id="{6000CDCF-CA63-402F-BC42-3ED9A67FB371}"/>
            </a:ext>
          </a:extLst>
        </xdr:cNvPr>
        <xdr:cNvSpPr txBox="1"/>
      </xdr:nvSpPr>
      <xdr:spPr>
        <a:xfrm>
          <a:off x="13557250" y="1042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74037</xdr:rowOff>
    </xdr:from>
    <xdr:to>
      <xdr:col>68</xdr:col>
      <xdr:colOff>203200</xdr:colOff>
      <xdr:row>64</xdr:row>
      <xdr:rowOff>4187</xdr:rowOff>
    </xdr:to>
    <xdr:sp macro="" textlink="">
      <xdr:nvSpPr>
        <xdr:cNvPr id="341" name="楕円 340">
          <a:extLst>
            <a:ext uri="{FF2B5EF4-FFF2-40B4-BE49-F238E27FC236}">
              <a16:creationId xmlns:a16="http://schemas.microsoft.com/office/drawing/2014/main" id="{04BE47C1-362B-4E99-9EF4-C4726FB2CD2A}"/>
            </a:ext>
          </a:extLst>
        </xdr:cNvPr>
        <xdr:cNvSpPr/>
      </xdr:nvSpPr>
      <xdr:spPr>
        <a:xfrm>
          <a:off x="13055600" y="1063535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14364</xdr:rowOff>
    </xdr:from>
    <xdr:ext cx="762000" cy="259045"/>
    <xdr:sp macro="" textlink="">
      <xdr:nvSpPr>
        <xdr:cNvPr id="342" name="テキスト ボックス 341">
          <a:extLst>
            <a:ext uri="{FF2B5EF4-FFF2-40B4-BE49-F238E27FC236}">
              <a16:creationId xmlns:a16="http://schemas.microsoft.com/office/drawing/2014/main" id="{89A87D5E-E9E1-4FF9-9039-DF3B388CFF15}"/>
            </a:ext>
          </a:extLst>
        </xdr:cNvPr>
        <xdr:cNvSpPr txBox="1"/>
      </xdr:nvSpPr>
      <xdr:spPr>
        <a:xfrm>
          <a:off x="12763500" y="1040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46468</xdr:rowOff>
    </xdr:from>
    <xdr:to>
      <xdr:col>64</xdr:col>
      <xdr:colOff>152400</xdr:colOff>
      <xdr:row>63</xdr:row>
      <xdr:rowOff>148068</xdr:rowOff>
    </xdr:to>
    <xdr:sp macro="" textlink="">
      <xdr:nvSpPr>
        <xdr:cNvPr id="343" name="楕円 342">
          <a:extLst>
            <a:ext uri="{FF2B5EF4-FFF2-40B4-BE49-F238E27FC236}">
              <a16:creationId xmlns:a16="http://schemas.microsoft.com/office/drawing/2014/main" id="{AE4AB4DD-C9DC-4AFD-B087-3F28656B26B4}"/>
            </a:ext>
          </a:extLst>
        </xdr:cNvPr>
        <xdr:cNvSpPr/>
      </xdr:nvSpPr>
      <xdr:spPr>
        <a:xfrm>
          <a:off x="12242800" y="106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158245</xdr:rowOff>
    </xdr:from>
    <xdr:ext cx="762000" cy="259045"/>
    <xdr:sp macro="" textlink="">
      <xdr:nvSpPr>
        <xdr:cNvPr id="344" name="テキスト ボックス 343">
          <a:extLst>
            <a:ext uri="{FF2B5EF4-FFF2-40B4-BE49-F238E27FC236}">
              <a16:creationId xmlns:a16="http://schemas.microsoft.com/office/drawing/2014/main" id="{6582DB61-020F-4516-8831-1455F6BE515F}"/>
            </a:ext>
          </a:extLst>
        </xdr:cNvPr>
        <xdr:cNvSpPr txBox="1"/>
      </xdr:nvSpPr>
      <xdr:spPr>
        <a:xfrm>
          <a:off x="11950700" y="1038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47FF233F-81D5-4B98-88C4-86469910F9A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6" name="テキスト ボックス 345">
          <a:extLst>
            <a:ext uri="{FF2B5EF4-FFF2-40B4-BE49-F238E27FC236}">
              <a16:creationId xmlns:a16="http://schemas.microsoft.com/office/drawing/2014/main" id="{D46941D4-686A-4EF1-AC3E-9B5FE2C087CF}"/>
            </a:ext>
          </a:extLst>
        </xdr:cNvPr>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7" name="テキスト ボックス 346">
          <a:extLst>
            <a:ext uri="{FF2B5EF4-FFF2-40B4-BE49-F238E27FC236}">
              <a16:creationId xmlns:a16="http://schemas.microsoft.com/office/drawing/2014/main" id="{E0958337-21A3-4BFB-8E31-BCC0D1E052BD}"/>
            </a:ext>
          </a:extLst>
        </xdr:cNvPr>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416D0A19-2638-4906-AAFC-695FE8C41F39}"/>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5DBA98DA-D9BF-4F86-8D44-F6A4733B3DBD}"/>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C7F30534-234C-45BC-A3BE-55C9CE655E7C}"/>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6AED53BB-EDFD-4335-B8EF-069E6A72A9C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1A6C50FC-B0AA-4AFE-90A8-D04B2763B4F3}"/>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484A2638-D597-435D-937B-17B66B5BED14}"/>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CFA16D22-981C-48A5-8F25-CBBD80694078}"/>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1D9CC8B2-C1D1-4EF4-B1FE-966849DD7BE7}"/>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・令和４年度（</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ヵ年平均）の主な増の要因としては、過去の大型事業のため発行した県債の償還終了に加え、平成</a:t>
          </a:r>
          <a:r>
            <a:rPr kumimoji="1" lang="en-US" altLang="ja-JP" sz="1150">
              <a:latin typeface="ＭＳ Ｐゴシック" panose="020B0600070205080204" pitchFamily="50" charset="-128"/>
              <a:ea typeface="ＭＳ Ｐゴシック" panose="020B0600070205080204" pitchFamily="50" charset="-128"/>
            </a:rPr>
            <a:t>14</a:t>
          </a:r>
          <a:r>
            <a:rPr kumimoji="1" lang="ja-JP" altLang="en-US" sz="1150">
              <a:latin typeface="ＭＳ Ｐゴシック" panose="020B0600070205080204" pitchFamily="50" charset="-128"/>
              <a:ea typeface="ＭＳ Ｐゴシック" panose="020B0600070205080204" pitchFamily="50" charset="-128"/>
            </a:rPr>
            <a:t>年度から財源対策債の交付税措置率が</a:t>
          </a:r>
          <a:r>
            <a:rPr kumimoji="1" lang="en-US" altLang="ja-JP" sz="1150">
              <a:latin typeface="ＭＳ Ｐゴシック" panose="020B0600070205080204" pitchFamily="50" charset="-128"/>
              <a:ea typeface="ＭＳ Ｐゴシック" panose="020B0600070205080204" pitchFamily="50" charset="-128"/>
            </a:rPr>
            <a:t>80</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50%</a:t>
          </a:r>
          <a:r>
            <a:rPr kumimoji="1" lang="ja-JP" altLang="en-US" sz="1150">
              <a:latin typeface="ＭＳ Ｐゴシック" panose="020B0600070205080204" pitchFamily="50" charset="-128"/>
              <a:ea typeface="ＭＳ Ｐゴシック" panose="020B0600070205080204" pitchFamily="50" charset="-128"/>
            </a:rPr>
            <a:t>に引き下げられた影響で、算定の期間に平成</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年度から平成</a:t>
          </a:r>
          <a:r>
            <a:rPr kumimoji="1" lang="en-US" altLang="ja-JP" sz="1150">
              <a:latin typeface="ＭＳ Ｐゴシック" panose="020B0600070205080204" pitchFamily="50" charset="-128"/>
              <a:ea typeface="ＭＳ Ｐゴシック" panose="020B0600070205080204" pitchFamily="50" charset="-128"/>
            </a:rPr>
            <a:t>13</a:t>
          </a:r>
          <a:r>
            <a:rPr kumimoji="1" lang="ja-JP" altLang="en-US" sz="1150">
              <a:latin typeface="ＭＳ Ｐゴシック" panose="020B0600070205080204" pitchFamily="50" charset="-128"/>
              <a:ea typeface="ＭＳ Ｐゴシック" panose="020B0600070205080204" pitchFamily="50" charset="-128"/>
            </a:rPr>
            <a:t>年度を含む令和元年度と比較し、令和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年度は基準財政需要額算入額が減少したことが挙げられる。</a:t>
          </a:r>
        </a:p>
        <a:p>
          <a:r>
            <a:rPr kumimoji="1" lang="ja-JP" altLang="en-US" sz="1150">
              <a:latin typeface="ＭＳ Ｐゴシック" panose="020B0600070205080204" pitchFamily="50" charset="-128"/>
              <a:ea typeface="ＭＳ Ｐゴシック" panose="020B0600070205080204" pitchFamily="50" charset="-128"/>
            </a:rPr>
            <a:t>・今後の実質的な公債費は、図書館整備、長崎警察署建替え等の大型事業の償還が本格化することから、上昇傾向で推移する見込みとなっている。</a:t>
          </a:r>
        </a:p>
        <a:p>
          <a:r>
            <a:rPr kumimoji="1" lang="ja-JP" altLang="en-US" sz="1150">
              <a:latin typeface="ＭＳ Ｐゴシック" panose="020B0600070205080204" pitchFamily="50" charset="-128"/>
              <a:ea typeface="ＭＳ Ｐゴシック" panose="020B0600070205080204" pitchFamily="50" charset="-128"/>
            </a:rPr>
            <a:t>・このため、財政運営の健全性とバランスを考慮し、投資事業の重点化・効率化を図りながら、引き続き公債費や県債残高の適正管理に取り組んでいく。</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D083AA64-9E09-4B70-80AB-19D0804204E1}"/>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4D065ACE-ECEA-4106-ADFC-2B29A15F6A92}"/>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85F7BAFD-CA27-4DC6-B14B-C5E5344BA977}"/>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2A1DE021-6BBC-48B9-A46C-72CA95899879}"/>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15D9F648-E2B5-48D1-893C-C5536D301C16}"/>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7A4693D5-BAC4-4F0E-A1E9-35E002915316}"/>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F1FA4D66-174C-4CAC-8FED-86056CBECF3D}"/>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DAD4CC36-45AC-49BB-8158-1770039B601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6D8770AB-4984-4020-8108-CFA8BE5C0EA5}"/>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5D0DFFFC-91A3-4AAC-B9BD-941D5890014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5721AE83-3B2B-423B-9DCB-E8795C436A6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C11D3DC6-FE06-4FC1-A766-EAE478CDA9AF}"/>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B1B428C6-1E69-4DDD-B512-107ECF7C90F2}"/>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5BECA1C0-B538-4D21-AE7D-3A5C9DD74732}"/>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F110CB41-3C10-40B0-B6A4-C1D3A1D69C7E}"/>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FD0511BF-9319-4AD3-BACA-DC2D0DF7B123}"/>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A589B1A5-A54E-46BC-AE06-1B6BD6342FCF}"/>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CF1B94C2-82FF-42EB-9FC4-85EABB9FC865}"/>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4" name="直線コネクタ 373">
          <a:extLst>
            <a:ext uri="{FF2B5EF4-FFF2-40B4-BE49-F238E27FC236}">
              <a16:creationId xmlns:a16="http://schemas.microsoft.com/office/drawing/2014/main" id="{778C4534-E198-40AA-B314-ACBE2B96F838}"/>
            </a:ext>
          </a:extLst>
        </xdr:cNvPr>
        <xdr:cNvCxnSpPr/>
      </xdr:nvCxnSpPr>
      <xdr:spPr>
        <a:xfrm flipV="1">
          <a:off x="15474950" y="6206308"/>
          <a:ext cx="0" cy="1348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5" name="公債費負担の状況最小値テキスト">
          <a:extLst>
            <a:ext uri="{FF2B5EF4-FFF2-40B4-BE49-F238E27FC236}">
              <a16:creationId xmlns:a16="http://schemas.microsoft.com/office/drawing/2014/main" id="{89B4F379-6555-44D6-A00E-BDB6319EA2DA}"/>
            </a:ext>
          </a:extLst>
        </xdr:cNvPr>
        <xdr:cNvSpPr txBox="1"/>
      </xdr:nvSpPr>
      <xdr:spPr>
        <a:xfrm>
          <a:off x="1556385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6" name="直線コネクタ 375">
          <a:extLst>
            <a:ext uri="{FF2B5EF4-FFF2-40B4-BE49-F238E27FC236}">
              <a16:creationId xmlns:a16="http://schemas.microsoft.com/office/drawing/2014/main" id="{6C776CC0-1FF9-4BE3-B5C3-51D85ACFC24B}"/>
            </a:ext>
          </a:extLst>
        </xdr:cNvPr>
        <xdr:cNvCxnSpPr/>
      </xdr:nvCxnSpPr>
      <xdr:spPr>
        <a:xfrm>
          <a:off x="1540510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7" name="公債費負担の状況最大値テキスト">
          <a:extLst>
            <a:ext uri="{FF2B5EF4-FFF2-40B4-BE49-F238E27FC236}">
              <a16:creationId xmlns:a16="http://schemas.microsoft.com/office/drawing/2014/main" id="{FB2A7D29-EC4A-43DE-BDDB-9E42D3AD35F6}"/>
            </a:ext>
          </a:extLst>
        </xdr:cNvPr>
        <xdr:cNvSpPr txBox="1"/>
      </xdr:nvSpPr>
      <xdr:spPr>
        <a:xfrm>
          <a:off x="1556385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78" name="直線コネクタ 377">
          <a:extLst>
            <a:ext uri="{FF2B5EF4-FFF2-40B4-BE49-F238E27FC236}">
              <a16:creationId xmlns:a16="http://schemas.microsoft.com/office/drawing/2014/main" id="{2FCC0AED-C660-48DA-9653-0390FFD3F0BD}"/>
            </a:ext>
          </a:extLst>
        </xdr:cNvPr>
        <xdr:cNvCxnSpPr/>
      </xdr:nvCxnSpPr>
      <xdr:spPr>
        <a:xfrm>
          <a:off x="15405100" y="6206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143328</xdr:rowOff>
    </xdr:from>
    <xdr:to>
      <xdr:col>81</xdr:col>
      <xdr:colOff>44450</xdr:colOff>
      <xdr:row>40</xdr:row>
      <xdr:rowOff>6350</xdr:rowOff>
    </xdr:to>
    <xdr:cxnSp macro="">
      <xdr:nvCxnSpPr>
        <xdr:cNvPr id="379" name="直線コネクタ 378">
          <a:extLst>
            <a:ext uri="{FF2B5EF4-FFF2-40B4-BE49-F238E27FC236}">
              <a16:creationId xmlns:a16="http://schemas.microsoft.com/office/drawing/2014/main" id="{F2FFA9D0-2D7E-4DC8-80A5-6E0C2392807B}"/>
            </a:ext>
          </a:extLst>
        </xdr:cNvPr>
        <xdr:cNvCxnSpPr/>
      </xdr:nvCxnSpPr>
      <xdr:spPr>
        <a:xfrm>
          <a:off x="14712950" y="6681288"/>
          <a:ext cx="762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168020</xdr:rowOff>
    </xdr:from>
    <xdr:ext cx="762000" cy="259045"/>
    <xdr:sp macro="" textlink="">
      <xdr:nvSpPr>
        <xdr:cNvPr id="380" name="公債費負担の状況平均値テキスト">
          <a:extLst>
            <a:ext uri="{FF2B5EF4-FFF2-40B4-BE49-F238E27FC236}">
              <a16:creationId xmlns:a16="http://schemas.microsoft.com/office/drawing/2014/main" id="{54AF75ED-9CA4-4A0D-A805-3969B2BC099D}"/>
            </a:ext>
          </a:extLst>
        </xdr:cNvPr>
        <xdr:cNvSpPr txBox="1"/>
      </xdr:nvSpPr>
      <xdr:spPr>
        <a:xfrm>
          <a:off x="15563850" y="670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1" name="フローチャート: 判断 380">
          <a:extLst>
            <a:ext uri="{FF2B5EF4-FFF2-40B4-BE49-F238E27FC236}">
              <a16:creationId xmlns:a16="http://schemas.microsoft.com/office/drawing/2014/main" id="{2C5123FE-635E-41F9-8D2B-E395C032C40C}"/>
            </a:ext>
          </a:extLst>
        </xdr:cNvPr>
        <xdr:cNvSpPr/>
      </xdr:nvSpPr>
      <xdr:spPr>
        <a:xfrm>
          <a:off x="15427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143328</xdr:rowOff>
    </xdr:from>
    <xdr:to>
      <xdr:col>77</xdr:col>
      <xdr:colOff>44450</xdr:colOff>
      <xdr:row>40</xdr:row>
      <xdr:rowOff>92528</xdr:rowOff>
    </xdr:to>
    <xdr:cxnSp macro="">
      <xdr:nvCxnSpPr>
        <xdr:cNvPr id="382" name="直線コネクタ 381">
          <a:extLst>
            <a:ext uri="{FF2B5EF4-FFF2-40B4-BE49-F238E27FC236}">
              <a16:creationId xmlns:a16="http://schemas.microsoft.com/office/drawing/2014/main" id="{D7DA750A-EA3D-472B-BC61-ED6D689404E9}"/>
            </a:ext>
          </a:extLst>
        </xdr:cNvPr>
        <xdr:cNvCxnSpPr/>
      </xdr:nvCxnSpPr>
      <xdr:spPr>
        <a:xfrm flipV="1">
          <a:off x="13903960" y="6681288"/>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3" name="フローチャート: 判断 382">
          <a:extLst>
            <a:ext uri="{FF2B5EF4-FFF2-40B4-BE49-F238E27FC236}">
              <a16:creationId xmlns:a16="http://schemas.microsoft.com/office/drawing/2014/main" id="{0171846B-0E23-4C0B-998D-7FDDB268C3FF}"/>
            </a:ext>
          </a:extLst>
        </xdr:cNvPr>
        <xdr:cNvSpPr/>
      </xdr:nvSpPr>
      <xdr:spPr>
        <a:xfrm>
          <a:off x="14665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4" name="テキスト ボックス 383">
          <a:extLst>
            <a:ext uri="{FF2B5EF4-FFF2-40B4-BE49-F238E27FC236}">
              <a16:creationId xmlns:a16="http://schemas.microsoft.com/office/drawing/2014/main" id="{B280FA0E-2111-407E-B3F5-EC4D46AEB4E7}"/>
            </a:ext>
          </a:extLst>
        </xdr:cNvPr>
        <xdr:cNvSpPr txBox="1"/>
      </xdr:nvSpPr>
      <xdr:spPr>
        <a:xfrm>
          <a:off x="14370050" y="681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161472</xdr:rowOff>
    </xdr:to>
    <xdr:cxnSp macro="">
      <xdr:nvCxnSpPr>
        <xdr:cNvPr id="385" name="直線コネクタ 384">
          <a:extLst>
            <a:ext uri="{FF2B5EF4-FFF2-40B4-BE49-F238E27FC236}">
              <a16:creationId xmlns:a16="http://schemas.microsoft.com/office/drawing/2014/main" id="{07087776-DAF3-4449-AAED-AE0ED102F682}"/>
            </a:ext>
          </a:extLst>
        </xdr:cNvPr>
        <xdr:cNvCxnSpPr/>
      </xdr:nvCxnSpPr>
      <xdr:spPr>
        <a:xfrm flipV="1">
          <a:off x="13106400" y="6798128"/>
          <a:ext cx="79756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6" name="フローチャート: 判断 385">
          <a:extLst>
            <a:ext uri="{FF2B5EF4-FFF2-40B4-BE49-F238E27FC236}">
              <a16:creationId xmlns:a16="http://schemas.microsoft.com/office/drawing/2014/main" id="{25EAA041-5B7C-422C-91DD-6216E0AA3E96}"/>
            </a:ext>
          </a:extLst>
        </xdr:cNvPr>
        <xdr:cNvSpPr/>
      </xdr:nvSpPr>
      <xdr:spPr>
        <a:xfrm>
          <a:off x="13868400" y="67300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136270</xdr:rowOff>
    </xdr:from>
    <xdr:ext cx="762000" cy="259045"/>
    <xdr:sp macro="" textlink="">
      <xdr:nvSpPr>
        <xdr:cNvPr id="387" name="テキスト ボックス 386">
          <a:extLst>
            <a:ext uri="{FF2B5EF4-FFF2-40B4-BE49-F238E27FC236}">
              <a16:creationId xmlns:a16="http://schemas.microsoft.com/office/drawing/2014/main" id="{B8764F2D-D466-4C81-AEA6-5C328DB8B9FD}"/>
            </a:ext>
          </a:extLst>
        </xdr:cNvPr>
        <xdr:cNvSpPr txBox="1"/>
      </xdr:nvSpPr>
      <xdr:spPr>
        <a:xfrm>
          <a:off x="13557250" y="65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110672</xdr:rowOff>
    </xdr:to>
    <xdr:cxnSp macro="">
      <xdr:nvCxnSpPr>
        <xdr:cNvPr id="388" name="直線コネクタ 387">
          <a:extLst>
            <a:ext uri="{FF2B5EF4-FFF2-40B4-BE49-F238E27FC236}">
              <a16:creationId xmlns:a16="http://schemas.microsoft.com/office/drawing/2014/main" id="{F27D1A6C-6196-4294-8C77-9A744877B162}"/>
            </a:ext>
          </a:extLst>
        </xdr:cNvPr>
        <xdr:cNvCxnSpPr/>
      </xdr:nvCxnSpPr>
      <xdr:spPr>
        <a:xfrm flipV="1">
          <a:off x="12293600" y="6867072"/>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89" name="フローチャート: 判断 388">
          <a:extLst>
            <a:ext uri="{FF2B5EF4-FFF2-40B4-BE49-F238E27FC236}">
              <a16:creationId xmlns:a16="http://schemas.microsoft.com/office/drawing/2014/main" id="{3D410B77-96EA-4B9C-9456-CE194B918F73}"/>
            </a:ext>
          </a:extLst>
        </xdr:cNvPr>
        <xdr:cNvSpPr/>
      </xdr:nvSpPr>
      <xdr:spPr>
        <a:xfrm>
          <a:off x="13055600" y="679903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390" name="テキスト ボックス 389">
          <a:extLst>
            <a:ext uri="{FF2B5EF4-FFF2-40B4-BE49-F238E27FC236}">
              <a16:creationId xmlns:a16="http://schemas.microsoft.com/office/drawing/2014/main" id="{603FE00E-2109-490C-AC50-7818AC00EF94}"/>
            </a:ext>
          </a:extLst>
        </xdr:cNvPr>
        <xdr:cNvSpPr txBox="1"/>
      </xdr:nvSpPr>
      <xdr:spPr>
        <a:xfrm>
          <a:off x="12763500" y="65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1" name="フローチャート: 判断 390">
          <a:extLst>
            <a:ext uri="{FF2B5EF4-FFF2-40B4-BE49-F238E27FC236}">
              <a16:creationId xmlns:a16="http://schemas.microsoft.com/office/drawing/2014/main" id="{8DDA01D2-E0A7-4883-809A-7390834488AB}"/>
            </a:ext>
          </a:extLst>
        </xdr:cNvPr>
        <xdr:cNvSpPr/>
      </xdr:nvSpPr>
      <xdr:spPr>
        <a:xfrm>
          <a:off x="122428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2" name="テキスト ボックス 391">
          <a:extLst>
            <a:ext uri="{FF2B5EF4-FFF2-40B4-BE49-F238E27FC236}">
              <a16:creationId xmlns:a16="http://schemas.microsoft.com/office/drawing/2014/main" id="{EBF611F6-05AD-4A23-B5EE-40A6B323E59F}"/>
            </a:ext>
          </a:extLst>
        </xdr:cNvPr>
        <xdr:cNvSpPr txBox="1"/>
      </xdr:nvSpPr>
      <xdr:spPr>
        <a:xfrm>
          <a:off x="119507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D8576C6-2881-4704-A324-E5BF131A6526}"/>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360E955-CF2C-4E6C-804A-753728830C9F}"/>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C7D0ADA-3F02-4BF7-8F2A-C5374536BCCB}"/>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CF9E564-1D83-4E24-BB86-8305FB4744BC}"/>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9BE6A6C-53FA-4FEA-898E-DAC1A8731C1B}"/>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8" name="楕円 397">
          <a:extLst>
            <a:ext uri="{FF2B5EF4-FFF2-40B4-BE49-F238E27FC236}">
              <a16:creationId xmlns:a16="http://schemas.microsoft.com/office/drawing/2014/main" id="{916A7E77-89FD-4FAB-AD31-FF16D4D56D5D}"/>
            </a:ext>
          </a:extLst>
        </xdr:cNvPr>
        <xdr:cNvSpPr/>
      </xdr:nvSpPr>
      <xdr:spPr>
        <a:xfrm>
          <a:off x="15427960" y="6664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9" name="公債費負担の状況該当値テキスト">
          <a:extLst>
            <a:ext uri="{FF2B5EF4-FFF2-40B4-BE49-F238E27FC236}">
              <a16:creationId xmlns:a16="http://schemas.microsoft.com/office/drawing/2014/main" id="{A33A7007-AF60-48B9-B99E-2129FE523382}"/>
            </a:ext>
          </a:extLst>
        </xdr:cNvPr>
        <xdr:cNvSpPr txBox="1"/>
      </xdr:nvSpPr>
      <xdr:spPr>
        <a:xfrm>
          <a:off x="1556385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92528</xdr:rowOff>
    </xdr:from>
    <xdr:to>
      <xdr:col>77</xdr:col>
      <xdr:colOff>95250</xdr:colOff>
      <xdr:row>40</xdr:row>
      <xdr:rowOff>22678</xdr:rowOff>
    </xdr:to>
    <xdr:sp macro="" textlink="">
      <xdr:nvSpPr>
        <xdr:cNvPr id="400" name="楕円 399">
          <a:extLst>
            <a:ext uri="{FF2B5EF4-FFF2-40B4-BE49-F238E27FC236}">
              <a16:creationId xmlns:a16="http://schemas.microsoft.com/office/drawing/2014/main" id="{890FFE4E-336B-4C97-A044-25231F927E04}"/>
            </a:ext>
          </a:extLst>
        </xdr:cNvPr>
        <xdr:cNvSpPr/>
      </xdr:nvSpPr>
      <xdr:spPr>
        <a:xfrm>
          <a:off x="14665960" y="663048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32855</xdr:rowOff>
    </xdr:from>
    <xdr:ext cx="736600" cy="259045"/>
    <xdr:sp macro="" textlink="">
      <xdr:nvSpPr>
        <xdr:cNvPr id="401" name="テキスト ボックス 400">
          <a:extLst>
            <a:ext uri="{FF2B5EF4-FFF2-40B4-BE49-F238E27FC236}">
              <a16:creationId xmlns:a16="http://schemas.microsoft.com/office/drawing/2014/main" id="{D4291C9B-6612-45B2-B9F7-DEDD65B81774}"/>
            </a:ext>
          </a:extLst>
        </xdr:cNvPr>
        <xdr:cNvSpPr txBox="1"/>
      </xdr:nvSpPr>
      <xdr:spPr>
        <a:xfrm>
          <a:off x="14370050" y="6403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2" name="楕円 401">
          <a:extLst>
            <a:ext uri="{FF2B5EF4-FFF2-40B4-BE49-F238E27FC236}">
              <a16:creationId xmlns:a16="http://schemas.microsoft.com/office/drawing/2014/main" id="{0365DF6A-F98A-418D-97F6-856EC217FAC0}"/>
            </a:ext>
          </a:extLst>
        </xdr:cNvPr>
        <xdr:cNvSpPr/>
      </xdr:nvSpPr>
      <xdr:spPr>
        <a:xfrm>
          <a:off x="13868400" y="6747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03" name="テキスト ボックス 402">
          <a:extLst>
            <a:ext uri="{FF2B5EF4-FFF2-40B4-BE49-F238E27FC236}">
              <a16:creationId xmlns:a16="http://schemas.microsoft.com/office/drawing/2014/main" id="{D304E77A-5A60-4A0E-848D-9A8BDA0F8DB6}"/>
            </a:ext>
          </a:extLst>
        </xdr:cNvPr>
        <xdr:cNvSpPr txBox="1"/>
      </xdr:nvSpPr>
      <xdr:spPr>
        <a:xfrm>
          <a:off x="1355725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04" name="楕円 403">
          <a:extLst>
            <a:ext uri="{FF2B5EF4-FFF2-40B4-BE49-F238E27FC236}">
              <a16:creationId xmlns:a16="http://schemas.microsoft.com/office/drawing/2014/main" id="{169A7368-4D5F-4D9A-AF46-65C5538AFE25}"/>
            </a:ext>
          </a:extLst>
        </xdr:cNvPr>
        <xdr:cNvSpPr/>
      </xdr:nvSpPr>
      <xdr:spPr>
        <a:xfrm>
          <a:off x="13055600" y="681627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405" name="テキスト ボックス 404">
          <a:extLst>
            <a:ext uri="{FF2B5EF4-FFF2-40B4-BE49-F238E27FC236}">
              <a16:creationId xmlns:a16="http://schemas.microsoft.com/office/drawing/2014/main" id="{2E4A813E-6F19-4E1F-AC53-AC6433034D9F}"/>
            </a:ext>
          </a:extLst>
        </xdr:cNvPr>
        <xdr:cNvSpPr txBox="1"/>
      </xdr:nvSpPr>
      <xdr:spPr>
        <a:xfrm>
          <a:off x="12763500" y="689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59872</xdr:rowOff>
    </xdr:from>
    <xdr:to>
      <xdr:col>64</xdr:col>
      <xdr:colOff>152400</xdr:colOff>
      <xdr:row>41</xdr:row>
      <xdr:rowOff>161472</xdr:rowOff>
    </xdr:to>
    <xdr:sp macro="" textlink="">
      <xdr:nvSpPr>
        <xdr:cNvPr id="406" name="楕円 405">
          <a:extLst>
            <a:ext uri="{FF2B5EF4-FFF2-40B4-BE49-F238E27FC236}">
              <a16:creationId xmlns:a16="http://schemas.microsoft.com/office/drawing/2014/main" id="{32C7F01C-925C-43F0-B79D-218F3C1A29AD}"/>
            </a:ext>
          </a:extLst>
        </xdr:cNvPr>
        <xdr:cNvSpPr/>
      </xdr:nvSpPr>
      <xdr:spPr>
        <a:xfrm>
          <a:off x="12242800" y="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146249</xdr:rowOff>
    </xdr:from>
    <xdr:ext cx="762000" cy="259045"/>
    <xdr:sp macro="" textlink="">
      <xdr:nvSpPr>
        <xdr:cNvPr id="407" name="テキスト ボックス 406">
          <a:extLst>
            <a:ext uri="{FF2B5EF4-FFF2-40B4-BE49-F238E27FC236}">
              <a16:creationId xmlns:a16="http://schemas.microsoft.com/office/drawing/2014/main" id="{BD956500-07A5-4957-BECE-5B43CB49FD82}"/>
            </a:ext>
          </a:extLst>
        </xdr:cNvPr>
        <xdr:cNvSpPr txBox="1"/>
      </xdr:nvSpPr>
      <xdr:spPr>
        <a:xfrm>
          <a:off x="11950700" y="701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1F2117B6-0F69-4843-9D32-84D2FB8E49DA}"/>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9" name="テキスト ボックス 408">
          <a:extLst>
            <a:ext uri="{FF2B5EF4-FFF2-40B4-BE49-F238E27FC236}">
              <a16:creationId xmlns:a16="http://schemas.microsoft.com/office/drawing/2014/main" id="{2874E92B-8C3F-4B15-A78E-1F3A11304BF8}"/>
            </a:ext>
          </a:extLst>
        </xdr:cNvPr>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0" name="テキスト ボックス 409">
          <a:extLst>
            <a:ext uri="{FF2B5EF4-FFF2-40B4-BE49-F238E27FC236}">
              <a16:creationId xmlns:a16="http://schemas.microsoft.com/office/drawing/2014/main" id="{B20F1AC4-8BB6-4016-BA49-9DF86047EA4F}"/>
            </a:ext>
          </a:extLst>
        </xdr:cNvPr>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585A3E84-D334-40CE-AC14-88F3411AA9C6}"/>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D9D78DA-E379-451C-9351-A68B318D1388}"/>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D11CB811-5459-404D-9F68-E194215CCE9E}"/>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AEF7A9E9-5DB9-468B-8E8E-08C80E1C9FD1}"/>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ABCE8D90-07DF-472B-98FB-0194798B0C87}"/>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F089372C-8B91-47B5-8293-45E97BAB65B9}"/>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E52CF125-D901-43F3-AF3D-29E424BA4E1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4FD9D7B3-7BA8-460C-A39D-715007D2684A}"/>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・本県の将来負担比率は、近年減少傾向であったが、令和４年度決算では増加となっている。</a:t>
          </a:r>
        </a:p>
        <a:p>
          <a:r>
            <a:rPr kumimoji="1" lang="ja-JP" altLang="en-US" sz="1300">
              <a:latin typeface="ＭＳ Ｐゴシック" panose="020B0600070205080204" pitchFamily="50" charset="-128"/>
              <a:ea typeface="ＭＳ Ｐゴシック" panose="020B0600070205080204" pitchFamily="50" charset="-128"/>
            </a:rPr>
            <a:t>・令和４年度の増の主な要因としては、地方債残高が約</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億円減少したことにより分子が減した一方で、地方税、地方譲与税の増収により、普通交付税、臨時財政対策債発行可能額が大幅に減したことで、標準財政規模が</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億円減少し分母が減したことが挙げられる。</a:t>
          </a:r>
        </a:p>
        <a:p>
          <a:r>
            <a:rPr kumimoji="1" lang="ja-JP" altLang="en-US" sz="1300">
              <a:latin typeface="ＭＳ Ｐゴシック" panose="020B0600070205080204" pitchFamily="50" charset="-128"/>
              <a:ea typeface="ＭＳ Ｐゴシック" panose="020B0600070205080204" pitchFamily="50" charset="-128"/>
            </a:rPr>
            <a:t>・当比率が高い団体は、将来財政運営が圧迫される可能性が高くなるため、公債費負担の抑制など、引き続き同比率の低減に努める。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6C348987-BAAF-4649-A139-3A9317011153}"/>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7E90EE23-F6CD-475D-AEE9-0999351EE1A5}"/>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CDE7A16F-7C12-426C-9699-273ABE33310C}"/>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F3CBB2BA-3021-4DB1-9C23-B3EC5C08F420}"/>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DE4B63BC-6542-476B-AAF4-5014FD1BD247}"/>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45DF7128-6278-41F8-919A-C994324969F5}"/>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BF7E1B67-DED1-446D-A658-705FBDFD0CB8}"/>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AD5FC04A-BB56-4FDA-927D-A4E659B9DCED}"/>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60F6B76F-92B6-48FC-99B9-B2D6FA8212B0}"/>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B059B26A-6BEE-4A59-8F80-8F41E8C81541}"/>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8152BA56-3FF4-4D54-AFBC-99A93E6D8E62}"/>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781A518F-9B30-4894-A9D5-31E5077CE064}"/>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6103298-C0DB-4CE3-BB6B-DBB122B74B2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2" name="直線コネクタ 431">
          <a:extLst>
            <a:ext uri="{FF2B5EF4-FFF2-40B4-BE49-F238E27FC236}">
              <a16:creationId xmlns:a16="http://schemas.microsoft.com/office/drawing/2014/main" id="{7E03DD5D-E343-4930-95D0-174C0D0A3D34}"/>
            </a:ext>
          </a:extLst>
        </xdr:cNvPr>
        <xdr:cNvCxnSpPr/>
      </xdr:nvCxnSpPr>
      <xdr:spPr>
        <a:xfrm flipV="1">
          <a:off x="15474950" y="2518943"/>
          <a:ext cx="0" cy="1032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3" name="将来負担の状況最小値テキスト">
          <a:extLst>
            <a:ext uri="{FF2B5EF4-FFF2-40B4-BE49-F238E27FC236}">
              <a16:creationId xmlns:a16="http://schemas.microsoft.com/office/drawing/2014/main" id="{D6EAB83C-A479-4038-9B6A-7488F2BAD4C0}"/>
            </a:ext>
          </a:extLst>
        </xdr:cNvPr>
        <xdr:cNvSpPr txBox="1"/>
      </xdr:nvSpPr>
      <xdr:spPr>
        <a:xfrm>
          <a:off x="15563850" y="35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4" name="直線コネクタ 433">
          <a:extLst>
            <a:ext uri="{FF2B5EF4-FFF2-40B4-BE49-F238E27FC236}">
              <a16:creationId xmlns:a16="http://schemas.microsoft.com/office/drawing/2014/main" id="{E240224F-D17E-4C6F-A140-0042158776EE}"/>
            </a:ext>
          </a:extLst>
        </xdr:cNvPr>
        <xdr:cNvCxnSpPr/>
      </xdr:nvCxnSpPr>
      <xdr:spPr>
        <a:xfrm>
          <a:off x="15405100" y="3551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5" name="将来負担の状況最大値テキスト">
          <a:extLst>
            <a:ext uri="{FF2B5EF4-FFF2-40B4-BE49-F238E27FC236}">
              <a16:creationId xmlns:a16="http://schemas.microsoft.com/office/drawing/2014/main" id="{A583505B-E6DD-4127-B75F-6A3A7375AB52}"/>
            </a:ext>
          </a:extLst>
        </xdr:cNvPr>
        <xdr:cNvSpPr txBox="1"/>
      </xdr:nvSpPr>
      <xdr:spPr>
        <a:xfrm>
          <a:off x="1556385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6" name="直線コネクタ 435">
          <a:extLst>
            <a:ext uri="{FF2B5EF4-FFF2-40B4-BE49-F238E27FC236}">
              <a16:creationId xmlns:a16="http://schemas.microsoft.com/office/drawing/2014/main" id="{23CB508F-F94E-409A-8603-77B46F6850A0}"/>
            </a:ext>
          </a:extLst>
        </xdr:cNvPr>
        <xdr:cNvCxnSpPr/>
      </xdr:nvCxnSpPr>
      <xdr:spPr>
        <a:xfrm>
          <a:off x="15405100" y="2518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53061</xdr:rowOff>
    </xdr:from>
    <xdr:to>
      <xdr:col>81</xdr:col>
      <xdr:colOff>44450</xdr:colOff>
      <xdr:row>19</xdr:row>
      <xdr:rowOff>55956</xdr:rowOff>
    </xdr:to>
    <xdr:cxnSp macro="">
      <xdr:nvCxnSpPr>
        <xdr:cNvPr id="437" name="直線コネクタ 436">
          <a:extLst>
            <a:ext uri="{FF2B5EF4-FFF2-40B4-BE49-F238E27FC236}">
              <a16:creationId xmlns:a16="http://schemas.microsoft.com/office/drawing/2014/main" id="{965C19D8-C675-4726-B63B-31D6BE0C3D23}"/>
            </a:ext>
          </a:extLst>
        </xdr:cNvPr>
        <xdr:cNvCxnSpPr/>
      </xdr:nvCxnSpPr>
      <xdr:spPr>
        <a:xfrm>
          <a:off x="14712950" y="3238221"/>
          <a:ext cx="762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112539</xdr:rowOff>
    </xdr:from>
    <xdr:ext cx="762000" cy="259045"/>
    <xdr:sp macro="" textlink="">
      <xdr:nvSpPr>
        <xdr:cNvPr id="438" name="将来負担の状況平均値テキスト">
          <a:extLst>
            <a:ext uri="{FF2B5EF4-FFF2-40B4-BE49-F238E27FC236}">
              <a16:creationId xmlns:a16="http://schemas.microsoft.com/office/drawing/2014/main" id="{3CF5529D-B127-4A6E-9112-3BE45FA5F3DA}"/>
            </a:ext>
          </a:extLst>
        </xdr:cNvPr>
        <xdr:cNvSpPr txBox="1"/>
      </xdr:nvSpPr>
      <xdr:spPr>
        <a:xfrm>
          <a:off x="15563850" y="296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39" name="フローチャート: 判断 438">
          <a:extLst>
            <a:ext uri="{FF2B5EF4-FFF2-40B4-BE49-F238E27FC236}">
              <a16:creationId xmlns:a16="http://schemas.microsoft.com/office/drawing/2014/main" id="{F0A5E261-A1E2-4992-BE95-588FC9DF3507}"/>
            </a:ext>
          </a:extLst>
        </xdr:cNvPr>
        <xdr:cNvSpPr/>
      </xdr:nvSpPr>
      <xdr:spPr>
        <a:xfrm>
          <a:off x="15427960" y="31135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53061</xdr:rowOff>
    </xdr:from>
    <xdr:to>
      <xdr:col>77</xdr:col>
      <xdr:colOff>44450</xdr:colOff>
      <xdr:row>19</xdr:row>
      <xdr:rowOff>125933</xdr:rowOff>
    </xdr:to>
    <xdr:cxnSp macro="">
      <xdr:nvCxnSpPr>
        <xdr:cNvPr id="440" name="直線コネクタ 439">
          <a:extLst>
            <a:ext uri="{FF2B5EF4-FFF2-40B4-BE49-F238E27FC236}">
              <a16:creationId xmlns:a16="http://schemas.microsoft.com/office/drawing/2014/main" id="{564C1932-241A-45BE-A132-EDF179391E72}"/>
            </a:ext>
          </a:extLst>
        </xdr:cNvPr>
        <xdr:cNvCxnSpPr/>
      </xdr:nvCxnSpPr>
      <xdr:spPr>
        <a:xfrm flipV="1">
          <a:off x="13903960" y="3238221"/>
          <a:ext cx="80899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1" name="フローチャート: 判断 440">
          <a:extLst>
            <a:ext uri="{FF2B5EF4-FFF2-40B4-BE49-F238E27FC236}">
              <a16:creationId xmlns:a16="http://schemas.microsoft.com/office/drawing/2014/main" id="{79D6D78E-AD9C-4E04-A41A-90C4D7BEB721}"/>
            </a:ext>
          </a:extLst>
        </xdr:cNvPr>
        <xdr:cNvSpPr/>
      </xdr:nvSpPr>
      <xdr:spPr>
        <a:xfrm>
          <a:off x="14665960" y="308023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3040</xdr:rowOff>
    </xdr:from>
    <xdr:ext cx="736600" cy="259045"/>
    <xdr:sp macro="" textlink="">
      <xdr:nvSpPr>
        <xdr:cNvPr id="442" name="テキスト ボックス 441">
          <a:extLst>
            <a:ext uri="{FF2B5EF4-FFF2-40B4-BE49-F238E27FC236}">
              <a16:creationId xmlns:a16="http://schemas.microsoft.com/office/drawing/2014/main" id="{1D55248E-3553-4659-9765-5D6BE25A53EF}"/>
            </a:ext>
          </a:extLst>
        </xdr:cNvPr>
        <xdr:cNvSpPr txBox="1"/>
      </xdr:nvSpPr>
      <xdr:spPr>
        <a:xfrm>
          <a:off x="14370050" y="285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125933</xdr:rowOff>
    </xdr:from>
    <xdr:to>
      <xdr:col>72</xdr:col>
      <xdr:colOff>203200</xdr:colOff>
      <xdr:row>19</xdr:row>
      <xdr:rowOff>150546</xdr:rowOff>
    </xdr:to>
    <xdr:cxnSp macro="">
      <xdr:nvCxnSpPr>
        <xdr:cNvPr id="443" name="直線コネクタ 442">
          <a:extLst>
            <a:ext uri="{FF2B5EF4-FFF2-40B4-BE49-F238E27FC236}">
              <a16:creationId xmlns:a16="http://schemas.microsoft.com/office/drawing/2014/main" id="{46877938-E3BF-4801-A6FF-6A67DC2EC9F1}"/>
            </a:ext>
          </a:extLst>
        </xdr:cNvPr>
        <xdr:cNvCxnSpPr/>
      </xdr:nvCxnSpPr>
      <xdr:spPr>
        <a:xfrm flipV="1">
          <a:off x="13106400" y="3311093"/>
          <a:ext cx="79756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4" name="フローチャート: 判断 443">
          <a:extLst>
            <a:ext uri="{FF2B5EF4-FFF2-40B4-BE49-F238E27FC236}">
              <a16:creationId xmlns:a16="http://schemas.microsoft.com/office/drawing/2014/main" id="{EEB3266C-CAA4-4303-B998-6A16648D9BA1}"/>
            </a:ext>
          </a:extLst>
        </xdr:cNvPr>
        <xdr:cNvSpPr/>
      </xdr:nvSpPr>
      <xdr:spPr>
        <a:xfrm>
          <a:off x="13868400" y="314345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66260</xdr:rowOff>
    </xdr:from>
    <xdr:ext cx="762000" cy="259045"/>
    <xdr:sp macro="" textlink="">
      <xdr:nvSpPr>
        <xdr:cNvPr id="445" name="テキスト ボックス 444">
          <a:extLst>
            <a:ext uri="{FF2B5EF4-FFF2-40B4-BE49-F238E27FC236}">
              <a16:creationId xmlns:a16="http://schemas.microsoft.com/office/drawing/2014/main" id="{4B91EF0D-C74B-4B81-94AE-81DDC22DFB74}"/>
            </a:ext>
          </a:extLst>
        </xdr:cNvPr>
        <xdr:cNvSpPr txBox="1"/>
      </xdr:nvSpPr>
      <xdr:spPr>
        <a:xfrm>
          <a:off x="13557250" y="29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143307</xdr:rowOff>
    </xdr:from>
    <xdr:to>
      <xdr:col>68</xdr:col>
      <xdr:colOff>152400</xdr:colOff>
      <xdr:row>19</xdr:row>
      <xdr:rowOff>150546</xdr:rowOff>
    </xdr:to>
    <xdr:cxnSp macro="">
      <xdr:nvCxnSpPr>
        <xdr:cNvPr id="446" name="直線コネクタ 445">
          <a:extLst>
            <a:ext uri="{FF2B5EF4-FFF2-40B4-BE49-F238E27FC236}">
              <a16:creationId xmlns:a16="http://schemas.microsoft.com/office/drawing/2014/main" id="{8390ABF1-1526-4433-9422-E3938825D6C3}"/>
            </a:ext>
          </a:extLst>
        </xdr:cNvPr>
        <xdr:cNvCxnSpPr/>
      </xdr:nvCxnSpPr>
      <xdr:spPr>
        <a:xfrm>
          <a:off x="12293600" y="3328467"/>
          <a:ext cx="8128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7" name="フローチャート: 判断 446">
          <a:extLst>
            <a:ext uri="{FF2B5EF4-FFF2-40B4-BE49-F238E27FC236}">
              <a16:creationId xmlns:a16="http://schemas.microsoft.com/office/drawing/2014/main" id="{9FDC972C-654E-4056-AE51-B3C9CA5E1FB9}"/>
            </a:ext>
          </a:extLst>
        </xdr:cNvPr>
        <xdr:cNvSpPr/>
      </xdr:nvSpPr>
      <xdr:spPr>
        <a:xfrm>
          <a:off x="13055600" y="316661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48" name="テキスト ボックス 447">
          <a:extLst>
            <a:ext uri="{FF2B5EF4-FFF2-40B4-BE49-F238E27FC236}">
              <a16:creationId xmlns:a16="http://schemas.microsoft.com/office/drawing/2014/main" id="{3242B070-15B7-4069-A4C0-8C716243AA86}"/>
            </a:ext>
          </a:extLst>
        </xdr:cNvPr>
        <xdr:cNvSpPr txBox="1"/>
      </xdr:nvSpPr>
      <xdr:spPr>
        <a:xfrm>
          <a:off x="12763500" y="293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49" name="フローチャート: 判断 448">
          <a:extLst>
            <a:ext uri="{FF2B5EF4-FFF2-40B4-BE49-F238E27FC236}">
              <a16:creationId xmlns:a16="http://schemas.microsoft.com/office/drawing/2014/main" id="{9AF8E569-C5AB-4CCC-AEEC-68C77532472A}"/>
            </a:ext>
          </a:extLst>
        </xdr:cNvPr>
        <xdr:cNvSpPr/>
      </xdr:nvSpPr>
      <xdr:spPr>
        <a:xfrm>
          <a:off x="12242800" y="316130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84116</xdr:rowOff>
    </xdr:from>
    <xdr:ext cx="762000" cy="259045"/>
    <xdr:sp macro="" textlink="">
      <xdr:nvSpPr>
        <xdr:cNvPr id="450" name="テキスト ボックス 449">
          <a:extLst>
            <a:ext uri="{FF2B5EF4-FFF2-40B4-BE49-F238E27FC236}">
              <a16:creationId xmlns:a16="http://schemas.microsoft.com/office/drawing/2014/main" id="{D5BDCC60-435B-4032-92BF-72C60B5E0491}"/>
            </a:ext>
          </a:extLst>
        </xdr:cNvPr>
        <xdr:cNvSpPr txBox="1"/>
      </xdr:nvSpPr>
      <xdr:spPr>
        <a:xfrm>
          <a:off x="11950700" y="293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96E248C4-5A64-4877-9EED-F857B6949C3A}"/>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423A0B64-698F-48D6-80C4-E658CA9D633D}"/>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A30A91D5-F27A-496F-B8C1-101585DBA6B8}"/>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B1BBDD78-EAD1-4CDF-AE01-FC4A4CFC7423}"/>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1588E67-FD71-4C76-ABB8-12FD44D880BC}"/>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5156</xdr:rowOff>
    </xdr:from>
    <xdr:to>
      <xdr:col>81</xdr:col>
      <xdr:colOff>95250</xdr:colOff>
      <xdr:row>19</xdr:row>
      <xdr:rowOff>106756</xdr:rowOff>
    </xdr:to>
    <xdr:sp macro="" textlink="">
      <xdr:nvSpPr>
        <xdr:cNvPr id="456" name="楕円 455">
          <a:extLst>
            <a:ext uri="{FF2B5EF4-FFF2-40B4-BE49-F238E27FC236}">
              <a16:creationId xmlns:a16="http://schemas.microsoft.com/office/drawing/2014/main" id="{BD9246A5-941D-402F-9759-68F9250790B9}"/>
            </a:ext>
          </a:extLst>
        </xdr:cNvPr>
        <xdr:cNvSpPr/>
      </xdr:nvSpPr>
      <xdr:spPr>
        <a:xfrm>
          <a:off x="15427960" y="31903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148683</xdr:rowOff>
    </xdr:from>
    <xdr:ext cx="762000" cy="259045"/>
    <xdr:sp macro="" textlink="">
      <xdr:nvSpPr>
        <xdr:cNvPr id="457" name="将来負担の状況該当値テキスト">
          <a:extLst>
            <a:ext uri="{FF2B5EF4-FFF2-40B4-BE49-F238E27FC236}">
              <a16:creationId xmlns:a16="http://schemas.microsoft.com/office/drawing/2014/main" id="{7A41834F-6678-4CFA-AE43-1D94CE13E720}"/>
            </a:ext>
          </a:extLst>
        </xdr:cNvPr>
        <xdr:cNvSpPr txBox="1"/>
      </xdr:nvSpPr>
      <xdr:spPr>
        <a:xfrm>
          <a:off x="15563850" y="316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2261</xdr:rowOff>
    </xdr:from>
    <xdr:to>
      <xdr:col>77</xdr:col>
      <xdr:colOff>95250</xdr:colOff>
      <xdr:row>19</xdr:row>
      <xdr:rowOff>103861</xdr:rowOff>
    </xdr:to>
    <xdr:sp macro="" textlink="">
      <xdr:nvSpPr>
        <xdr:cNvPr id="458" name="楕円 457">
          <a:extLst>
            <a:ext uri="{FF2B5EF4-FFF2-40B4-BE49-F238E27FC236}">
              <a16:creationId xmlns:a16="http://schemas.microsoft.com/office/drawing/2014/main" id="{6299127F-F5A0-4498-A360-71CE68F75638}"/>
            </a:ext>
          </a:extLst>
        </xdr:cNvPr>
        <xdr:cNvSpPr/>
      </xdr:nvSpPr>
      <xdr:spPr>
        <a:xfrm>
          <a:off x="14665960" y="318742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88638</xdr:rowOff>
    </xdr:from>
    <xdr:ext cx="736600" cy="259045"/>
    <xdr:sp macro="" textlink="">
      <xdr:nvSpPr>
        <xdr:cNvPr id="459" name="テキスト ボックス 458">
          <a:extLst>
            <a:ext uri="{FF2B5EF4-FFF2-40B4-BE49-F238E27FC236}">
              <a16:creationId xmlns:a16="http://schemas.microsoft.com/office/drawing/2014/main" id="{601C0708-BCF5-4D1C-A048-DE77312B8C38}"/>
            </a:ext>
          </a:extLst>
        </xdr:cNvPr>
        <xdr:cNvSpPr txBox="1"/>
      </xdr:nvSpPr>
      <xdr:spPr>
        <a:xfrm>
          <a:off x="14370050" y="327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75133</xdr:rowOff>
    </xdr:from>
    <xdr:to>
      <xdr:col>73</xdr:col>
      <xdr:colOff>44450</xdr:colOff>
      <xdr:row>20</xdr:row>
      <xdr:rowOff>5283</xdr:rowOff>
    </xdr:to>
    <xdr:sp macro="" textlink="">
      <xdr:nvSpPr>
        <xdr:cNvPr id="460" name="楕円 459">
          <a:extLst>
            <a:ext uri="{FF2B5EF4-FFF2-40B4-BE49-F238E27FC236}">
              <a16:creationId xmlns:a16="http://schemas.microsoft.com/office/drawing/2014/main" id="{85BA054C-0BD1-4B94-B29D-12E1A9B7D5A8}"/>
            </a:ext>
          </a:extLst>
        </xdr:cNvPr>
        <xdr:cNvSpPr/>
      </xdr:nvSpPr>
      <xdr:spPr>
        <a:xfrm>
          <a:off x="13868400" y="32602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161510</xdr:rowOff>
    </xdr:from>
    <xdr:ext cx="762000" cy="259045"/>
    <xdr:sp macro="" textlink="">
      <xdr:nvSpPr>
        <xdr:cNvPr id="461" name="テキスト ボックス 460">
          <a:extLst>
            <a:ext uri="{FF2B5EF4-FFF2-40B4-BE49-F238E27FC236}">
              <a16:creationId xmlns:a16="http://schemas.microsoft.com/office/drawing/2014/main" id="{88E3DE6E-2EE7-4AA1-BB3C-3725F30D6AEC}"/>
            </a:ext>
          </a:extLst>
        </xdr:cNvPr>
        <xdr:cNvSpPr txBox="1"/>
      </xdr:nvSpPr>
      <xdr:spPr>
        <a:xfrm>
          <a:off x="13557250" y="334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99746</xdr:rowOff>
    </xdr:from>
    <xdr:to>
      <xdr:col>68</xdr:col>
      <xdr:colOff>203200</xdr:colOff>
      <xdr:row>20</xdr:row>
      <xdr:rowOff>29896</xdr:rowOff>
    </xdr:to>
    <xdr:sp macro="" textlink="">
      <xdr:nvSpPr>
        <xdr:cNvPr id="462" name="楕円 461">
          <a:extLst>
            <a:ext uri="{FF2B5EF4-FFF2-40B4-BE49-F238E27FC236}">
              <a16:creationId xmlns:a16="http://schemas.microsoft.com/office/drawing/2014/main" id="{A1F09B5A-8685-4882-8D05-4113E3AA8419}"/>
            </a:ext>
          </a:extLst>
        </xdr:cNvPr>
        <xdr:cNvSpPr/>
      </xdr:nvSpPr>
      <xdr:spPr>
        <a:xfrm>
          <a:off x="13055600" y="328490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14673</xdr:rowOff>
    </xdr:from>
    <xdr:ext cx="762000" cy="259045"/>
    <xdr:sp macro="" textlink="">
      <xdr:nvSpPr>
        <xdr:cNvPr id="463" name="テキスト ボックス 462">
          <a:extLst>
            <a:ext uri="{FF2B5EF4-FFF2-40B4-BE49-F238E27FC236}">
              <a16:creationId xmlns:a16="http://schemas.microsoft.com/office/drawing/2014/main" id="{0B17A1F5-89B7-4095-AC01-BF83827AA19C}"/>
            </a:ext>
          </a:extLst>
        </xdr:cNvPr>
        <xdr:cNvSpPr txBox="1"/>
      </xdr:nvSpPr>
      <xdr:spPr>
        <a:xfrm>
          <a:off x="12763500" y="336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92507</xdr:rowOff>
    </xdr:from>
    <xdr:to>
      <xdr:col>64</xdr:col>
      <xdr:colOff>152400</xdr:colOff>
      <xdr:row>20</xdr:row>
      <xdr:rowOff>22657</xdr:rowOff>
    </xdr:to>
    <xdr:sp macro="" textlink="">
      <xdr:nvSpPr>
        <xdr:cNvPr id="464" name="楕円 463">
          <a:extLst>
            <a:ext uri="{FF2B5EF4-FFF2-40B4-BE49-F238E27FC236}">
              <a16:creationId xmlns:a16="http://schemas.microsoft.com/office/drawing/2014/main" id="{14BDF80A-85B2-4B8C-819E-0F76066EE4E5}"/>
            </a:ext>
          </a:extLst>
        </xdr:cNvPr>
        <xdr:cNvSpPr/>
      </xdr:nvSpPr>
      <xdr:spPr>
        <a:xfrm>
          <a:off x="12242800" y="3277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7434</xdr:rowOff>
    </xdr:from>
    <xdr:ext cx="762000" cy="259045"/>
    <xdr:sp macro="" textlink="">
      <xdr:nvSpPr>
        <xdr:cNvPr id="465" name="テキスト ボックス 464">
          <a:extLst>
            <a:ext uri="{FF2B5EF4-FFF2-40B4-BE49-F238E27FC236}">
              <a16:creationId xmlns:a16="http://schemas.microsoft.com/office/drawing/2014/main" id="{4656C9D5-82F0-4B7A-9F1A-406A80D83D4B}"/>
            </a:ext>
          </a:extLst>
        </xdr:cNvPr>
        <xdr:cNvSpPr txBox="1"/>
      </xdr:nvSpPr>
      <xdr:spPr>
        <a:xfrm>
          <a:off x="11950700" y="33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1,306,060
1,295,076
4,130.99
802,100,998
786,301,848
1,302,825
389,963,591
1,248,578,743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・本県は、離島や半島が多く、行政サービスに対して他県よりコストがかかるため、都道府県平均より高い水準にある。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・令和４年度は、退職手当支給対象者の増にともなう給与費の増や分母となる経常一般財源の総額が普通交付税の減などで減少したことにより経常収支比率は増加している。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38</xdr:row>
      <xdr:rowOff>143328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315528"/>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39</xdr:row>
      <xdr:rowOff>151493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315528"/>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163484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40</xdr:row>
      <xdr:rowOff>61685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838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61685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870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92528</xdr:rowOff>
    </xdr:from>
    <xdr:to>
      <xdr:col>24</xdr:col>
      <xdr:colOff>76200</xdr:colOff>
      <xdr:row>39</xdr:row>
      <xdr:rowOff>22678</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64605</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10885</xdr:rowOff>
    </xdr:from>
    <xdr:to>
      <xdr:col>11</xdr:col>
      <xdr:colOff>60325</xdr:colOff>
      <xdr:row>40</xdr:row>
      <xdr:rowOff>112485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97262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電子決裁システムの利用促進等によるペーパレス化の推進や旅費の見直しをはじめ、内部管理経費の適正化に取り組んできたことから、都道府県平均やグループ内平均値と比較して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・令和４年度は職員総合システムの更新による支出の増や分母となる経常一般財源の総額が普通交付税の減などで減少したことにより経常収支比率は増加している。</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5273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4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52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57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・本件の扶助費は、原爆被爆者援護関係費用などで都道府県平均よりも高い状況が続いており、令和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・扶助費の多くは法令等により支出が義務付けられており、縮減が容易ではない経費となっているため、今後も動向を注視していく。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58</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888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57</xdr:row>
      <xdr:rowOff>115570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115570</xdr:rowOff>
    </xdr:from>
    <xdr:to>
      <xdr:col>15</xdr:col>
      <xdr:colOff>98425</xdr:colOff>
      <xdr:row>57</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161290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・維持補修費などのその他の経常経費については、都道府県平均と同水準となっている。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24130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705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84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35560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平成３０年度以降、社会保障関係費の増はあるものの、同水準で推移しており、令和４年度は、分母となる経常一般財源等の総額が普通交付税の増などで増加したこと等により減少している。</a:t>
          </a:r>
        </a:p>
        <a:p>
          <a:r>
            <a:rPr kumimoji="1" lang="ja-JP" altLang="en-US" sz="1300">
              <a:latin typeface="ＭＳ Ｐゴシック" panose="020B0600070205080204" pitchFamily="50" charset="-128"/>
              <a:ea typeface="ＭＳ Ｐゴシック" panose="020B0600070205080204" pitchFamily="50" charset="-128"/>
            </a:rPr>
            <a:t>・今後も社会保障関係費の増加が見込まれることから、引き続き、「長崎県行財政運営プラン</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（令和３～７年度）」等に基づき、健全な財政運営に努める。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31750</xdr:rowOff>
    </xdr:from>
    <xdr:to>
      <xdr:col>82</xdr:col>
      <xdr:colOff>107950</xdr:colOff>
      <xdr:row>39</xdr:row>
      <xdr:rowOff>165100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65468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130827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31750</xdr:rowOff>
    </xdr:from>
    <xdr:to>
      <xdr:col>78</xdr:col>
      <xdr:colOff>69850</xdr:colOff>
      <xdr:row>39</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65468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73677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127000</xdr:rowOff>
    </xdr:from>
    <xdr:to>
      <xdr:col>73</xdr:col>
      <xdr:colOff>180975</xdr:colOff>
      <xdr:row>39</xdr:row>
      <xdr:rowOff>146050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813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6642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92727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114300</xdr:rowOff>
    </xdr:from>
    <xdr:to>
      <xdr:col>82</xdr:col>
      <xdr:colOff>158750</xdr:colOff>
      <xdr:row>40</xdr:row>
      <xdr:rowOff>44450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86377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152400</xdr:rowOff>
    </xdr:from>
    <xdr:to>
      <xdr:col>78</xdr:col>
      <xdr:colOff>120650</xdr:colOff>
      <xdr:row>38</xdr:row>
      <xdr:rowOff>82550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67327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95250</xdr:rowOff>
    </xdr:from>
    <xdr:to>
      <xdr:col>74</xdr:col>
      <xdr:colOff>31750</xdr:colOff>
      <xdr:row>40</xdr:row>
      <xdr:rowOff>25400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76200</xdr:rowOff>
    </xdr:from>
    <xdr:to>
      <xdr:col>69</xdr:col>
      <xdr:colOff>142875</xdr:colOff>
      <xdr:row>40</xdr:row>
      <xdr:rowOff>6350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・公債費の平準化の取組や、過去の大型事業の償還が順次終了していること等により、近年公債費は減少傾向で推移している。</a:t>
          </a:r>
        </a:p>
        <a:p>
          <a:r>
            <a:rPr kumimoji="1" lang="ja-JP" altLang="en-US" sz="1200">
              <a:latin typeface="ＭＳ Ｐゴシック" panose="020B0600070205080204" pitchFamily="50" charset="-128"/>
              <a:ea typeface="ＭＳ Ｐゴシック" panose="020B0600070205080204" pitchFamily="50" charset="-128"/>
            </a:rPr>
            <a:t>・令和４年度は公債費は減した一方、分母となる経常一般財源等の総額が普通交付税の減などで減少したことにより経常収支比率は増加している。</a:t>
          </a:r>
        </a:p>
        <a:p>
          <a:r>
            <a:rPr kumimoji="1" lang="ja-JP" altLang="en-US" sz="1200">
              <a:latin typeface="ＭＳ Ｐゴシック" panose="020B0600070205080204" pitchFamily="50" charset="-128"/>
              <a:ea typeface="ＭＳ Ｐゴシック" panose="020B0600070205080204" pitchFamily="50" charset="-128"/>
            </a:rPr>
            <a:t>・今後は、公債費の増加を見込んでいることから、引き続き公債費の平準化や、投資事業の重点化・効率化を図りながら、公債費や県債残高の適正管理に取り組んでいく。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0</xdr:rowOff>
    </xdr:from>
    <xdr:to>
      <xdr:col>24</xdr:col>
      <xdr:colOff>25400</xdr:colOff>
      <xdr:row>78</xdr:row>
      <xdr:rowOff>88900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373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124477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0</xdr:rowOff>
    </xdr:from>
    <xdr:to>
      <xdr:col>19</xdr:col>
      <xdr:colOff>187325</xdr:colOff>
      <xdr:row>79</xdr:row>
      <xdr:rowOff>120650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73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120650</xdr:rowOff>
    </xdr:from>
    <xdr:to>
      <xdr:col>15</xdr:col>
      <xdr:colOff>98425</xdr:colOff>
      <xdr:row>79</xdr:row>
      <xdr:rowOff>146050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66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168927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81</xdr:row>
      <xdr:rowOff>19050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690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3827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54627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120650</xdr:rowOff>
    </xdr:from>
    <xdr:to>
      <xdr:col>20</xdr:col>
      <xdr:colOff>38100</xdr:colOff>
      <xdr:row>78</xdr:row>
      <xdr:rowOff>50800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69850</xdr:rowOff>
    </xdr:from>
    <xdr:to>
      <xdr:col>15</xdr:col>
      <xdr:colOff>149225</xdr:colOff>
      <xdr:row>80</xdr:row>
      <xdr:rowOff>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156227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139700</xdr:rowOff>
    </xdr:from>
    <xdr:to>
      <xdr:col>6</xdr:col>
      <xdr:colOff>171450</xdr:colOff>
      <xdr:row>81</xdr:row>
      <xdr:rowOff>69850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54627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・公債費以外の経常収支比率は、令和４年度は人件費の増や、分母となる経常一般財源等の総額が普通交付税の減などで減少したこと等により減少している。</a:t>
          </a:r>
        </a:p>
        <a:p>
          <a:r>
            <a:rPr kumimoji="1" lang="ja-JP" altLang="en-US" sz="1300">
              <a:latin typeface="ＭＳ Ｐゴシック" panose="020B0600070205080204" pitchFamily="50" charset="-128"/>
              <a:ea typeface="ＭＳ Ｐゴシック" panose="020B0600070205080204" pitchFamily="50" charset="-128"/>
            </a:rPr>
            <a:t>・引き続き、「長崎県行財政運営プラン</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（令和３～７年度）」等に基づき、健全な財政運営に努める。</a:t>
          </a:r>
        </a:p>
      </xdr:txBody>
    </xdr:sp>
    <xdr:clientData/>
  </xdr:twoCellAnchor>
  <xdr:oneCellAnchor>
    <xdr:from>
      <xdr:col>62</xdr:col>
      <xdr:colOff>6350</xdr:colOff>
      <xdr:row>69</xdr:row>
      <xdr:rowOff>107950</xdr:rowOff>
    </xdr:from>
    <xdr:ext cx="298543" cy="225703"/>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78</xdr:row>
      <xdr:rowOff>35561</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3073380"/>
          <a:ext cx="838200" cy="3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78</xdr:row>
      <xdr:rowOff>88900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782800" y="130733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79</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346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43197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78757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93632</xdr:rowOff>
    </xdr:from>
    <xdr:to>
      <xdr:col>29</xdr:col>
      <xdr:colOff>127000</xdr:colOff>
      <xdr:row>13</xdr:row>
      <xdr:rowOff>98844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70107"/>
          <a:ext cx="6477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87437</xdr:rowOff>
    </xdr:from>
    <xdr:to>
      <xdr:col>26</xdr:col>
      <xdr:colOff>50800</xdr:colOff>
      <xdr:row>13</xdr:row>
      <xdr:rowOff>98844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363912"/>
          <a:ext cx="698500" cy="11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119930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05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84488</xdr:rowOff>
    </xdr:from>
    <xdr:to>
      <xdr:col>22</xdr:col>
      <xdr:colOff>114300</xdr:colOff>
      <xdr:row>13</xdr:row>
      <xdr:rowOff>87437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360963"/>
          <a:ext cx="698500" cy="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119084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05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84488</xdr:rowOff>
    </xdr:from>
    <xdr:to>
      <xdr:col>18</xdr:col>
      <xdr:colOff>177800</xdr:colOff>
      <xdr:row>13</xdr:row>
      <xdr:rowOff>104399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60963"/>
          <a:ext cx="698500" cy="1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132846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06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145602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0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42832</xdr:rowOff>
    </xdr:from>
    <xdr:to>
      <xdr:col>29</xdr:col>
      <xdr:colOff>177800</xdr:colOff>
      <xdr:row>13</xdr:row>
      <xdr:rowOff>144432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1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59359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48044</xdr:rowOff>
    </xdr:from>
    <xdr:to>
      <xdr:col>26</xdr:col>
      <xdr:colOff>101600</xdr:colOff>
      <xdr:row>13</xdr:row>
      <xdr:rowOff>149644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2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134421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1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36637</xdr:rowOff>
    </xdr:from>
    <xdr:to>
      <xdr:col>22</xdr:col>
      <xdr:colOff>165100</xdr:colOff>
      <xdr:row>13</xdr:row>
      <xdr:rowOff>138237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1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123014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9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33688</xdr:rowOff>
    </xdr:from>
    <xdr:to>
      <xdr:col>19</xdr:col>
      <xdr:colOff>38100</xdr:colOff>
      <xdr:row>13</xdr:row>
      <xdr:rowOff>135288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10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120065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9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53599</xdr:rowOff>
    </xdr:from>
    <xdr:to>
      <xdr:col>15</xdr:col>
      <xdr:colOff>101600</xdr:colOff>
      <xdr:row>13</xdr:row>
      <xdr:rowOff>155199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3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139976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1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35560</xdr:rowOff>
    </xdr:from>
    <xdr:to>
      <xdr:col>29</xdr:col>
      <xdr:colOff>127000</xdr:colOff>
      <xdr:row>36</xdr:row>
      <xdr:rowOff>83795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988810"/>
          <a:ext cx="647700" cy="48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4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63792</xdr:rowOff>
    </xdr:from>
    <xdr:to>
      <xdr:col>26</xdr:col>
      <xdr:colOff>50800</xdr:colOff>
      <xdr:row>36</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7017042"/>
          <a:ext cx="6985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236269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5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63792</xdr:rowOff>
    </xdr:from>
    <xdr:to>
      <xdr:col>22</xdr:col>
      <xdr:colOff>114300</xdr:colOff>
      <xdr:row>37</xdr:row>
      <xdr:rowOff>46533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017042"/>
          <a:ext cx="698500" cy="15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77392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68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268103</xdr:rowOff>
    </xdr:from>
    <xdr:to>
      <xdr:col>18</xdr:col>
      <xdr:colOff>177800</xdr:colOff>
      <xdr:row>37</xdr:row>
      <xdr:rowOff>46533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78453"/>
          <a:ext cx="698500" cy="292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137971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28046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8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327660</xdr:rowOff>
    </xdr:from>
    <xdr:to>
      <xdr:col>29</xdr:col>
      <xdr:colOff>177800</xdr:colOff>
      <xdr:row>36</xdr:row>
      <xdr:rowOff>86360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3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299737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91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32995</xdr:rowOff>
    </xdr:from>
    <xdr:to>
      <xdr:col>26</xdr:col>
      <xdr:colOff>101600</xdr:colOff>
      <xdr:row>36</xdr:row>
      <xdr:rowOff>134595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8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119372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072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12992</xdr:rowOff>
    </xdr:from>
    <xdr:to>
      <xdr:col>22</xdr:col>
      <xdr:colOff>165100</xdr:colOff>
      <xdr:row>36</xdr:row>
      <xdr:rowOff>114592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96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99369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05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167183</xdr:rowOff>
    </xdr:from>
    <xdr:to>
      <xdr:col>19</xdr:col>
      <xdr:colOff>38100</xdr:colOff>
      <xdr:row>37</xdr:row>
      <xdr:rowOff>97333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2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82110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0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217303</xdr:rowOff>
    </xdr:from>
    <xdr:to>
      <xdr:col>15</xdr:col>
      <xdr:colOff>101600</xdr:colOff>
      <xdr:row>35</xdr:row>
      <xdr:rowOff>318903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2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329080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59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1,306,060
1,295,076
4,130.99
802,100,998
786,301,848
1,302,825
389,963,591
1,248,578,743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109913</xdr:rowOff>
    </xdr:from>
    <xdr:to>
      <xdr:col>24</xdr:col>
      <xdr:colOff>63500</xdr:colOff>
      <xdr:row>33</xdr:row>
      <xdr:rowOff>147975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67763"/>
          <a:ext cx="8382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119674</xdr:rowOff>
    </xdr:from>
    <xdr:to>
      <xdr:col>19</xdr:col>
      <xdr:colOff>177800</xdr:colOff>
      <xdr:row>33</xdr:row>
      <xdr:rowOff>147975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77752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169903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48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119674</xdr:rowOff>
    </xdr:from>
    <xdr:to>
      <xdr:col>15</xdr:col>
      <xdr:colOff>50800</xdr:colOff>
      <xdr:row>33</xdr:row>
      <xdr:rowOff>149758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77524"/>
          <a:ext cx="8890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164299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82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149758</xdr:rowOff>
    </xdr:from>
    <xdr:to>
      <xdr:col>10</xdr:col>
      <xdr:colOff>114300</xdr:colOff>
      <xdr:row>33</xdr:row>
      <xdr:rowOff>165898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07608"/>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32331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51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43852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53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59113</xdr:rowOff>
    </xdr:from>
    <xdr:to>
      <xdr:col>24</xdr:col>
      <xdr:colOff>114300</xdr:colOff>
      <xdr:row>33</xdr:row>
      <xdr:rowOff>160713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81990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6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97175</xdr:rowOff>
    </xdr:from>
    <xdr:to>
      <xdr:col>20</xdr:col>
      <xdr:colOff>38100</xdr:colOff>
      <xdr:row>34</xdr:row>
      <xdr:rowOff>27325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18452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8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68874</xdr:rowOff>
    </xdr:from>
    <xdr:to>
      <xdr:col>15</xdr:col>
      <xdr:colOff>101600</xdr:colOff>
      <xdr:row>33</xdr:row>
      <xdr:rowOff>170474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2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15551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50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98958</xdr:rowOff>
    </xdr:from>
    <xdr:to>
      <xdr:col>10</xdr:col>
      <xdr:colOff>165100</xdr:colOff>
      <xdr:row>34</xdr:row>
      <xdr:rowOff>29108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20235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8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115098</xdr:rowOff>
    </xdr:from>
    <xdr:to>
      <xdr:col>6</xdr:col>
      <xdr:colOff>38100</xdr:colOff>
      <xdr:row>34</xdr:row>
      <xdr:rowOff>45248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36375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6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78161</xdr:rowOff>
    </xdr:from>
    <xdr:to>
      <xdr:col>24</xdr:col>
      <xdr:colOff>62865</xdr:colOff>
      <xdr:row>56</xdr:row>
      <xdr:rowOff>12187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650661"/>
          <a:ext cx="1270" cy="962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16014</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61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12187</xdr:rowOff>
    </xdr:from>
    <xdr:to>
      <xdr:col>24</xdr:col>
      <xdr:colOff>152400</xdr:colOff>
      <xdr:row>56</xdr:row>
      <xdr:rowOff>12187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61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24838</xdr:rowOff>
    </xdr:from>
    <xdr:ext cx="534377"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4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78161</xdr:rowOff>
    </xdr:from>
    <xdr:to>
      <xdr:col>24</xdr:col>
      <xdr:colOff>152400</xdr:colOff>
      <xdr:row>50</xdr:row>
      <xdr:rowOff>78161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65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12187</xdr:rowOff>
    </xdr:from>
    <xdr:to>
      <xdr:col>24</xdr:col>
      <xdr:colOff>63500</xdr:colOff>
      <xdr:row>56</xdr:row>
      <xdr:rowOff>77178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613387"/>
          <a:ext cx="8382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119390</xdr:rowOff>
    </xdr:from>
    <xdr:ext cx="534377"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0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96513</xdr:rowOff>
    </xdr:from>
    <xdr:to>
      <xdr:col>24</xdr:col>
      <xdr:colOff>114300</xdr:colOff>
      <xdr:row>54</xdr:row>
      <xdr:rowOff>26663</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1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77178</xdr:rowOff>
    </xdr:from>
    <xdr:to>
      <xdr:col>19</xdr:col>
      <xdr:colOff>177800</xdr:colOff>
      <xdr:row>56</xdr:row>
      <xdr:rowOff>154536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678378"/>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118983</xdr:rowOff>
    </xdr:from>
    <xdr:to>
      <xdr:col>20</xdr:col>
      <xdr:colOff>38100</xdr:colOff>
      <xdr:row>55</xdr:row>
      <xdr:rowOff>49133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37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65660</xdr:rowOff>
    </xdr:from>
    <xdr:ext cx="534377"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517411" y="91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154536</xdr:rowOff>
    </xdr:from>
    <xdr:to>
      <xdr:col>15</xdr:col>
      <xdr:colOff>50800</xdr:colOff>
      <xdr:row>57</xdr:row>
      <xdr:rowOff>32441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755736"/>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80762</xdr:rowOff>
    </xdr:from>
    <xdr:to>
      <xdr:col>15</xdr:col>
      <xdr:colOff>101600</xdr:colOff>
      <xdr:row>56</xdr:row>
      <xdr:rowOff>10912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51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27439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41111" y="928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32441</xdr:rowOff>
    </xdr:from>
    <xdr:to>
      <xdr:col>10</xdr:col>
      <xdr:colOff>114300</xdr:colOff>
      <xdr:row>57</xdr:row>
      <xdr:rowOff>39688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05091"/>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158714</xdr:rowOff>
    </xdr:from>
    <xdr:to>
      <xdr:col>10</xdr:col>
      <xdr:colOff>165100</xdr:colOff>
      <xdr:row>56</xdr:row>
      <xdr:rowOff>88864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58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105391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52111" y="936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6467</xdr:rowOff>
    </xdr:from>
    <xdr:to>
      <xdr:col>6</xdr:col>
      <xdr:colOff>38100</xdr:colOff>
      <xdr:row>56</xdr:row>
      <xdr:rowOff>108067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124594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63111" y="93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132837</xdr:rowOff>
    </xdr:from>
    <xdr:to>
      <xdr:col>24</xdr:col>
      <xdr:colOff>114300</xdr:colOff>
      <xdr:row>56</xdr:row>
      <xdr:rowOff>62987</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56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47764</xdr:rowOff>
    </xdr:from>
    <xdr:ext cx="534377"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47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26378</xdr:rowOff>
    </xdr:from>
    <xdr:to>
      <xdr:col>20</xdr:col>
      <xdr:colOff>38100</xdr:colOff>
      <xdr:row>56</xdr:row>
      <xdr:rowOff>127978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6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119105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17411" y="97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103736</xdr:rowOff>
    </xdr:from>
    <xdr:to>
      <xdr:col>15</xdr:col>
      <xdr:colOff>101600</xdr:colOff>
      <xdr:row>57</xdr:row>
      <xdr:rowOff>33886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25013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41111" y="979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153091</xdr:rowOff>
    </xdr:from>
    <xdr:to>
      <xdr:col>10</xdr:col>
      <xdr:colOff>165100</xdr:colOff>
      <xdr:row>57</xdr:row>
      <xdr:rowOff>83241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74368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52111" y="984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160338</xdr:rowOff>
    </xdr:from>
    <xdr:to>
      <xdr:col>6</xdr:col>
      <xdr:colOff>38100</xdr:colOff>
      <xdr:row>57</xdr:row>
      <xdr:rowOff>90488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81615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8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8" name="直線コネクタ 147">
          <a:extLst>
            <a:ext uri="{FF2B5EF4-FFF2-40B4-BE49-F238E27FC236}">
              <a16:creationId xmlns:a16="http://schemas.microsoft.com/office/drawing/2014/main" id="{00000000-0008-0000-0600-000094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170506</xdr:rowOff>
    </xdr:from>
    <xdr:to>
      <xdr:col>24</xdr:col>
      <xdr:colOff>63500</xdr:colOff>
      <xdr:row>77</xdr:row>
      <xdr:rowOff>11902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200706"/>
          <a:ext cx="8382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15657</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70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2431</xdr:rowOff>
    </xdr:from>
    <xdr:to>
      <xdr:col>19</xdr:col>
      <xdr:colOff>177800</xdr:colOff>
      <xdr:row>77</xdr:row>
      <xdr:rowOff>11902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204081"/>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87284</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60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1451</xdr:rowOff>
    </xdr:from>
    <xdr:to>
      <xdr:col>15</xdr:col>
      <xdr:colOff>50800</xdr:colOff>
      <xdr:row>77</xdr:row>
      <xdr:rowOff>2431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20310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146720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168982</xdr:rowOff>
    </xdr:from>
    <xdr:to>
      <xdr:col>10</xdr:col>
      <xdr:colOff>114300</xdr:colOff>
      <xdr:row>77</xdr:row>
      <xdr:rowOff>1451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19918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77922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30025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119706</xdr:rowOff>
    </xdr:from>
    <xdr:to>
      <xdr:col>24</xdr:col>
      <xdr:colOff>114300</xdr:colOff>
      <xdr:row>77</xdr:row>
      <xdr:rowOff>49856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98133</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2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132552</xdr:rowOff>
    </xdr:from>
    <xdr:to>
      <xdr:col>20</xdr:col>
      <xdr:colOff>38100</xdr:colOff>
      <xdr:row>77</xdr:row>
      <xdr:rowOff>62702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53829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2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123081</xdr:rowOff>
    </xdr:from>
    <xdr:to>
      <xdr:col>15</xdr:col>
      <xdr:colOff>101600</xdr:colOff>
      <xdr:row>77</xdr:row>
      <xdr:rowOff>53231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44358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24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122101</xdr:rowOff>
    </xdr:from>
    <xdr:to>
      <xdr:col>10</xdr:col>
      <xdr:colOff>165100</xdr:colOff>
      <xdr:row>77</xdr:row>
      <xdr:rowOff>52251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43378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24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118182</xdr:rowOff>
    </xdr:from>
    <xdr:to>
      <xdr:col>6</xdr:col>
      <xdr:colOff>38100</xdr:colOff>
      <xdr:row>77</xdr:row>
      <xdr:rowOff>48332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39459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2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105736</xdr:rowOff>
    </xdr:from>
    <xdr:to>
      <xdr:col>24</xdr:col>
      <xdr:colOff>63500</xdr:colOff>
      <xdr:row>93</xdr:row>
      <xdr:rowOff>146231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050586"/>
          <a:ext cx="8382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88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146231</xdr:rowOff>
    </xdr:from>
    <xdr:to>
      <xdr:col>19</xdr:col>
      <xdr:colOff>177800</xdr:colOff>
      <xdr:row>94</xdr:row>
      <xdr:rowOff>16038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091081"/>
          <a:ext cx="8890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61992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5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16038</xdr:rowOff>
    </xdr:from>
    <xdr:to>
      <xdr:col>15</xdr:col>
      <xdr:colOff>50800</xdr:colOff>
      <xdr:row>94</xdr:row>
      <xdr:rowOff>35523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132338"/>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15531</xdr:rowOff>
    </xdr:from>
    <xdr:to>
      <xdr:col>15</xdr:col>
      <xdr:colOff>101600</xdr:colOff>
      <xdr:row>96</xdr:row>
      <xdr:rowOff>117131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7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108258</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5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35523</xdr:rowOff>
    </xdr:from>
    <xdr:to>
      <xdr:col>10</xdr:col>
      <xdr:colOff>114300</xdr:colOff>
      <xdr:row>94</xdr:row>
      <xdr:rowOff>94852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151823"/>
          <a:ext cx="889000" cy="5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39588</xdr:rowOff>
    </xdr:from>
    <xdr:to>
      <xdr:col>10</xdr:col>
      <xdr:colOff>165100</xdr:colOff>
      <xdr:row>96</xdr:row>
      <xdr:rowOff>141188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132315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5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99676</xdr:rowOff>
    </xdr:from>
    <xdr:to>
      <xdr:col>6</xdr:col>
      <xdr:colOff>38100</xdr:colOff>
      <xdr:row>97</xdr:row>
      <xdr:rowOff>29826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5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20953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6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54936</xdr:rowOff>
    </xdr:from>
    <xdr:to>
      <xdr:col>24</xdr:col>
      <xdr:colOff>114300</xdr:colOff>
      <xdr:row>93</xdr:row>
      <xdr:rowOff>156536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59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77813</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8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95431</xdr:rowOff>
    </xdr:from>
    <xdr:to>
      <xdr:col>20</xdr:col>
      <xdr:colOff>38100</xdr:colOff>
      <xdr:row>94</xdr:row>
      <xdr:rowOff>25581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04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42108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581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136688</xdr:rowOff>
    </xdr:from>
    <xdr:to>
      <xdr:col>15</xdr:col>
      <xdr:colOff>101600</xdr:colOff>
      <xdr:row>94</xdr:row>
      <xdr:rowOff>66838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0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83365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585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156173</xdr:rowOff>
    </xdr:from>
    <xdr:to>
      <xdr:col>10</xdr:col>
      <xdr:colOff>165100</xdr:colOff>
      <xdr:row>94</xdr:row>
      <xdr:rowOff>86323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1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102850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8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44052</xdr:rowOff>
    </xdr:from>
    <xdr:to>
      <xdr:col>6</xdr:col>
      <xdr:colOff>38100</xdr:colOff>
      <xdr:row>94</xdr:row>
      <xdr:rowOff>145652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1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162179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93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122669</xdr:rowOff>
    </xdr:from>
    <xdr:to>
      <xdr:col>55</xdr:col>
      <xdr:colOff>0</xdr:colOff>
      <xdr:row>30</xdr:row>
      <xdr:rowOff>122765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266169"/>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35551</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350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122765</xdr:rowOff>
    </xdr:from>
    <xdr:to>
      <xdr:col>50</xdr:col>
      <xdr:colOff>114300</xdr:colOff>
      <xdr:row>32</xdr:row>
      <xdr:rowOff>101505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266265"/>
          <a:ext cx="889000" cy="3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101505</xdr:rowOff>
    </xdr:from>
    <xdr:to>
      <xdr:col>45</xdr:col>
      <xdr:colOff>177800</xdr:colOff>
      <xdr:row>38</xdr:row>
      <xdr:rowOff>50889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587905"/>
          <a:ext cx="889000" cy="9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60240</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71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50889</xdr:rowOff>
    </xdr:from>
    <xdr:to>
      <xdr:col>41</xdr:col>
      <xdr:colOff>50800</xdr:colOff>
      <xdr:row>38</xdr:row>
      <xdr:rowOff>101562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6598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75144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71869</xdr:rowOff>
    </xdr:from>
    <xdr:to>
      <xdr:col>55</xdr:col>
      <xdr:colOff>50800</xdr:colOff>
      <xdr:row>31</xdr:row>
      <xdr:rowOff>2019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2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94746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06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71965</xdr:rowOff>
    </xdr:from>
    <xdr:to>
      <xdr:col>50</xdr:col>
      <xdr:colOff>165100</xdr:colOff>
      <xdr:row>31</xdr:row>
      <xdr:rowOff>2115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21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164692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27095" y="53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50705</xdr:rowOff>
    </xdr:from>
    <xdr:to>
      <xdr:col>46</xdr:col>
      <xdr:colOff>38100</xdr:colOff>
      <xdr:row>32</xdr:row>
      <xdr:rowOff>152305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5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168832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xdr:rowOff>
    </xdr:from>
    <xdr:to>
      <xdr:col>41</xdr:col>
      <xdr:colOff>101600</xdr:colOff>
      <xdr:row>38</xdr:row>
      <xdr:rowOff>101689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92816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60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50762</xdr:rowOff>
    </xdr:from>
    <xdr:to>
      <xdr:col>36</xdr:col>
      <xdr:colOff>165100</xdr:colOff>
      <xdr:row>38</xdr:row>
      <xdr:rowOff>152362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143489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6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37497</xdr:rowOff>
    </xdr:from>
    <xdr:to>
      <xdr:col>55</xdr:col>
      <xdr:colOff>0</xdr:colOff>
      <xdr:row>55</xdr:row>
      <xdr:rowOff>51384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295797"/>
          <a:ext cx="838200" cy="18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16698</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27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37497</xdr:rowOff>
    </xdr:from>
    <xdr:to>
      <xdr:col>50</xdr:col>
      <xdr:colOff>114300</xdr:colOff>
      <xdr:row>55</xdr:row>
      <xdr:rowOff>51003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295797"/>
          <a:ext cx="889000" cy="18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104291</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27095" y="901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14808</xdr:rowOff>
    </xdr:from>
    <xdr:to>
      <xdr:col>45</xdr:col>
      <xdr:colOff>177800</xdr:colOff>
      <xdr:row>55</xdr:row>
      <xdr:rowOff>51003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44455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161859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07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14808</xdr:rowOff>
    </xdr:from>
    <xdr:to>
      <xdr:col>41</xdr:col>
      <xdr:colOff>50800</xdr:colOff>
      <xdr:row>56</xdr:row>
      <xdr:rowOff>83998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444558"/>
          <a:ext cx="889000" cy="2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170635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138733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xdr:rowOff>
    </xdr:from>
    <xdr:to>
      <xdr:col>55</xdr:col>
      <xdr:colOff>50800</xdr:colOff>
      <xdr:row>55</xdr:row>
      <xdr:rowOff>102184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4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150461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0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158147</xdr:rowOff>
    </xdr:from>
    <xdr:to>
      <xdr:col>50</xdr:col>
      <xdr:colOff>165100</xdr:colOff>
      <xdr:row>54</xdr:row>
      <xdr:rowOff>88297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2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79424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27095" y="933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203</xdr:rowOff>
    </xdr:from>
    <xdr:to>
      <xdr:col>46</xdr:col>
      <xdr:colOff>38100</xdr:colOff>
      <xdr:row>55</xdr:row>
      <xdr:rowOff>101803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4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92930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52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135458</xdr:rowOff>
    </xdr:from>
    <xdr:to>
      <xdr:col>41</xdr:col>
      <xdr:colOff>101600</xdr:colOff>
      <xdr:row>55</xdr:row>
      <xdr:rowOff>65608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3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82135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1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33198</xdr:rowOff>
    </xdr:from>
    <xdr:to>
      <xdr:col>36</xdr:col>
      <xdr:colOff>165100</xdr:colOff>
      <xdr:row>56</xdr:row>
      <xdr:rowOff>134798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125925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2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49955</xdr:rowOff>
    </xdr:from>
    <xdr:to>
      <xdr:col>55</xdr:col>
      <xdr:colOff>0</xdr:colOff>
      <xdr:row>71</xdr:row>
      <xdr:rowOff>146768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2222905"/>
          <a:ext cx="838200" cy="9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38028</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272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49955</xdr:rowOff>
    </xdr:from>
    <xdr:to>
      <xdr:col>50</xdr:col>
      <xdr:colOff>114300</xdr:colOff>
      <xdr:row>72</xdr:row>
      <xdr:rowOff>119774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2222905"/>
          <a:ext cx="889000" cy="2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139393</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59411" y="128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109448</xdr:rowOff>
    </xdr:from>
    <xdr:to>
      <xdr:col>45</xdr:col>
      <xdr:colOff>177800</xdr:colOff>
      <xdr:row>72</xdr:row>
      <xdr:rowOff>119774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2453848"/>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54144</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2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109448</xdr:rowOff>
    </xdr:from>
    <xdr:to>
      <xdr:col>41</xdr:col>
      <xdr:colOff>50800</xdr:colOff>
      <xdr:row>73</xdr:row>
      <xdr:rowOff>70815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6972300" y="12453848"/>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96531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141240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2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95968</xdr:rowOff>
    </xdr:from>
    <xdr:to>
      <xdr:col>55</xdr:col>
      <xdr:colOff>50800</xdr:colOff>
      <xdr:row>72</xdr:row>
      <xdr:rowOff>26118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22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118845</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21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170605</xdr:rowOff>
    </xdr:from>
    <xdr:to>
      <xdr:col>50</xdr:col>
      <xdr:colOff>165100</xdr:colOff>
      <xdr:row>71</xdr:row>
      <xdr:rowOff>100755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21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117282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59411" y="119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68974</xdr:rowOff>
    </xdr:from>
    <xdr:to>
      <xdr:col>46</xdr:col>
      <xdr:colOff>38100</xdr:colOff>
      <xdr:row>72</xdr:row>
      <xdr:rowOff>170574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24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15651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1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58648</xdr:rowOff>
    </xdr:from>
    <xdr:to>
      <xdr:col>41</xdr:col>
      <xdr:colOff>101600</xdr:colOff>
      <xdr:row>72</xdr:row>
      <xdr:rowOff>160248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24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5325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1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20015</xdr:rowOff>
    </xdr:from>
    <xdr:to>
      <xdr:col>36</xdr:col>
      <xdr:colOff>165100</xdr:colOff>
      <xdr:row>73</xdr:row>
      <xdr:rowOff>121615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25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138142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3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129299</xdr:rowOff>
    </xdr:from>
    <xdr:to>
      <xdr:col>55</xdr:col>
      <xdr:colOff>0</xdr:colOff>
      <xdr:row>98</xdr:row>
      <xdr:rowOff>161798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931399"/>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3782</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291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161798</xdr:rowOff>
    </xdr:from>
    <xdr:to>
      <xdr:col>50</xdr:col>
      <xdr:colOff>114300</xdr:colOff>
      <xdr:row>99</xdr:row>
      <xdr:rowOff>82150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963898"/>
          <a:ext cx="889000" cy="9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144620</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594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62433</xdr:rowOff>
    </xdr:from>
    <xdr:to>
      <xdr:col>45</xdr:col>
      <xdr:colOff>177800</xdr:colOff>
      <xdr:row>99</xdr:row>
      <xdr:rowOff>82150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7035983"/>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157783</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2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62433</xdr:rowOff>
    </xdr:from>
    <xdr:to>
      <xdr:col>41</xdr:col>
      <xdr:colOff>50800</xdr:colOff>
      <xdr:row>99</xdr:row>
      <xdr:rowOff>102115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7035983"/>
          <a:ext cx="889000" cy="3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24547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3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60686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78499</xdr:rowOff>
    </xdr:from>
    <xdr:to>
      <xdr:col>55</xdr:col>
      <xdr:colOff>50800</xdr:colOff>
      <xdr:row>99</xdr:row>
      <xdr:rowOff>8649</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8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164876</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110998</xdr:rowOff>
    </xdr:from>
    <xdr:to>
      <xdr:col>50</xdr:col>
      <xdr:colOff>165100</xdr:colOff>
      <xdr:row>99</xdr:row>
      <xdr:rowOff>41148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9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32275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59411"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31350</xdr:rowOff>
    </xdr:from>
    <xdr:to>
      <xdr:col>46</xdr:col>
      <xdr:colOff>38100</xdr:colOff>
      <xdr:row>99</xdr:row>
      <xdr:rowOff>132950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70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124077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709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11633</xdr:rowOff>
    </xdr:from>
    <xdr:to>
      <xdr:col>41</xdr:col>
      <xdr:colOff>101600</xdr:colOff>
      <xdr:row>99</xdr:row>
      <xdr:rowOff>113233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9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104360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707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51315</xdr:rowOff>
    </xdr:from>
    <xdr:to>
      <xdr:col>36</xdr:col>
      <xdr:colOff>165100</xdr:colOff>
      <xdr:row>99</xdr:row>
      <xdr:rowOff>152915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70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144042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71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499" name="災害復旧事業費最小値テキスト">
          <a:extLst>
            <a:ext uri="{FF2B5EF4-FFF2-40B4-BE49-F238E27FC236}">
              <a16:creationId xmlns:a16="http://schemas.microsoft.com/office/drawing/2014/main" id="{00000000-0008-0000-0600-0000F3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1" name="災害復旧事業費最大値テキスト">
          <a:extLst>
            <a:ext uri="{FF2B5EF4-FFF2-40B4-BE49-F238E27FC236}">
              <a16:creationId xmlns:a16="http://schemas.microsoft.com/office/drawing/2014/main" id="{00000000-0008-0000-0600-0000F5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73177</xdr:rowOff>
    </xdr:from>
    <xdr:to>
      <xdr:col>85</xdr:col>
      <xdr:colOff>127000</xdr:colOff>
      <xdr:row>37</xdr:row>
      <xdr:rowOff>114188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5481300" y="6416827"/>
          <a:ext cx="8382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80825</xdr:rowOff>
    </xdr:from>
    <xdr:ext cx="469744" cy="259045"/>
    <xdr:sp macro="" textlink="">
      <xdr:nvSpPr>
        <xdr:cNvPr id="504" name="災害復旧事業費平均値テキスト">
          <a:extLst>
            <a:ext uri="{FF2B5EF4-FFF2-40B4-BE49-F238E27FC236}">
              <a16:creationId xmlns:a16="http://schemas.microsoft.com/office/drawing/2014/main" id="{00000000-0008-0000-0600-0000F8010000}"/>
            </a:ext>
          </a:extLst>
        </xdr:cNvPr>
        <xdr:cNvSpPr txBox="1"/>
      </xdr:nvSpPr>
      <xdr:spPr>
        <a:xfrm>
          <a:off x="16370300" y="6081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73177</xdr:rowOff>
    </xdr:from>
    <xdr:to>
      <xdr:col>81</xdr:col>
      <xdr:colOff>50800</xdr:colOff>
      <xdr:row>37</xdr:row>
      <xdr:rowOff>132979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4592300" y="6416827"/>
          <a:ext cx="8890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38366</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33728" y="60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132979</xdr:rowOff>
    </xdr:from>
    <xdr:to>
      <xdr:col>76</xdr:col>
      <xdr:colOff>114300</xdr:colOff>
      <xdr:row>38</xdr:row>
      <xdr:rowOff>49678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3703300" y="6476629"/>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49678</xdr:rowOff>
    </xdr:from>
    <xdr:to>
      <xdr:col>71</xdr:col>
      <xdr:colOff>177800</xdr:colOff>
      <xdr:row>38</xdr:row>
      <xdr:rowOff>87488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2814300" y="6564778"/>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98625</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68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97848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579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63388</xdr:rowOff>
    </xdr:from>
    <xdr:to>
      <xdr:col>85</xdr:col>
      <xdr:colOff>177800</xdr:colOff>
      <xdr:row>37</xdr:row>
      <xdr:rowOff>164988</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6268700" y="64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41815</xdr:rowOff>
    </xdr:from>
    <xdr:ext cx="469744" cy="259045"/>
    <xdr:sp macro="" textlink="">
      <xdr:nvSpPr>
        <xdr:cNvPr id="523" name="災害復旧事業費該当値テキスト">
          <a:extLst>
            <a:ext uri="{FF2B5EF4-FFF2-40B4-BE49-F238E27FC236}">
              <a16:creationId xmlns:a16="http://schemas.microsoft.com/office/drawing/2014/main" id="{00000000-0008-0000-0600-00000B020000}"/>
            </a:ext>
          </a:extLst>
        </xdr:cNvPr>
        <xdr:cNvSpPr txBox="1"/>
      </xdr:nvSpPr>
      <xdr:spPr>
        <a:xfrm>
          <a:off x="16370300" y="638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22377</xdr:rowOff>
    </xdr:from>
    <xdr:to>
      <xdr:col>81</xdr:col>
      <xdr:colOff>101600</xdr:colOff>
      <xdr:row>37</xdr:row>
      <xdr:rowOff>123977</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5430500" y="6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115104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33728" y="645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82179</xdr:rowOff>
    </xdr:from>
    <xdr:to>
      <xdr:col>76</xdr:col>
      <xdr:colOff>165100</xdr:colOff>
      <xdr:row>38</xdr:row>
      <xdr:rowOff>12329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45415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3456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5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170328</xdr:rowOff>
    </xdr:from>
    <xdr:to>
      <xdr:col>72</xdr:col>
      <xdr:colOff>38100</xdr:colOff>
      <xdr:row>38</xdr:row>
      <xdr:rowOff>100478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3652500" y="65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91605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0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36688</xdr:rowOff>
    </xdr:from>
    <xdr:to>
      <xdr:col>67</xdr:col>
      <xdr:colOff>101600</xdr:colOff>
      <xdr:row>38</xdr:row>
      <xdr:rowOff>138288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2763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129415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64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a:extLst>
            <a:ext uri="{FF2B5EF4-FFF2-40B4-BE49-F238E27FC236}">
              <a16:creationId xmlns:a16="http://schemas.microsoft.com/office/drawing/2014/main" id="{00000000-0008-0000-0600-00002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a:extLst>
            <a:ext uri="{FF2B5EF4-FFF2-40B4-BE49-F238E27FC236}">
              <a16:creationId xmlns:a16="http://schemas.microsoft.com/office/drawing/2014/main" id="{00000000-0008-0000-0600-00002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a:extLst>
            <a:ext uri="{FF2B5EF4-FFF2-40B4-BE49-F238E27FC236}">
              <a16:creationId xmlns:a16="http://schemas.microsoft.com/office/drawing/2014/main" id="{00000000-0008-0000-0600-00002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a:extLst>
            <a:ext uri="{FF2B5EF4-FFF2-40B4-BE49-F238E27FC236}">
              <a16:creationId xmlns:a16="http://schemas.microsoft.com/office/drawing/2014/main" id="{00000000-0008-0000-0600-00003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0" name="公債費最小値テキスト">
          <a:extLst>
            <a:ext uri="{FF2B5EF4-FFF2-40B4-BE49-F238E27FC236}">
              <a16:creationId xmlns:a16="http://schemas.microsoft.com/office/drawing/2014/main" id="{00000000-0008-0000-0600-000058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2" name="公債費最大値テキスト">
          <a:extLst>
            <a:ext uri="{FF2B5EF4-FFF2-40B4-BE49-F238E27FC236}">
              <a16:creationId xmlns:a16="http://schemas.microsoft.com/office/drawing/2014/main" id="{00000000-0008-0000-0600-00005A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94848</xdr:rowOff>
    </xdr:from>
    <xdr:to>
      <xdr:col>85</xdr:col>
      <xdr:colOff>127000</xdr:colOff>
      <xdr:row>74</xdr:row>
      <xdr:rowOff>98666</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5481300" y="12782148"/>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153542</xdr:rowOff>
    </xdr:from>
    <xdr:ext cx="534377" cy="259045"/>
    <xdr:sp macro="" textlink="">
      <xdr:nvSpPr>
        <xdr:cNvPr id="605" name="公債費平均値テキスト">
          <a:extLst>
            <a:ext uri="{FF2B5EF4-FFF2-40B4-BE49-F238E27FC236}">
              <a16:creationId xmlns:a16="http://schemas.microsoft.com/office/drawing/2014/main" id="{00000000-0008-0000-0600-00005D020000}"/>
            </a:ext>
          </a:extLst>
        </xdr:cNvPr>
        <xdr:cNvSpPr txBox="1"/>
      </xdr:nvSpPr>
      <xdr:spPr>
        <a:xfrm>
          <a:off x="16370300" y="1249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06" name="フローチャート: 判断 605">
          <a:extLst>
            <a:ext uri="{FF2B5EF4-FFF2-40B4-BE49-F238E27FC236}">
              <a16:creationId xmlns:a16="http://schemas.microsoft.com/office/drawing/2014/main" id="{00000000-0008-0000-0600-00005E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44442</xdr:rowOff>
    </xdr:from>
    <xdr:to>
      <xdr:col>81</xdr:col>
      <xdr:colOff>50800</xdr:colOff>
      <xdr:row>74</xdr:row>
      <xdr:rowOff>94848</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4592300" y="12731742"/>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7848</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5201411" y="1235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44442</xdr:rowOff>
    </xdr:from>
    <xdr:to>
      <xdr:col>76</xdr:col>
      <xdr:colOff>114300</xdr:colOff>
      <xdr:row>74</xdr:row>
      <xdr:rowOff>80401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3703300" y="12731742"/>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58460</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4325111" y="1240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149096</xdr:rowOff>
    </xdr:from>
    <xdr:to>
      <xdr:col>71</xdr:col>
      <xdr:colOff>177800</xdr:colOff>
      <xdr:row>74</xdr:row>
      <xdr:rowOff>80401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814300" y="12664946"/>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39737</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436111" y="12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5470</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5471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47866</xdr:rowOff>
    </xdr:from>
    <xdr:to>
      <xdr:col>85</xdr:col>
      <xdr:colOff>177800</xdr:colOff>
      <xdr:row>74</xdr:row>
      <xdr:rowOff>149466</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6268700" y="127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26293</xdr:rowOff>
    </xdr:from>
    <xdr:ext cx="534377" cy="259045"/>
    <xdr:sp macro="" textlink="">
      <xdr:nvSpPr>
        <xdr:cNvPr id="624" name="公債費該当値テキスト">
          <a:extLst>
            <a:ext uri="{FF2B5EF4-FFF2-40B4-BE49-F238E27FC236}">
              <a16:creationId xmlns:a16="http://schemas.microsoft.com/office/drawing/2014/main" id="{00000000-0008-0000-0600-000070020000}"/>
            </a:ext>
          </a:extLst>
        </xdr:cNvPr>
        <xdr:cNvSpPr txBox="1"/>
      </xdr:nvSpPr>
      <xdr:spPr>
        <a:xfrm>
          <a:off x="16370300" y="127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44048</xdr:rowOff>
    </xdr:from>
    <xdr:to>
      <xdr:col>81</xdr:col>
      <xdr:colOff>101600</xdr:colOff>
      <xdr:row>74</xdr:row>
      <xdr:rowOff>145648</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5430500" y="127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136775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01411" y="1282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165092</xdr:rowOff>
    </xdr:from>
    <xdr:to>
      <xdr:col>76</xdr:col>
      <xdr:colOff>165100</xdr:colOff>
      <xdr:row>74</xdr:row>
      <xdr:rowOff>95242</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4541500" y="126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86369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29601</xdr:rowOff>
    </xdr:from>
    <xdr:to>
      <xdr:col>72</xdr:col>
      <xdr:colOff>38100</xdr:colOff>
      <xdr:row>74</xdr:row>
      <xdr:rowOff>131201</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3652500" y="1271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122328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0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98296</xdr:rowOff>
    </xdr:from>
    <xdr:to>
      <xdr:col>67</xdr:col>
      <xdr:colOff>101600</xdr:colOff>
      <xdr:row>74</xdr:row>
      <xdr:rowOff>28446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2763500" y="12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19573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7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1" name="積立金グラフ枠">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3" name="積立金最小値テキスト">
          <a:extLst>
            <a:ext uri="{FF2B5EF4-FFF2-40B4-BE49-F238E27FC236}">
              <a16:creationId xmlns:a16="http://schemas.microsoft.com/office/drawing/2014/main" id="{00000000-0008-0000-0600-00008D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55" name="積立金最大値テキスト">
          <a:extLst>
            <a:ext uri="{FF2B5EF4-FFF2-40B4-BE49-F238E27FC236}">
              <a16:creationId xmlns:a16="http://schemas.microsoft.com/office/drawing/2014/main" id="{00000000-0008-0000-0600-00008F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89317</xdr:rowOff>
    </xdr:from>
    <xdr:to>
      <xdr:col>85</xdr:col>
      <xdr:colOff>127000</xdr:colOff>
      <xdr:row>93</xdr:row>
      <xdr:rowOff>163657</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5481300" y="15862717"/>
          <a:ext cx="838200" cy="24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121186</xdr:rowOff>
    </xdr:from>
    <xdr:ext cx="534377" cy="259045"/>
    <xdr:sp macro="" textlink="">
      <xdr:nvSpPr>
        <xdr:cNvPr id="658" name="積立金平均値テキスト">
          <a:extLst>
            <a:ext uri="{FF2B5EF4-FFF2-40B4-BE49-F238E27FC236}">
              <a16:creationId xmlns:a16="http://schemas.microsoft.com/office/drawing/2014/main" id="{00000000-0008-0000-0600-000092020000}"/>
            </a:ext>
          </a:extLst>
        </xdr:cNvPr>
        <xdr:cNvSpPr txBox="1"/>
      </xdr:nvSpPr>
      <xdr:spPr>
        <a:xfrm>
          <a:off x="16370300" y="1606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59" name="フローチャート: 判断 658">
          <a:extLst>
            <a:ext uri="{FF2B5EF4-FFF2-40B4-BE49-F238E27FC236}">
              <a16:creationId xmlns:a16="http://schemas.microsoft.com/office/drawing/2014/main" id="{00000000-0008-0000-0600-000093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89317</xdr:rowOff>
    </xdr:from>
    <xdr:to>
      <xdr:col>81</xdr:col>
      <xdr:colOff>50800</xdr:colOff>
      <xdr:row>96</xdr:row>
      <xdr:rowOff>90232</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4592300" y="15862717"/>
          <a:ext cx="889000" cy="6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1" name="フローチャート: 判断 660">
          <a:extLst>
            <a:ext uri="{FF2B5EF4-FFF2-40B4-BE49-F238E27FC236}">
              <a16:creationId xmlns:a16="http://schemas.microsoft.com/office/drawing/2014/main" id="{00000000-0008-0000-0600-000095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56059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01411" y="15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90232</xdr:rowOff>
    </xdr:from>
    <xdr:to>
      <xdr:col>76</xdr:col>
      <xdr:colOff>114300</xdr:colOff>
      <xdr:row>97</xdr:row>
      <xdr:rowOff>99101</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3703300" y="16549432"/>
          <a:ext cx="889000" cy="18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124608</xdr:rowOff>
    </xdr:from>
    <xdr:to>
      <xdr:col>76</xdr:col>
      <xdr:colOff>165100</xdr:colOff>
      <xdr:row>95</xdr:row>
      <xdr:rowOff>54758</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4541500" y="162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71285</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601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99101</xdr:rowOff>
    </xdr:from>
    <xdr:to>
      <xdr:col>71</xdr:col>
      <xdr:colOff>177800</xdr:colOff>
      <xdr:row>98</xdr:row>
      <xdr:rowOff>21194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2814300" y="16729751"/>
          <a:ext cx="889000" cy="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150943</xdr:rowOff>
    </xdr:from>
    <xdr:to>
      <xdr:col>72</xdr:col>
      <xdr:colOff>38100</xdr:colOff>
      <xdr:row>96</xdr:row>
      <xdr:rowOff>81093</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36525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97620</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68428" y="162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118343</xdr:rowOff>
    </xdr:from>
    <xdr:to>
      <xdr:col>67</xdr:col>
      <xdr:colOff>101600</xdr:colOff>
      <xdr:row>96</xdr:row>
      <xdr:rowOff>48493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2763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65020</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47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112857</xdr:rowOff>
    </xdr:from>
    <xdr:to>
      <xdr:col>85</xdr:col>
      <xdr:colOff>177800</xdr:colOff>
      <xdr:row>94</xdr:row>
      <xdr:rowOff>43007</xdr:rowOff>
    </xdr:to>
    <xdr:sp macro="" textlink="">
      <xdr:nvSpPr>
        <xdr:cNvPr id="676" name="楕円 675">
          <a:extLst>
            <a:ext uri="{FF2B5EF4-FFF2-40B4-BE49-F238E27FC236}">
              <a16:creationId xmlns:a16="http://schemas.microsoft.com/office/drawing/2014/main" id="{00000000-0008-0000-0600-0000A4020000}"/>
            </a:ext>
          </a:extLst>
        </xdr:cNvPr>
        <xdr:cNvSpPr/>
      </xdr:nvSpPr>
      <xdr:spPr>
        <a:xfrm>
          <a:off x="16268700" y="160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135734</xdr:rowOff>
    </xdr:from>
    <xdr:ext cx="534377" cy="259045"/>
    <xdr:sp macro="" textlink="">
      <xdr:nvSpPr>
        <xdr:cNvPr id="677" name="積立金該当値テキスト">
          <a:extLst>
            <a:ext uri="{FF2B5EF4-FFF2-40B4-BE49-F238E27FC236}">
              <a16:creationId xmlns:a16="http://schemas.microsoft.com/office/drawing/2014/main" id="{00000000-0008-0000-0600-0000A5020000}"/>
            </a:ext>
          </a:extLst>
        </xdr:cNvPr>
        <xdr:cNvSpPr txBox="1"/>
      </xdr:nvSpPr>
      <xdr:spPr>
        <a:xfrm>
          <a:off x="16370300" y="159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38517</xdr:rowOff>
    </xdr:from>
    <xdr:to>
      <xdr:col>81</xdr:col>
      <xdr:colOff>101600</xdr:colOff>
      <xdr:row>92</xdr:row>
      <xdr:rowOff>140117</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5430500" y="158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131244</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01411" y="159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39432</xdr:rowOff>
    </xdr:from>
    <xdr:to>
      <xdr:col>76</xdr:col>
      <xdr:colOff>165100</xdr:colOff>
      <xdr:row>96</xdr:row>
      <xdr:rowOff>141032</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4541500" y="164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132159</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8" y="165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48301</xdr:rowOff>
    </xdr:from>
    <xdr:to>
      <xdr:col>72</xdr:col>
      <xdr:colOff>38100</xdr:colOff>
      <xdr:row>97</xdr:row>
      <xdr:rowOff>149901</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3652500" y="166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141028</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68428" y="1677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141844</xdr:rowOff>
    </xdr:from>
    <xdr:to>
      <xdr:col>67</xdr:col>
      <xdr:colOff>101600</xdr:colOff>
      <xdr:row>98</xdr:row>
      <xdr:rowOff>71994</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2763500" y="1677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63121</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79428" y="1686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xdr:rowOff>
    </xdr:from>
    <xdr:to>
      <xdr:col>116</xdr:col>
      <xdr:colOff>62864</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6529070"/>
          <a:ext cx="1269"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68597</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75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132097</xdr:rowOff>
    </xdr:from>
    <xdr:ext cx="313932"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63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xdr:rowOff>
    </xdr:from>
    <xdr:to>
      <xdr:col>116</xdr:col>
      <xdr:colOff>152400</xdr:colOff>
      <xdr:row>38</xdr:row>
      <xdr:rowOff>13970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25400</xdr:rowOff>
    </xdr:from>
    <xdr:to>
      <xdr:col>116</xdr:col>
      <xdr:colOff>63500</xdr:colOff>
      <xdr:row>39</xdr:row>
      <xdr:rowOff>29210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1323300" y="67119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157497</xdr:rowOff>
    </xdr:from>
    <xdr:ext cx="249299"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65011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14" name="フローチャート: 判断 713">
          <a:extLst>
            <a:ext uri="{FF2B5EF4-FFF2-40B4-BE49-F238E27FC236}">
              <a16:creationId xmlns:a16="http://schemas.microsoft.com/office/drawing/2014/main" id="{00000000-0008-0000-0600-0000CA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59690</xdr:rowOff>
    </xdr:from>
    <xdr:to>
      <xdr:col>111</xdr:col>
      <xdr:colOff>177800</xdr:colOff>
      <xdr:row>39</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0434300" y="65747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67327</xdr:rowOff>
    </xdr:from>
    <xdr:ext cx="249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185950" y="675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139700</xdr:rowOff>
    </xdr:from>
    <xdr:to>
      <xdr:col>107</xdr:col>
      <xdr:colOff>50800</xdr:colOff>
      <xdr:row>38</xdr:row>
      <xdr:rowOff>59690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9545300" y="5283200"/>
          <a:ext cx="889000" cy="12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52087</xdr:rowOff>
    </xdr:from>
    <xdr:ext cx="249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309650" y="6738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139700</xdr:rowOff>
    </xdr:from>
    <xdr:to>
      <xdr:col>102</xdr:col>
      <xdr:colOff>114300</xdr:colOff>
      <xdr:row>39</xdr:row>
      <xdr:rowOff>2540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8656300" y="5283200"/>
          <a:ext cx="889000" cy="140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146050</xdr:rowOff>
    </xdr:from>
    <xdr:to>
      <xdr:col>102</xdr:col>
      <xdr:colOff>165100</xdr:colOff>
      <xdr:row>31</xdr:row>
      <xdr:rowOff>76200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67327</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56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92710</xdr:rowOff>
    </xdr:from>
    <xdr:to>
      <xdr:col>98</xdr:col>
      <xdr:colOff>38100</xdr:colOff>
      <xdr:row>37</xdr:row>
      <xdr:rowOff>22860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18605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39387</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67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149860</xdr:rowOff>
    </xdr:from>
    <xdr:to>
      <xdr:col>116</xdr:col>
      <xdr:colOff>114300</xdr:colOff>
      <xdr:row>39</xdr:row>
      <xdr:rowOff>80010</xdr:rowOff>
    </xdr:to>
    <xdr:sp macro="" textlink="">
      <xdr:nvSpPr>
        <xdr:cNvPr id="731" name="楕円 730">
          <a:extLst>
            <a:ext uri="{FF2B5EF4-FFF2-40B4-BE49-F238E27FC236}">
              <a16:creationId xmlns:a16="http://schemas.microsoft.com/office/drawing/2014/main" id="{00000000-0008-0000-0600-0000DB020000}"/>
            </a:ext>
          </a:extLst>
        </xdr:cNvPr>
        <xdr:cNvSpPr/>
      </xdr:nvSpPr>
      <xdr:spPr>
        <a:xfrm>
          <a:off x="22110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113047</xdr:rowOff>
    </xdr:from>
    <xdr:ext cx="249299"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6628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146050</xdr:rowOff>
    </xdr:from>
    <xdr:to>
      <xdr:col>112</xdr:col>
      <xdr:colOff>38100</xdr:colOff>
      <xdr:row>39</xdr:row>
      <xdr:rowOff>76200</xdr:rowOff>
    </xdr:to>
    <xdr:sp macro="" textlink="">
      <xdr:nvSpPr>
        <xdr:cNvPr id="733" name="楕円 732">
          <a:extLst>
            <a:ext uri="{FF2B5EF4-FFF2-40B4-BE49-F238E27FC236}">
              <a16:creationId xmlns:a16="http://schemas.microsoft.com/office/drawing/2014/main" id="{00000000-0008-0000-0600-0000DD020000}"/>
            </a:ext>
          </a:extLst>
        </xdr:cNvPr>
        <xdr:cNvSpPr/>
      </xdr:nvSpPr>
      <xdr:spPr>
        <a:xfrm>
          <a:off x="21272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92727</xdr:rowOff>
    </xdr:from>
    <xdr:ext cx="249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85950" y="6436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xdr:rowOff>
    </xdr:from>
    <xdr:to>
      <xdr:col>107</xdr:col>
      <xdr:colOff>101600</xdr:colOff>
      <xdr:row>38</xdr:row>
      <xdr:rowOff>110490</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0383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127017</xdr:rowOff>
    </xdr:from>
    <xdr:ext cx="313932"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88900</xdr:rowOff>
    </xdr:from>
    <xdr:to>
      <xdr:col>102</xdr:col>
      <xdr:colOff>165100</xdr:colOff>
      <xdr:row>31</xdr:row>
      <xdr:rowOff>19050</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19494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35577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6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123190</xdr:rowOff>
    </xdr:from>
    <xdr:to>
      <xdr:col>98</xdr:col>
      <xdr:colOff>38100</xdr:colOff>
      <xdr:row>39</xdr:row>
      <xdr:rowOff>53340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18605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44467</xdr:rowOff>
    </xdr:from>
    <xdr:ext cx="313932"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99333" y="6731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151881</xdr:rowOff>
    </xdr:from>
    <xdr:to>
      <xdr:col>116</xdr:col>
      <xdr:colOff>62864</xdr:colOff>
      <xdr:row>59</xdr:row>
      <xdr:rowOff>58596</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552931"/>
          <a:ext cx="1269" cy="162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62423</xdr:rowOff>
    </xdr:from>
    <xdr:ext cx="469744"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58596</xdr:rowOff>
    </xdr:from>
    <xdr:to>
      <xdr:col>116</xdr:col>
      <xdr:colOff>152400</xdr:colOff>
      <xdr:row>59</xdr:row>
      <xdr:rowOff>58596</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17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98558</xdr:rowOff>
    </xdr:from>
    <xdr:ext cx="599010"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3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151881</xdr:rowOff>
    </xdr:from>
    <xdr:to>
      <xdr:col>116</xdr:col>
      <xdr:colOff>152400</xdr:colOff>
      <xdr:row>49</xdr:row>
      <xdr:rowOff>151881</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55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12174</xdr:rowOff>
    </xdr:from>
    <xdr:to>
      <xdr:col>116</xdr:col>
      <xdr:colOff>63500</xdr:colOff>
      <xdr:row>57</xdr:row>
      <xdr:rowOff>15603</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1323300" y="978482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28567</xdr:rowOff>
    </xdr:from>
    <xdr:ext cx="534377"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911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5690</xdr:rowOff>
    </xdr:from>
    <xdr:to>
      <xdr:col>116</xdr:col>
      <xdr:colOff>114300</xdr:colOff>
      <xdr:row>54</xdr:row>
      <xdr:rowOff>107290</xdr:rowOff>
    </xdr:to>
    <xdr:sp macro="" textlink="">
      <xdr:nvSpPr>
        <xdr:cNvPr id="771" name="フローチャート: 判断 770">
          <a:extLst>
            <a:ext uri="{FF2B5EF4-FFF2-40B4-BE49-F238E27FC236}">
              <a16:creationId xmlns:a16="http://schemas.microsoft.com/office/drawing/2014/main" id="{00000000-0008-0000-0600-000003030000}"/>
            </a:ext>
          </a:extLst>
        </xdr:cNvPr>
        <xdr:cNvSpPr/>
      </xdr:nvSpPr>
      <xdr:spPr>
        <a:xfrm>
          <a:off x="22110700" y="926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71414</xdr:rowOff>
    </xdr:from>
    <xdr:to>
      <xdr:col>111</xdr:col>
      <xdr:colOff>177800</xdr:colOff>
      <xdr:row>57</xdr:row>
      <xdr:rowOff>12174</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0434300" y="9501164"/>
          <a:ext cx="889000" cy="28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166199</xdr:rowOff>
    </xdr:from>
    <xdr:to>
      <xdr:col>112</xdr:col>
      <xdr:colOff>38100</xdr:colOff>
      <xdr:row>54</xdr:row>
      <xdr:rowOff>96349</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1272500" y="925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112876</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43411" y="90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71414</xdr:rowOff>
    </xdr:from>
    <xdr:to>
      <xdr:col>107</xdr:col>
      <xdr:colOff>50800</xdr:colOff>
      <xdr:row>58</xdr:row>
      <xdr:rowOff>25726</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19545300" y="9501164"/>
          <a:ext cx="889000" cy="46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160648</xdr:rowOff>
    </xdr:from>
    <xdr:to>
      <xdr:col>107</xdr:col>
      <xdr:colOff>101600</xdr:colOff>
      <xdr:row>53</xdr:row>
      <xdr:rowOff>90798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0383500" y="90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107325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67111" y="88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4794</xdr:rowOff>
    </xdr:from>
    <xdr:to>
      <xdr:col>102</xdr:col>
      <xdr:colOff>114300</xdr:colOff>
      <xdr:row>58</xdr:row>
      <xdr:rowOff>25726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656300" y="9948894"/>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168942</xdr:rowOff>
    </xdr:from>
    <xdr:to>
      <xdr:col>102</xdr:col>
      <xdr:colOff>165100</xdr:colOff>
      <xdr:row>56</xdr:row>
      <xdr:rowOff>99092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194945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115619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278111" y="93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120038</xdr:rowOff>
    </xdr:from>
    <xdr:to>
      <xdr:col>98</xdr:col>
      <xdr:colOff>38100</xdr:colOff>
      <xdr:row>56</xdr:row>
      <xdr:rowOff>50188</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18605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66715</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3891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136253</xdr:rowOff>
    </xdr:from>
    <xdr:to>
      <xdr:col>116</xdr:col>
      <xdr:colOff>114300</xdr:colOff>
      <xdr:row>57</xdr:row>
      <xdr:rowOff>66403</xdr:rowOff>
    </xdr:to>
    <xdr:sp macro="" textlink="">
      <xdr:nvSpPr>
        <xdr:cNvPr id="788" name="楕円 787">
          <a:extLst>
            <a:ext uri="{FF2B5EF4-FFF2-40B4-BE49-F238E27FC236}">
              <a16:creationId xmlns:a16="http://schemas.microsoft.com/office/drawing/2014/main" id="{00000000-0008-0000-0600-000014030000}"/>
            </a:ext>
          </a:extLst>
        </xdr:cNvPr>
        <xdr:cNvSpPr/>
      </xdr:nvSpPr>
      <xdr:spPr>
        <a:xfrm>
          <a:off x="22110700" y="97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114680</xdr:rowOff>
    </xdr:from>
    <xdr:ext cx="534377"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97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132824</xdr:rowOff>
    </xdr:from>
    <xdr:to>
      <xdr:col>112</xdr:col>
      <xdr:colOff>38100</xdr:colOff>
      <xdr:row>57</xdr:row>
      <xdr:rowOff>62974</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1272500" y="97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54101</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43411" y="98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20614</xdr:rowOff>
    </xdr:from>
    <xdr:to>
      <xdr:col>107</xdr:col>
      <xdr:colOff>101600</xdr:colOff>
      <xdr:row>55</xdr:row>
      <xdr:rowOff>122214</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0383500" y="94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113341</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5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146376</xdr:rowOff>
    </xdr:from>
    <xdr:to>
      <xdr:col>102</xdr:col>
      <xdr:colOff>165100</xdr:colOff>
      <xdr:row>58</xdr:row>
      <xdr:rowOff>76526</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19494500" y="99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67653</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100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125444</xdr:rowOff>
    </xdr:from>
    <xdr:to>
      <xdr:col>98</xdr:col>
      <xdr:colOff>38100</xdr:colOff>
      <xdr:row>58</xdr:row>
      <xdr:rowOff>55594</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18605500" y="98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46721</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9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9" name="繰出金グラフ枠">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1" name="繰出金最小値テキスト">
          <a:extLst>
            <a:ext uri="{FF2B5EF4-FFF2-40B4-BE49-F238E27FC236}">
              <a16:creationId xmlns:a16="http://schemas.microsoft.com/office/drawing/2014/main" id="{00000000-0008-0000-0600-000035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3" name="繰出金最大値テキスト">
          <a:extLst>
            <a:ext uri="{FF2B5EF4-FFF2-40B4-BE49-F238E27FC236}">
              <a16:creationId xmlns:a16="http://schemas.microsoft.com/office/drawing/2014/main" id="{00000000-0008-0000-0600-000037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44831</xdr:rowOff>
    </xdr:from>
    <xdr:to>
      <xdr:col>116</xdr:col>
      <xdr:colOff>63500</xdr:colOff>
      <xdr:row>74</xdr:row>
      <xdr:rowOff>46736</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1323300" y="1273213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117619</xdr:rowOff>
    </xdr:from>
    <xdr:ext cx="469744" cy="259045"/>
    <xdr:sp macro="" textlink="">
      <xdr:nvSpPr>
        <xdr:cNvPr id="826" name="繰出金平均値テキスト">
          <a:extLst>
            <a:ext uri="{FF2B5EF4-FFF2-40B4-BE49-F238E27FC236}">
              <a16:creationId xmlns:a16="http://schemas.microsoft.com/office/drawing/2014/main" id="{00000000-0008-0000-0600-00003A030000}"/>
            </a:ext>
          </a:extLst>
        </xdr:cNvPr>
        <xdr:cNvSpPr txBox="1"/>
      </xdr:nvSpPr>
      <xdr:spPr>
        <a:xfrm>
          <a:off x="22212300" y="1280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33782</xdr:rowOff>
    </xdr:from>
    <xdr:to>
      <xdr:col>111</xdr:col>
      <xdr:colOff>177800</xdr:colOff>
      <xdr:row>74</xdr:row>
      <xdr:rowOff>44831</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0434300" y="1272108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66184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75728" y="1292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141224</xdr:rowOff>
    </xdr:from>
    <xdr:to>
      <xdr:col>107</xdr:col>
      <xdr:colOff>50800</xdr:colOff>
      <xdr:row>74</xdr:row>
      <xdr:rowOff>33782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9545300" y="12485624"/>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58183</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99428" y="1291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52832</xdr:rowOff>
    </xdr:from>
    <xdr:to>
      <xdr:col>102</xdr:col>
      <xdr:colOff>114300</xdr:colOff>
      <xdr:row>72</xdr:row>
      <xdr:rowOff>141224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656300" y="12397232"/>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4462</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126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130954</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167386</xdr:rowOff>
    </xdr:from>
    <xdr:to>
      <xdr:col>116</xdr:col>
      <xdr:colOff>114300</xdr:colOff>
      <xdr:row>74</xdr:row>
      <xdr:rowOff>97536</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2110700" y="12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18813</xdr:rowOff>
    </xdr:from>
    <xdr:ext cx="469744" cy="259045"/>
    <xdr:sp macro="" textlink="">
      <xdr:nvSpPr>
        <xdr:cNvPr id="845" name="繰出金該当値テキスト">
          <a:extLst>
            <a:ext uri="{FF2B5EF4-FFF2-40B4-BE49-F238E27FC236}">
              <a16:creationId xmlns:a16="http://schemas.microsoft.com/office/drawing/2014/main" id="{00000000-0008-0000-0600-00004D030000}"/>
            </a:ext>
          </a:extLst>
        </xdr:cNvPr>
        <xdr:cNvSpPr txBox="1"/>
      </xdr:nvSpPr>
      <xdr:spPr>
        <a:xfrm>
          <a:off x="22212300" y="1253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165481</xdr:rowOff>
    </xdr:from>
    <xdr:to>
      <xdr:col>112</xdr:col>
      <xdr:colOff>38100</xdr:colOff>
      <xdr:row>74</xdr:row>
      <xdr:rowOff>95631</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1272500" y="126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112158</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75728" y="124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154432</xdr:rowOff>
    </xdr:from>
    <xdr:to>
      <xdr:col>107</xdr:col>
      <xdr:colOff>101600</xdr:colOff>
      <xdr:row>74</xdr:row>
      <xdr:rowOff>84582</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0383500" y="126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101109</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99428" y="1244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90424</xdr:rowOff>
    </xdr:from>
    <xdr:to>
      <xdr:col>102</xdr:col>
      <xdr:colOff>165100</xdr:colOff>
      <xdr:row>73</xdr:row>
      <xdr:rowOff>20574</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19494500" y="124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37101</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10428" y="1221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2032</xdr:rowOff>
    </xdr:from>
    <xdr:to>
      <xdr:col>98</xdr:col>
      <xdr:colOff>38100</xdr:colOff>
      <xdr:row>72</xdr:row>
      <xdr:rowOff>103632</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18605500" y="123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70</xdr:row>
      <xdr:rowOff>120159</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21428" y="1212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6" name="前年度繰上充用金グラフ枠">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8" name="前年度繰上充用金最小値テキスト">
          <a:extLst>
            <a:ext uri="{FF2B5EF4-FFF2-40B4-BE49-F238E27FC236}">
              <a16:creationId xmlns:a16="http://schemas.microsoft.com/office/drawing/2014/main" id="{00000000-0008-0000-0600-00006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0" name="前年度繰上充用金最大値テキスト">
          <a:extLst>
            <a:ext uri="{FF2B5EF4-FFF2-40B4-BE49-F238E27FC236}">
              <a16:creationId xmlns:a16="http://schemas.microsoft.com/office/drawing/2014/main" id="{00000000-0008-0000-0600-00006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3" name="前年度繰上充用金平均値テキスト">
          <a:extLst>
            <a:ext uri="{FF2B5EF4-FFF2-40B4-BE49-F238E27FC236}">
              <a16:creationId xmlns:a16="http://schemas.microsoft.com/office/drawing/2014/main" id="{00000000-0008-0000-0600-00006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2" name="前年度繰上充用金該当値テキスト">
          <a:extLst>
            <a:ext uri="{FF2B5EF4-FFF2-40B4-BE49-F238E27FC236}">
              <a16:creationId xmlns:a16="http://schemas.microsoft.com/office/drawing/2014/main" id="{00000000-0008-0000-0600-00007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138,803</a:t>
          </a:r>
          <a:r>
            <a:rPr kumimoji="1" lang="ja-JP" altLang="en-US" sz="1100">
              <a:latin typeface="ＭＳ Ｐゴシック" panose="020B0600070205080204" pitchFamily="50" charset="-128"/>
              <a:ea typeface="ＭＳ Ｐゴシック" panose="020B0600070205080204" pitchFamily="50" charset="-128"/>
            </a:rPr>
            <a:t>円となっている。本県は、離島や半島が多く、行政サービスに対して他県よりコストがかかるため、都道府県平均より高い状況が続いている。こうした中、数次にわたる行財政改革で、職員数の削減や給与見直しの取組を続けているが、近年は横ばいとなっている。</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20,578</a:t>
          </a:r>
          <a:r>
            <a:rPr kumimoji="1" lang="ja-JP" altLang="en-US" sz="1100">
              <a:latin typeface="ＭＳ Ｐゴシック" panose="020B0600070205080204" pitchFamily="50" charset="-128"/>
              <a:ea typeface="ＭＳ Ｐゴシック" panose="020B0600070205080204" pitchFamily="50" charset="-128"/>
            </a:rPr>
            <a:t>円となっている。数次にわたる行財政改革等により内部管理経費の適正化に取り組んでおり、他県と比較して低い水準となっている。さらなる業務効率化を図るため、行政のデジタル化にかかる取組の促進を図っていく。</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18,387</a:t>
          </a:r>
          <a:r>
            <a:rPr kumimoji="1" lang="ja-JP" altLang="en-US" sz="1100">
              <a:latin typeface="ＭＳ Ｐゴシック" panose="020B0600070205080204" pitchFamily="50" charset="-128"/>
              <a:ea typeface="ＭＳ Ｐゴシック" panose="020B0600070205080204" pitchFamily="50" charset="-128"/>
            </a:rPr>
            <a:t>円となっている。原爆被爆者援護関係費用などの影響により、他県と比較して高い水準となっている。</a:t>
          </a: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176,894</a:t>
          </a:r>
          <a:r>
            <a:rPr kumimoji="1" lang="ja-JP" altLang="en-US" sz="1100">
              <a:latin typeface="ＭＳ Ｐゴシック" panose="020B0600070205080204" pitchFamily="50" charset="-128"/>
              <a:ea typeface="ＭＳ Ｐゴシック" panose="020B0600070205080204" pitchFamily="50" charset="-128"/>
            </a:rPr>
            <a:t>円となっている。令和４年度は前年度に引き続き新型コロナウイス感染症及び物価高騰への各種対策対策により金額が大きく増加したままとなっている。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115,636</a:t>
          </a:r>
          <a:r>
            <a:rPr kumimoji="1" lang="ja-JP" altLang="en-US" sz="1100">
              <a:latin typeface="ＭＳ Ｐゴシック" panose="020B0600070205080204" pitchFamily="50" charset="-128"/>
              <a:ea typeface="ＭＳ Ｐゴシック" panose="020B0600070205080204" pitchFamily="50" charset="-128"/>
            </a:rPr>
            <a:t>円となっている。新幹線整備事業負担金や防災・減災対策の取組推進により、他県と比較してコストが高くなる傾向となっている。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71,795</a:t>
          </a:r>
          <a:r>
            <a:rPr kumimoji="1" lang="ja-JP" altLang="en-US" sz="1100">
              <a:latin typeface="ＭＳ Ｐゴシック" panose="020B0600070205080204" pitchFamily="50" charset="-128"/>
              <a:ea typeface="ＭＳ Ｐゴシック" panose="020B0600070205080204" pitchFamily="50" charset="-128"/>
            </a:rPr>
            <a:t>円となっている。公債費の平準化の取組などを実施してきたものの、依然として高水準で推移しており、今後も、大型事業の償還が本格化することから公債費の増加傾向は続く見込みとなっている。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1,306,060
1,295,076
4,130.99
802,100,998
786,301,848
1,302,825
389,963,591
1,248,578,743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9398</xdr:rowOff>
    </xdr:from>
    <xdr:to>
      <xdr:col>24</xdr:col>
      <xdr:colOff>63500</xdr:colOff>
      <xdr:row>37</xdr:row>
      <xdr:rowOff>116840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53048"/>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116840</xdr:rowOff>
    </xdr:from>
    <xdr:to>
      <xdr:col>19</xdr:col>
      <xdr:colOff>177800</xdr:colOff>
      <xdr:row>37</xdr:row>
      <xdr:rowOff>132842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604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87122</xdr:rowOff>
    </xdr:from>
    <xdr:to>
      <xdr:col>15</xdr:col>
      <xdr:colOff>50800</xdr:colOff>
      <xdr:row>37</xdr:row>
      <xdr:rowOff>132842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30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58437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68834</xdr:rowOff>
    </xdr:from>
    <xdr:to>
      <xdr:col>10</xdr:col>
      <xdr:colOff>114300</xdr:colOff>
      <xdr:row>37</xdr:row>
      <xdr:rowOff>87122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12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5859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60723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130048</xdr:rowOff>
    </xdr:from>
    <xdr:to>
      <xdr:col>24</xdr:col>
      <xdr:colOff>114300</xdr:colOff>
      <xdr:row>37</xdr:row>
      <xdr:rowOff>60198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108475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66040</xdr:rowOff>
    </xdr:from>
    <xdr:to>
      <xdr:col>20</xdr:col>
      <xdr:colOff>38100</xdr:colOff>
      <xdr:row>37</xdr:row>
      <xdr:rowOff>167640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158767</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82042</xdr:rowOff>
    </xdr:from>
    <xdr:to>
      <xdr:col>15</xdr:col>
      <xdr:colOff>101600</xdr:colOff>
      <xdr:row>38</xdr:row>
      <xdr:rowOff>12192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3319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36322</xdr:rowOff>
    </xdr:from>
    <xdr:to>
      <xdr:col>10</xdr:col>
      <xdr:colOff>165100</xdr:colOff>
      <xdr:row>37</xdr:row>
      <xdr:rowOff>137922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129049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18034</xdr:rowOff>
    </xdr:from>
    <xdr:to>
      <xdr:col>6</xdr:col>
      <xdr:colOff>38100</xdr:colOff>
      <xdr:row>37</xdr:row>
      <xdr:rowOff>119634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110761</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a:extLst>
            <a:ext uri="{FF2B5EF4-FFF2-40B4-BE49-F238E27FC236}">
              <a16:creationId xmlns:a16="http://schemas.microsoft.com/office/drawing/2014/main" id="{00000000-0008-0000-07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44557</xdr:rowOff>
    </xdr:from>
    <xdr:to>
      <xdr:col>24</xdr:col>
      <xdr:colOff>62865</xdr:colOff>
      <xdr:row>59</xdr:row>
      <xdr:rowOff>62388</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flipV="1">
          <a:off x="4633595" y="8788507"/>
          <a:ext cx="1270" cy="138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66215</xdr:rowOff>
    </xdr:from>
    <xdr:ext cx="534377" cy="259045"/>
    <xdr:sp macro="" textlink="">
      <xdr:nvSpPr>
        <xdr:cNvPr id="109" name="総務費最小値テキスト">
          <a:extLst>
            <a:ext uri="{FF2B5EF4-FFF2-40B4-BE49-F238E27FC236}">
              <a16:creationId xmlns:a16="http://schemas.microsoft.com/office/drawing/2014/main" id="{00000000-0008-0000-0700-00006D000000}"/>
            </a:ext>
          </a:extLst>
        </xdr:cNvPr>
        <xdr:cNvSpPr txBox="1"/>
      </xdr:nvSpPr>
      <xdr:spPr>
        <a:xfrm>
          <a:off x="4686300" y="101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62388</xdr:rowOff>
    </xdr:from>
    <xdr:to>
      <xdr:col>24</xdr:col>
      <xdr:colOff>152400</xdr:colOff>
      <xdr:row>59</xdr:row>
      <xdr:rowOff>62388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4546600" y="1017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162684</xdr:rowOff>
    </xdr:from>
    <xdr:ext cx="534377" cy="259045"/>
    <xdr:sp macro="" textlink="">
      <xdr:nvSpPr>
        <xdr:cNvPr id="111" name="総務費最大値テキスト">
          <a:extLst>
            <a:ext uri="{FF2B5EF4-FFF2-40B4-BE49-F238E27FC236}">
              <a16:creationId xmlns:a16="http://schemas.microsoft.com/office/drawing/2014/main" id="{00000000-0008-0000-0700-00006F000000}"/>
            </a:ext>
          </a:extLst>
        </xdr:cNvPr>
        <xdr:cNvSpPr txBox="1"/>
      </xdr:nvSpPr>
      <xdr:spPr>
        <a:xfrm>
          <a:off x="4686300" y="8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44557</xdr:rowOff>
    </xdr:from>
    <xdr:to>
      <xdr:col>24</xdr:col>
      <xdr:colOff>152400</xdr:colOff>
      <xdr:row>51</xdr:row>
      <xdr:rowOff>44557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878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91191</xdr:rowOff>
    </xdr:from>
    <xdr:to>
      <xdr:col>24</xdr:col>
      <xdr:colOff>63500</xdr:colOff>
      <xdr:row>56</xdr:row>
      <xdr:rowOff>155931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3797300" y="9349491"/>
          <a:ext cx="838200" cy="40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114840</xdr:rowOff>
    </xdr:from>
    <xdr:ext cx="534377" cy="259045"/>
    <xdr:sp macro="" textlink="">
      <xdr:nvSpPr>
        <xdr:cNvPr id="114" name="総務費平均値テキスト">
          <a:extLst>
            <a:ext uri="{FF2B5EF4-FFF2-40B4-BE49-F238E27FC236}">
              <a16:creationId xmlns:a16="http://schemas.microsoft.com/office/drawing/2014/main" id="{00000000-0008-0000-0700-000072000000}"/>
            </a:ext>
          </a:extLst>
        </xdr:cNvPr>
        <xdr:cNvSpPr txBox="1"/>
      </xdr:nvSpPr>
      <xdr:spPr>
        <a:xfrm>
          <a:off x="4686300" y="937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91963</xdr:rowOff>
    </xdr:from>
    <xdr:to>
      <xdr:col>24</xdr:col>
      <xdr:colOff>114300</xdr:colOff>
      <xdr:row>56</xdr:row>
      <xdr:rowOff>22113</xdr:rowOff>
    </xdr:to>
    <xdr:sp macro="" textlink="">
      <xdr:nvSpPr>
        <xdr:cNvPr id="115" name="フローチャート: 判断 114">
          <a:extLst>
            <a:ext uri="{FF2B5EF4-FFF2-40B4-BE49-F238E27FC236}">
              <a16:creationId xmlns:a16="http://schemas.microsoft.com/office/drawing/2014/main" id="{00000000-0008-0000-0700-000073000000}"/>
            </a:ext>
          </a:extLst>
        </xdr:cNvPr>
        <xdr:cNvSpPr/>
      </xdr:nvSpPr>
      <xdr:spPr>
        <a:xfrm>
          <a:off x="4584700" y="952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91191</xdr:rowOff>
    </xdr:from>
    <xdr:to>
      <xdr:col>19</xdr:col>
      <xdr:colOff>177800</xdr:colOff>
      <xdr:row>58</xdr:row>
      <xdr:rowOff>68149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2908300" y="9349491"/>
          <a:ext cx="889000" cy="66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168727</xdr:rowOff>
    </xdr:from>
    <xdr:to>
      <xdr:col>20</xdr:col>
      <xdr:colOff>38100</xdr:colOff>
      <xdr:row>52</xdr:row>
      <xdr:rowOff>98877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3746500" y="891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115404</xdr:rowOff>
    </xdr:from>
    <xdr:ext cx="534377"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3517411" y="86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33447</xdr:rowOff>
    </xdr:from>
    <xdr:to>
      <xdr:col>15</xdr:col>
      <xdr:colOff>50800</xdr:colOff>
      <xdr:row>58</xdr:row>
      <xdr:rowOff>68149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019300" y="9977547"/>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56621</xdr:rowOff>
    </xdr:from>
    <xdr:to>
      <xdr:col>15</xdr:col>
      <xdr:colOff>101600</xdr:colOff>
      <xdr:row>56</xdr:row>
      <xdr:rowOff>158221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2857500" y="965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3298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641111" y="94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33447</xdr:rowOff>
    </xdr:from>
    <xdr:to>
      <xdr:col>10</xdr:col>
      <xdr:colOff>114300</xdr:colOff>
      <xdr:row>59</xdr:row>
      <xdr:rowOff>12187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1130300" y="9977547"/>
          <a:ext cx="8890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20137</xdr:rowOff>
    </xdr:from>
    <xdr:to>
      <xdr:col>10</xdr:col>
      <xdr:colOff>165100</xdr:colOff>
      <xdr:row>57</xdr:row>
      <xdr:rowOff>121737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1968500" y="979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138264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1752111" y="956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27681</xdr:rowOff>
    </xdr:from>
    <xdr:to>
      <xdr:col>6</xdr:col>
      <xdr:colOff>38100</xdr:colOff>
      <xdr:row>57</xdr:row>
      <xdr:rowOff>129281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079500" y="980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145808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863111" y="95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105131</xdr:rowOff>
    </xdr:from>
    <xdr:to>
      <xdr:col>24</xdr:col>
      <xdr:colOff>114300</xdr:colOff>
      <xdr:row>57</xdr:row>
      <xdr:rowOff>35281</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4584700" y="970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83558</xdr:rowOff>
    </xdr:from>
    <xdr:ext cx="534377" cy="259045"/>
    <xdr:sp macro="" textlink="">
      <xdr:nvSpPr>
        <xdr:cNvPr id="133" name="総務費該当値テキスト">
          <a:extLst>
            <a:ext uri="{FF2B5EF4-FFF2-40B4-BE49-F238E27FC236}">
              <a16:creationId xmlns:a16="http://schemas.microsoft.com/office/drawing/2014/main" id="{00000000-0008-0000-0700-000085000000}"/>
            </a:ext>
          </a:extLst>
        </xdr:cNvPr>
        <xdr:cNvSpPr txBox="1"/>
      </xdr:nvSpPr>
      <xdr:spPr>
        <a:xfrm>
          <a:off x="4686300" y="96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40391</xdr:rowOff>
    </xdr:from>
    <xdr:to>
      <xdr:col>20</xdr:col>
      <xdr:colOff>38100</xdr:colOff>
      <xdr:row>54</xdr:row>
      <xdr:rowOff>141991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3746500" y="92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133118</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93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17349</xdr:rowOff>
    </xdr:from>
    <xdr:to>
      <xdr:col>15</xdr:col>
      <xdr:colOff>101600</xdr:colOff>
      <xdr:row>58</xdr:row>
      <xdr:rowOff>118949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110076</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41111"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154097</xdr:rowOff>
    </xdr:from>
    <xdr:to>
      <xdr:col>10</xdr:col>
      <xdr:colOff>165100</xdr:colOff>
      <xdr:row>58</xdr:row>
      <xdr:rowOff>84247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1968500" y="99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75374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752111" y="1001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132837</xdr:rowOff>
    </xdr:from>
    <xdr:to>
      <xdr:col>6</xdr:col>
      <xdr:colOff>38100</xdr:colOff>
      <xdr:row>59</xdr:row>
      <xdr:rowOff>62987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079500" y="100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54114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863111" y="101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3" name="民生費最小値テキスト">
          <a:extLst>
            <a:ext uri="{FF2B5EF4-FFF2-40B4-BE49-F238E27FC236}">
              <a16:creationId xmlns:a16="http://schemas.microsoft.com/office/drawing/2014/main" id="{00000000-0008-0000-0700-0000A3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5" name="民生費最大値テキスト">
          <a:extLst>
            <a:ext uri="{FF2B5EF4-FFF2-40B4-BE49-F238E27FC236}">
              <a16:creationId xmlns:a16="http://schemas.microsoft.com/office/drawing/2014/main" id="{00000000-0008-0000-0700-0000A5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128087</xdr:rowOff>
    </xdr:from>
    <xdr:to>
      <xdr:col>24</xdr:col>
      <xdr:colOff>63500</xdr:colOff>
      <xdr:row>74</xdr:row>
      <xdr:rowOff>85796</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3797300" y="12643937"/>
          <a:ext cx="8382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23537</xdr:rowOff>
    </xdr:from>
    <xdr:ext cx="534377" cy="259045"/>
    <xdr:sp macro="" textlink="">
      <xdr:nvSpPr>
        <xdr:cNvPr id="168" name="民生費平均値テキスト">
          <a:extLst>
            <a:ext uri="{FF2B5EF4-FFF2-40B4-BE49-F238E27FC236}">
              <a16:creationId xmlns:a16="http://schemas.microsoft.com/office/drawing/2014/main" id="{00000000-0008-0000-0700-0000A8000000}"/>
            </a:ext>
          </a:extLst>
        </xdr:cNvPr>
        <xdr:cNvSpPr txBox="1"/>
      </xdr:nvSpPr>
      <xdr:spPr>
        <a:xfrm>
          <a:off x="4686300" y="12367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69" name="フローチャート: 判断 168">
          <a:extLst>
            <a:ext uri="{FF2B5EF4-FFF2-40B4-BE49-F238E27FC236}">
              <a16:creationId xmlns:a16="http://schemas.microsoft.com/office/drawing/2014/main" id="{00000000-0008-0000-0700-0000A9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117115</xdr:rowOff>
    </xdr:from>
    <xdr:to>
      <xdr:col>19</xdr:col>
      <xdr:colOff>177800</xdr:colOff>
      <xdr:row>73</xdr:row>
      <xdr:rowOff>128087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2908300" y="1263296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124594</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517411" y="122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117115</xdr:rowOff>
    </xdr:from>
    <xdr:to>
      <xdr:col>15</xdr:col>
      <xdr:colOff>50800</xdr:colOff>
      <xdr:row>76</xdr:row>
      <xdr:rowOff>126578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019300" y="12632965"/>
          <a:ext cx="889000" cy="5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647</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641111" y="121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126578</xdr:rowOff>
    </xdr:from>
    <xdr:to>
      <xdr:col>10</xdr:col>
      <xdr:colOff>114300</xdr:colOff>
      <xdr:row>77</xdr:row>
      <xdr:rowOff>73268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1130300" y="13156778"/>
          <a:ext cx="889000" cy="1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108683</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752111" y="12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100179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863111" y="129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34996</xdr:rowOff>
    </xdr:from>
    <xdr:to>
      <xdr:col>24</xdr:col>
      <xdr:colOff>114300</xdr:colOff>
      <xdr:row>74</xdr:row>
      <xdr:rowOff>136596</xdr:rowOff>
    </xdr:to>
    <xdr:sp macro="" textlink="">
      <xdr:nvSpPr>
        <xdr:cNvPr id="186" name="楕円 185">
          <a:extLst>
            <a:ext uri="{FF2B5EF4-FFF2-40B4-BE49-F238E27FC236}">
              <a16:creationId xmlns:a16="http://schemas.microsoft.com/office/drawing/2014/main" id="{00000000-0008-0000-0700-0000BA000000}"/>
            </a:ext>
          </a:extLst>
        </xdr:cNvPr>
        <xdr:cNvSpPr/>
      </xdr:nvSpPr>
      <xdr:spPr>
        <a:xfrm>
          <a:off x="4584700" y="127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13423</xdr:rowOff>
    </xdr:from>
    <xdr:ext cx="534377" cy="259045"/>
    <xdr:sp macro="" textlink="">
      <xdr:nvSpPr>
        <xdr:cNvPr id="187" name="民生費該当値テキスト">
          <a:extLst>
            <a:ext uri="{FF2B5EF4-FFF2-40B4-BE49-F238E27FC236}">
              <a16:creationId xmlns:a16="http://schemas.microsoft.com/office/drawing/2014/main" id="{00000000-0008-0000-0700-0000BB000000}"/>
            </a:ext>
          </a:extLst>
        </xdr:cNvPr>
        <xdr:cNvSpPr txBox="1"/>
      </xdr:nvSpPr>
      <xdr:spPr>
        <a:xfrm>
          <a:off x="4686300" y="1270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77287</xdr:rowOff>
    </xdr:from>
    <xdr:to>
      <xdr:col>20</xdr:col>
      <xdr:colOff>38100</xdr:colOff>
      <xdr:row>74</xdr:row>
      <xdr:rowOff>7437</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3746500" y="125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170014</xdr:rowOff>
    </xdr:from>
    <xdr:ext cx="534377"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7411" y="126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66315</xdr:rowOff>
    </xdr:from>
    <xdr:to>
      <xdr:col>15</xdr:col>
      <xdr:colOff>101600</xdr:colOff>
      <xdr:row>73</xdr:row>
      <xdr:rowOff>167915</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2857500" y="125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159042</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41111" y="1267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75778</xdr:rowOff>
    </xdr:from>
    <xdr:to>
      <xdr:col>10</xdr:col>
      <xdr:colOff>165100</xdr:colOff>
      <xdr:row>77</xdr:row>
      <xdr:rowOff>5928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1968500" y="13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168505</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52111" y="131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22468</xdr:rowOff>
    </xdr:from>
    <xdr:to>
      <xdr:col>6</xdr:col>
      <xdr:colOff>38100</xdr:colOff>
      <xdr:row>77</xdr:row>
      <xdr:rowOff>124068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079500" y="132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115195</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63111" y="133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7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4" name="直線コネクタ 203">
          <a:extLst>
            <a:ext uri="{FF2B5EF4-FFF2-40B4-BE49-F238E27FC236}">
              <a16:creationId xmlns:a16="http://schemas.microsoft.com/office/drawing/2014/main" id="{00000000-0008-0000-0700-0000C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94095</xdr:rowOff>
    </xdr:from>
    <xdr:to>
      <xdr:col>24</xdr:col>
      <xdr:colOff>62865</xdr:colOff>
      <xdr:row>94</xdr:row>
      <xdr:rowOff>170884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24595"/>
          <a:ext cx="1270" cy="76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3261</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170884</xdr:rowOff>
    </xdr:from>
    <xdr:to>
      <xdr:col>24</xdr:col>
      <xdr:colOff>152400</xdr:colOff>
      <xdr:row>94</xdr:row>
      <xdr:rowOff>170884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28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40772</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2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94095</xdr:rowOff>
    </xdr:from>
    <xdr:to>
      <xdr:col>24</xdr:col>
      <xdr:colOff>152400</xdr:colOff>
      <xdr:row>90</xdr:row>
      <xdr:rowOff>94095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2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148540</xdr:rowOff>
    </xdr:from>
    <xdr:to>
      <xdr:col>24</xdr:col>
      <xdr:colOff>63500</xdr:colOff>
      <xdr:row>94</xdr:row>
      <xdr:rowOff>18314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3797300" y="16093390"/>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12527</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78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161100</xdr:rowOff>
    </xdr:from>
    <xdr:to>
      <xdr:col>24</xdr:col>
      <xdr:colOff>114300</xdr:colOff>
      <xdr:row>93</xdr:row>
      <xdr:rowOff>91250</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5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18314</xdr:rowOff>
    </xdr:from>
    <xdr:to>
      <xdr:col>19</xdr:col>
      <xdr:colOff>177800</xdr:colOff>
      <xdr:row>94</xdr:row>
      <xdr:rowOff>118117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6134614"/>
          <a:ext cx="889000" cy="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100292</xdr:rowOff>
    </xdr:from>
    <xdr:to>
      <xdr:col>20</xdr:col>
      <xdr:colOff>38100</xdr:colOff>
      <xdr:row>94</xdr:row>
      <xdr:rowOff>30442</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46969</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58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118117</xdr:rowOff>
    </xdr:from>
    <xdr:to>
      <xdr:col>15</xdr:col>
      <xdr:colOff>50800</xdr:colOff>
      <xdr:row>97</xdr:row>
      <xdr:rowOff>95695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234417"/>
          <a:ext cx="889000" cy="49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105493</xdr:rowOff>
    </xdr:from>
    <xdr:to>
      <xdr:col>15</xdr:col>
      <xdr:colOff>101600</xdr:colOff>
      <xdr:row>95</xdr:row>
      <xdr:rowOff>35643</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26770</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63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95695</xdr:rowOff>
    </xdr:from>
    <xdr:to>
      <xdr:col>10</xdr:col>
      <xdr:colOff>114300</xdr:colOff>
      <xdr:row>97</xdr:row>
      <xdr:rowOff>102591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1130300" y="16726345"/>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112388</xdr:rowOff>
    </xdr:from>
    <xdr:to>
      <xdr:col>10</xdr:col>
      <xdr:colOff>165100</xdr:colOff>
      <xdr:row>97</xdr:row>
      <xdr:rowOff>42538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5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59065</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52111" y="163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108846</xdr:rowOff>
    </xdr:from>
    <xdr:to>
      <xdr:col>6</xdr:col>
      <xdr:colOff>38100</xdr:colOff>
      <xdr:row>97</xdr:row>
      <xdr:rowOff>38996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55523</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63111" y="163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97740</xdr:rowOff>
    </xdr:from>
    <xdr:to>
      <xdr:col>24</xdr:col>
      <xdr:colOff>114300</xdr:colOff>
      <xdr:row>94</xdr:row>
      <xdr:rowOff>27890</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60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76167</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602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138964</xdr:rowOff>
    </xdr:from>
    <xdr:to>
      <xdr:col>20</xdr:col>
      <xdr:colOff>38100</xdr:colOff>
      <xdr:row>94</xdr:row>
      <xdr:rowOff>69114</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60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60241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61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67317</xdr:rowOff>
    </xdr:from>
    <xdr:to>
      <xdr:col>15</xdr:col>
      <xdr:colOff>101600</xdr:colOff>
      <xdr:row>94</xdr:row>
      <xdr:rowOff>168917</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1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13994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59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44895</xdr:rowOff>
    </xdr:from>
    <xdr:to>
      <xdr:col>10</xdr:col>
      <xdr:colOff>165100</xdr:colOff>
      <xdr:row>97</xdr:row>
      <xdr:rowOff>146495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137622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51791</xdr:rowOff>
    </xdr:from>
    <xdr:to>
      <xdr:col>6</xdr:col>
      <xdr:colOff>38100</xdr:colOff>
      <xdr:row>97</xdr:row>
      <xdr:rowOff>153391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6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144518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0" name="労働費グラフ枠">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2" name="労働費最小値テキスト">
          <a:extLst>
            <a:ext uri="{FF2B5EF4-FFF2-40B4-BE49-F238E27FC236}">
              <a16:creationId xmlns:a16="http://schemas.microsoft.com/office/drawing/2014/main" id="{00000000-0008-0000-0700-000010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4" name="労働費最大値テキスト">
          <a:extLst>
            <a:ext uri="{FF2B5EF4-FFF2-40B4-BE49-F238E27FC236}">
              <a16:creationId xmlns:a16="http://schemas.microsoft.com/office/drawing/2014/main" id="{00000000-0008-0000-0700-000012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31801</xdr:rowOff>
    </xdr:from>
    <xdr:to>
      <xdr:col>55</xdr:col>
      <xdr:colOff>0</xdr:colOff>
      <xdr:row>37</xdr:row>
      <xdr:rowOff>37287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9639300" y="6204001"/>
          <a:ext cx="8382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146067</xdr:rowOff>
    </xdr:from>
    <xdr:ext cx="469744" cy="259045"/>
    <xdr:sp macro="" textlink="">
      <xdr:nvSpPr>
        <xdr:cNvPr id="277" name="労働費平均値テキスト">
          <a:extLst>
            <a:ext uri="{FF2B5EF4-FFF2-40B4-BE49-F238E27FC236}">
              <a16:creationId xmlns:a16="http://schemas.microsoft.com/office/drawing/2014/main" id="{00000000-0008-0000-0700-000015010000}"/>
            </a:ext>
          </a:extLst>
        </xdr:cNvPr>
        <xdr:cNvSpPr txBox="1"/>
      </xdr:nvSpPr>
      <xdr:spPr>
        <a:xfrm>
          <a:off x="10528300" y="6146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78" name="フローチャート: 判断 277">
          <a:extLst>
            <a:ext uri="{FF2B5EF4-FFF2-40B4-BE49-F238E27FC236}">
              <a16:creationId xmlns:a16="http://schemas.microsoft.com/office/drawing/2014/main" id="{00000000-0008-0000-0700-000016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31801</xdr:rowOff>
    </xdr:from>
    <xdr:to>
      <xdr:col>50</xdr:col>
      <xdr:colOff>114300</xdr:colOff>
      <xdr:row>36</xdr:row>
      <xdr:rowOff>72949</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8750300" y="620400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80" name="フローチャート: 判断 279">
          <a:extLst>
            <a:ext uri="{FF2B5EF4-FFF2-40B4-BE49-F238E27FC236}">
              <a16:creationId xmlns:a16="http://schemas.microsoft.com/office/drawing/2014/main" id="{00000000-0008-0000-0700-000018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159224</xdr:rowOff>
    </xdr:from>
    <xdr:ext cx="469744"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9391728" y="63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72949</xdr:rowOff>
    </xdr:from>
    <xdr:to>
      <xdr:col>45</xdr:col>
      <xdr:colOff>177800</xdr:colOff>
      <xdr:row>37</xdr:row>
      <xdr:rowOff>83464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7861300" y="6245149"/>
          <a:ext cx="889000" cy="1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131589</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85154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35001</xdr:rowOff>
    </xdr:from>
    <xdr:to>
      <xdr:col>41</xdr:col>
      <xdr:colOff>50800</xdr:colOff>
      <xdr:row>37</xdr:row>
      <xdr:rowOff>83464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972300" y="6378651"/>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68038</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7626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148505</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737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157937</xdr:rowOff>
    </xdr:from>
    <xdr:to>
      <xdr:col>55</xdr:col>
      <xdr:colOff>50800</xdr:colOff>
      <xdr:row>37</xdr:row>
      <xdr:rowOff>88087</xdr:rowOff>
    </xdr:to>
    <xdr:sp macro="" textlink="">
      <xdr:nvSpPr>
        <xdr:cNvPr id="295" name="楕円 294">
          <a:extLst>
            <a:ext uri="{FF2B5EF4-FFF2-40B4-BE49-F238E27FC236}">
              <a16:creationId xmlns:a16="http://schemas.microsoft.com/office/drawing/2014/main" id="{00000000-0008-0000-0700-000027010000}"/>
            </a:ext>
          </a:extLst>
        </xdr:cNvPr>
        <xdr:cNvSpPr/>
      </xdr:nvSpPr>
      <xdr:spPr>
        <a:xfrm>
          <a:off x="104267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136364</xdr:rowOff>
    </xdr:from>
    <xdr:ext cx="469744" cy="259045"/>
    <xdr:sp macro="" textlink="">
      <xdr:nvSpPr>
        <xdr:cNvPr id="296" name="労働費該当値テキスト">
          <a:extLst>
            <a:ext uri="{FF2B5EF4-FFF2-40B4-BE49-F238E27FC236}">
              <a16:creationId xmlns:a16="http://schemas.microsoft.com/office/drawing/2014/main" id="{00000000-0008-0000-0700-000028010000}"/>
            </a:ext>
          </a:extLst>
        </xdr:cNvPr>
        <xdr:cNvSpPr txBox="1"/>
      </xdr:nvSpPr>
      <xdr:spPr>
        <a:xfrm>
          <a:off x="10528300" y="6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152451</xdr:rowOff>
    </xdr:from>
    <xdr:to>
      <xdr:col>50</xdr:col>
      <xdr:colOff>165100</xdr:colOff>
      <xdr:row>36</xdr:row>
      <xdr:rowOff>82601</xdr:rowOff>
    </xdr:to>
    <xdr:sp macro="" textlink="">
      <xdr:nvSpPr>
        <xdr:cNvPr id="297" name="楕円 296">
          <a:extLst>
            <a:ext uri="{FF2B5EF4-FFF2-40B4-BE49-F238E27FC236}">
              <a16:creationId xmlns:a16="http://schemas.microsoft.com/office/drawing/2014/main" id="{00000000-0008-0000-0700-000029010000}"/>
            </a:ext>
          </a:extLst>
        </xdr:cNvPr>
        <xdr:cNvSpPr/>
      </xdr:nvSpPr>
      <xdr:spPr>
        <a:xfrm>
          <a:off x="95885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99128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391728" y="59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22149</xdr:rowOff>
    </xdr:from>
    <xdr:to>
      <xdr:col>46</xdr:col>
      <xdr:colOff>38100</xdr:colOff>
      <xdr:row>36</xdr:row>
      <xdr:rowOff>123749</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8699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114876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32664</xdr:rowOff>
    </xdr:from>
    <xdr:to>
      <xdr:col>41</xdr:col>
      <xdr:colOff>101600</xdr:colOff>
      <xdr:row>37</xdr:row>
      <xdr:rowOff>134264</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7810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125392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155651</xdr:rowOff>
    </xdr:from>
    <xdr:to>
      <xdr:col>36</xdr:col>
      <xdr:colOff>165100</xdr:colOff>
      <xdr:row>37</xdr:row>
      <xdr:rowOff>85801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6921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76928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5" name="正方形/長方形 304">
          <a:extLst>
            <a:ext uri="{FF2B5EF4-FFF2-40B4-BE49-F238E27FC236}">
              <a16:creationId xmlns:a16="http://schemas.microsoft.com/office/drawing/2014/main" id="{00000000-0008-0000-0700-00003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2" name="直線コネクタ 311">
          <a:extLst>
            <a:ext uri="{FF2B5EF4-FFF2-40B4-BE49-F238E27FC236}">
              <a16:creationId xmlns:a16="http://schemas.microsoft.com/office/drawing/2014/main" id="{00000000-0008-0000-0700-00003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4" name="直線コネクタ 313">
          <a:extLst>
            <a:ext uri="{FF2B5EF4-FFF2-40B4-BE49-F238E27FC236}">
              <a16:creationId xmlns:a16="http://schemas.microsoft.com/office/drawing/2014/main" id="{00000000-0008-0000-0700-00003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30" name="農林水産業費最小値テキスト">
          <a:extLst>
            <a:ext uri="{FF2B5EF4-FFF2-40B4-BE49-F238E27FC236}">
              <a16:creationId xmlns:a16="http://schemas.microsoft.com/office/drawing/2014/main" id="{00000000-0008-0000-0700-00004A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2" name="農林水産業費最大値テキスト">
          <a:extLst>
            <a:ext uri="{FF2B5EF4-FFF2-40B4-BE49-F238E27FC236}">
              <a16:creationId xmlns:a16="http://schemas.microsoft.com/office/drawing/2014/main" id="{00000000-0008-0000-0700-00004C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154591</xdr:rowOff>
    </xdr:from>
    <xdr:to>
      <xdr:col>55</xdr:col>
      <xdr:colOff>0</xdr:colOff>
      <xdr:row>56</xdr:row>
      <xdr:rowOff>166250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9639300" y="9755791"/>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61746</xdr:rowOff>
    </xdr:from>
    <xdr:ext cx="534377" cy="259045"/>
    <xdr:sp macro="" textlink="">
      <xdr:nvSpPr>
        <xdr:cNvPr id="335" name="農林水産業費平均値テキスト">
          <a:extLst>
            <a:ext uri="{FF2B5EF4-FFF2-40B4-BE49-F238E27FC236}">
              <a16:creationId xmlns:a16="http://schemas.microsoft.com/office/drawing/2014/main" id="{00000000-0008-0000-0700-00004F010000}"/>
            </a:ext>
          </a:extLst>
        </xdr:cNvPr>
        <xdr:cNvSpPr txBox="1"/>
      </xdr:nvSpPr>
      <xdr:spPr>
        <a:xfrm>
          <a:off x="10528300" y="949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6" name="フローチャート: 判断 335">
          <a:extLst>
            <a:ext uri="{FF2B5EF4-FFF2-40B4-BE49-F238E27FC236}">
              <a16:creationId xmlns:a16="http://schemas.microsoft.com/office/drawing/2014/main" id="{00000000-0008-0000-0700-000050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54432</xdr:rowOff>
    </xdr:from>
    <xdr:to>
      <xdr:col>50</xdr:col>
      <xdr:colOff>114300</xdr:colOff>
      <xdr:row>56</xdr:row>
      <xdr:rowOff>154591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8750300" y="9655632"/>
          <a:ext cx="889000" cy="10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99193</xdr:rowOff>
    </xdr:from>
    <xdr:ext cx="534377"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9359411" y="93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54432</xdr:rowOff>
    </xdr:from>
    <xdr:to>
      <xdr:col>45</xdr:col>
      <xdr:colOff>177800</xdr:colOff>
      <xdr:row>56</xdr:row>
      <xdr:rowOff>145709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7861300" y="9655632"/>
          <a:ext cx="889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93315</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84831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145709</xdr:rowOff>
    </xdr:from>
    <xdr:to>
      <xdr:col>41</xdr:col>
      <xdr:colOff>50800</xdr:colOff>
      <xdr:row>57</xdr:row>
      <xdr:rowOff>74092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6972300" y="9746909"/>
          <a:ext cx="889000" cy="9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148310</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7594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50207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705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115450</xdr:rowOff>
    </xdr:from>
    <xdr:to>
      <xdr:col>55</xdr:col>
      <xdr:colOff>50800</xdr:colOff>
      <xdr:row>57</xdr:row>
      <xdr:rowOff>45600</xdr:rowOff>
    </xdr:to>
    <xdr:sp macro="" textlink="">
      <xdr:nvSpPr>
        <xdr:cNvPr id="353" name="楕円 352">
          <a:extLst>
            <a:ext uri="{FF2B5EF4-FFF2-40B4-BE49-F238E27FC236}">
              <a16:creationId xmlns:a16="http://schemas.microsoft.com/office/drawing/2014/main" id="{00000000-0008-0000-0700-000061010000}"/>
            </a:ext>
          </a:extLst>
        </xdr:cNvPr>
        <xdr:cNvSpPr/>
      </xdr:nvSpPr>
      <xdr:spPr>
        <a:xfrm>
          <a:off x="10426700" y="97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93877</xdr:rowOff>
    </xdr:from>
    <xdr:ext cx="534377" cy="259045"/>
    <xdr:sp macro="" textlink="">
      <xdr:nvSpPr>
        <xdr:cNvPr id="354" name="農林水産業費該当値テキスト">
          <a:extLst>
            <a:ext uri="{FF2B5EF4-FFF2-40B4-BE49-F238E27FC236}">
              <a16:creationId xmlns:a16="http://schemas.microsoft.com/office/drawing/2014/main" id="{00000000-0008-0000-0700-000062010000}"/>
            </a:ext>
          </a:extLst>
        </xdr:cNvPr>
        <xdr:cNvSpPr txBox="1"/>
      </xdr:nvSpPr>
      <xdr:spPr>
        <a:xfrm>
          <a:off x="10528300" y="96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103791</xdr:rowOff>
    </xdr:from>
    <xdr:to>
      <xdr:col>50</xdr:col>
      <xdr:colOff>165100</xdr:colOff>
      <xdr:row>57</xdr:row>
      <xdr:rowOff>33941</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9588500" y="97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25068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594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3632</xdr:rowOff>
    </xdr:from>
    <xdr:to>
      <xdr:col>46</xdr:col>
      <xdr:colOff>38100</xdr:colOff>
      <xdr:row>56</xdr:row>
      <xdr:rowOff>105232</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8699500" y="96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96359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94909</xdr:rowOff>
    </xdr:from>
    <xdr:to>
      <xdr:col>41</xdr:col>
      <xdr:colOff>101600</xdr:colOff>
      <xdr:row>57</xdr:row>
      <xdr:rowOff>25059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7810500" y="96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16186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8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23292</xdr:rowOff>
    </xdr:from>
    <xdr:to>
      <xdr:col>36</xdr:col>
      <xdr:colOff>165100</xdr:colOff>
      <xdr:row>57</xdr:row>
      <xdr:rowOff>124892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6921500" y="97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116019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a:extLst>
            <a:ext uri="{FF2B5EF4-FFF2-40B4-BE49-F238E27FC236}">
              <a16:creationId xmlns:a16="http://schemas.microsoft.com/office/drawing/2014/main" id="{00000000-0008-0000-0700-00007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2" name="商工費グラフ枠">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7234</xdr:rowOff>
    </xdr:from>
    <xdr:to>
      <xdr:col>54</xdr:col>
      <xdr:colOff>189865</xdr:colOff>
      <xdr:row>79</xdr:row>
      <xdr:rowOff>5482</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flipV="1">
          <a:off x="10475595" y="12008734"/>
          <a:ext cx="1270" cy="15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9309</xdr:rowOff>
    </xdr:from>
    <xdr:ext cx="534377" cy="259045"/>
    <xdr:sp macro="" textlink="">
      <xdr:nvSpPr>
        <xdr:cNvPr id="384" name="商工費最小値テキスト">
          <a:extLst>
            <a:ext uri="{FF2B5EF4-FFF2-40B4-BE49-F238E27FC236}">
              <a16:creationId xmlns:a16="http://schemas.microsoft.com/office/drawing/2014/main" id="{00000000-0008-0000-0700-000080010000}"/>
            </a:ext>
          </a:extLst>
        </xdr:cNvPr>
        <xdr:cNvSpPr txBox="1"/>
      </xdr:nvSpPr>
      <xdr:spPr>
        <a:xfrm>
          <a:off x="10528300" y="135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5482</xdr:rowOff>
    </xdr:from>
    <xdr:to>
      <xdr:col>55</xdr:col>
      <xdr:colOff>88900</xdr:colOff>
      <xdr:row>79</xdr:row>
      <xdr:rowOff>5482</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10388600" y="1355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125361</xdr:rowOff>
    </xdr:from>
    <xdr:ext cx="599010" cy="259045"/>
    <xdr:sp macro="" textlink="">
      <xdr:nvSpPr>
        <xdr:cNvPr id="386" name="商工費最大値テキスト">
          <a:extLst>
            <a:ext uri="{FF2B5EF4-FFF2-40B4-BE49-F238E27FC236}">
              <a16:creationId xmlns:a16="http://schemas.microsoft.com/office/drawing/2014/main" id="{00000000-0008-0000-0700-000082010000}"/>
            </a:ext>
          </a:extLst>
        </xdr:cNvPr>
        <xdr:cNvSpPr txBox="1"/>
      </xdr:nvSpPr>
      <xdr:spPr>
        <a:xfrm>
          <a:off x="10528300" y="117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7234</xdr:rowOff>
    </xdr:from>
    <xdr:to>
      <xdr:col>55</xdr:col>
      <xdr:colOff>88900</xdr:colOff>
      <xdr:row>70</xdr:row>
      <xdr:rowOff>7234</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0388600" y="1200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19548</xdr:rowOff>
    </xdr:from>
    <xdr:to>
      <xdr:col>55</xdr:col>
      <xdr:colOff>0</xdr:colOff>
      <xdr:row>76</xdr:row>
      <xdr:rowOff>72050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9639300" y="13049748"/>
          <a:ext cx="8382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50390</xdr:rowOff>
    </xdr:from>
    <xdr:ext cx="534377" cy="259045"/>
    <xdr:sp macro="" textlink="">
      <xdr:nvSpPr>
        <xdr:cNvPr id="389" name="商工費平均値テキスト">
          <a:extLst>
            <a:ext uri="{FF2B5EF4-FFF2-40B4-BE49-F238E27FC236}">
              <a16:creationId xmlns:a16="http://schemas.microsoft.com/office/drawing/2014/main" id="{00000000-0008-0000-0700-000085010000}"/>
            </a:ext>
          </a:extLst>
        </xdr:cNvPr>
        <xdr:cNvSpPr txBox="1"/>
      </xdr:nvSpPr>
      <xdr:spPr>
        <a:xfrm>
          <a:off x="10528300" y="125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27513</xdr:rowOff>
    </xdr:from>
    <xdr:to>
      <xdr:col>55</xdr:col>
      <xdr:colOff>50800</xdr:colOff>
      <xdr:row>74</xdr:row>
      <xdr:rowOff>129113</xdr:rowOff>
    </xdr:to>
    <xdr:sp macro="" textlink="">
      <xdr:nvSpPr>
        <xdr:cNvPr id="390" name="フローチャート: 判断 389">
          <a:extLst>
            <a:ext uri="{FF2B5EF4-FFF2-40B4-BE49-F238E27FC236}">
              <a16:creationId xmlns:a16="http://schemas.microsoft.com/office/drawing/2014/main" id="{00000000-0008-0000-0700-000086010000}"/>
            </a:ext>
          </a:extLst>
        </xdr:cNvPr>
        <xdr:cNvSpPr/>
      </xdr:nvSpPr>
      <xdr:spPr>
        <a:xfrm>
          <a:off x="10426700" y="127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115072</xdr:rowOff>
    </xdr:from>
    <xdr:to>
      <xdr:col>50</xdr:col>
      <xdr:colOff>114300</xdr:colOff>
      <xdr:row>76</xdr:row>
      <xdr:rowOff>72050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8750300" y="12973822"/>
          <a:ext cx="889000" cy="1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91339</xdr:rowOff>
    </xdr:from>
    <xdr:to>
      <xdr:col>50</xdr:col>
      <xdr:colOff>165100</xdr:colOff>
      <xdr:row>74</xdr:row>
      <xdr:rowOff>21489</xdr:rowOff>
    </xdr:to>
    <xdr:sp macro="" textlink="">
      <xdr:nvSpPr>
        <xdr:cNvPr id="392" name="フローチャート: 判断 391">
          <a:extLst>
            <a:ext uri="{FF2B5EF4-FFF2-40B4-BE49-F238E27FC236}">
              <a16:creationId xmlns:a16="http://schemas.microsoft.com/office/drawing/2014/main" id="{00000000-0008-0000-0700-000088010000}"/>
            </a:ext>
          </a:extLst>
        </xdr:cNvPr>
        <xdr:cNvSpPr/>
      </xdr:nvSpPr>
      <xdr:spPr>
        <a:xfrm>
          <a:off x="9588500" y="1260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38016</xdr:rowOff>
    </xdr:from>
    <xdr:ext cx="534377"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9359411" y="1238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115072</xdr:rowOff>
    </xdr:from>
    <xdr:to>
      <xdr:col>45</xdr:col>
      <xdr:colOff>177800</xdr:colOff>
      <xdr:row>79</xdr:row>
      <xdr:rowOff>80707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7861300" y="12973822"/>
          <a:ext cx="889000" cy="6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5797</xdr:rowOff>
    </xdr:from>
    <xdr:to>
      <xdr:col>46</xdr:col>
      <xdr:colOff>38100</xdr:colOff>
      <xdr:row>74</xdr:row>
      <xdr:rowOff>107397</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8699500" y="126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123924</xdr:rowOff>
    </xdr:from>
    <xdr:ext cx="534377"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8483111" y="124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64491</xdr:rowOff>
    </xdr:from>
    <xdr:to>
      <xdr:col>41</xdr:col>
      <xdr:colOff>50800</xdr:colOff>
      <xdr:row>79</xdr:row>
      <xdr:rowOff>80707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972300" y="13609041"/>
          <a:ext cx="8890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142331</xdr:rowOff>
    </xdr:from>
    <xdr:to>
      <xdr:col>41</xdr:col>
      <xdr:colOff>101600</xdr:colOff>
      <xdr:row>78</xdr:row>
      <xdr:rowOff>72481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7810500" y="133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89008</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7594111" y="131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99492</xdr:rowOff>
    </xdr:from>
    <xdr:to>
      <xdr:col>36</xdr:col>
      <xdr:colOff>165100</xdr:colOff>
      <xdr:row>78</xdr:row>
      <xdr:rowOff>29642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6921500" y="13301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46169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705111" y="130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140198</xdr:rowOff>
    </xdr:from>
    <xdr:to>
      <xdr:col>55</xdr:col>
      <xdr:colOff>50800</xdr:colOff>
      <xdr:row>76</xdr:row>
      <xdr:rowOff>70348</xdr:rowOff>
    </xdr:to>
    <xdr:sp macro="" textlink="">
      <xdr:nvSpPr>
        <xdr:cNvPr id="407" name="楕円 406">
          <a:extLst>
            <a:ext uri="{FF2B5EF4-FFF2-40B4-BE49-F238E27FC236}">
              <a16:creationId xmlns:a16="http://schemas.microsoft.com/office/drawing/2014/main" id="{00000000-0008-0000-0700-000097010000}"/>
            </a:ext>
          </a:extLst>
        </xdr:cNvPr>
        <xdr:cNvSpPr/>
      </xdr:nvSpPr>
      <xdr:spPr>
        <a:xfrm>
          <a:off x="10426700" y="129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118625</xdr:rowOff>
    </xdr:from>
    <xdr:ext cx="534377" cy="259045"/>
    <xdr:sp macro="" textlink="">
      <xdr:nvSpPr>
        <xdr:cNvPr id="408" name="商工費該当値テキスト">
          <a:extLst>
            <a:ext uri="{FF2B5EF4-FFF2-40B4-BE49-F238E27FC236}">
              <a16:creationId xmlns:a16="http://schemas.microsoft.com/office/drawing/2014/main" id="{00000000-0008-0000-0700-000098010000}"/>
            </a:ext>
          </a:extLst>
        </xdr:cNvPr>
        <xdr:cNvSpPr txBox="1"/>
      </xdr:nvSpPr>
      <xdr:spPr>
        <a:xfrm>
          <a:off x="10528300" y="129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21250</xdr:rowOff>
    </xdr:from>
    <xdr:to>
      <xdr:col>50</xdr:col>
      <xdr:colOff>165100</xdr:colOff>
      <xdr:row>76</xdr:row>
      <xdr:rowOff>122850</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9588500" y="130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113977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59411" y="131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64272</xdr:rowOff>
    </xdr:from>
    <xdr:to>
      <xdr:col>46</xdr:col>
      <xdr:colOff>38100</xdr:colOff>
      <xdr:row>75</xdr:row>
      <xdr:rowOff>165872</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8699500" y="129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156999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1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29907</xdr:rowOff>
    </xdr:from>
    <xdr:to>
      <xdr:col>41</xdr:col>
      <xdr:colOff>101600</xdr:colOff>
      <xdr:row>79</xdr:row>
      <xdr:rowOff>131507</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7810500" y="135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122634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6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13691</xdr:rowOff>
    </xdr:from>
    <xdr:to>
      <xdr:col>36</xdr:col>
      <xdr:colOff>165100</xdr:colOff>
      <xdr:row>79</xdr:row>
      <xdr:rowOff>115291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6921500" y="135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106418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65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7" name="正方形/長方形 416">
          <a:extLst>
            <a:ext uri="{FF2B5EF4-FFF2-40B4-BE49-F238E27FC236}">
              <a16:creationId xmlns:a16="http://schemas.microsoft.com/office/drawing/2014/main" id="{00000000-0008-0000-07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8" name="正方形/長方形 417">
          <a:extLst>
            <a:ext uri="{FF2B5EF4-FFF2-40B4-BE49-F238E27FC236}">
              <a16:creationId xmlns:a16="http://schemas.microsoft.com/office/drawing/2014/main" id="{00000000-0008-0000-0700-0000A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土木費グラフ枠">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40" name="土木費最小値テキスト">
          <a:extLst>
            <a:ext uri="{FF2B5EF4-FFF2-40B4-BE49-F238E27FC236}">
              <a16:creationId xmlns:a16="http://schemas.microsoft.com/office/drawing/2014/main" id="{00000000-0008-0000-0700-0000B8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2" name="土木費最大値テキスト">
          <a:extLst>
            <a:ext uri="{FF2B5EF4-FFF2-40B4-BE49-F238E27FC236}">
              <a16:creationId xmlns:a16="http://schemas.microsoft.com/office/drawing/2014/main" id="{00000000-0008-0000-0700-0000BA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87522</xdr:rowOff>
    </xdr:from>
    <xdr:to>
      <xdr:col>55</xdr:col>
      <xdr:colOff>0</xdr:colOff>
      <xdr:row>95</xdr:row>
      <xdr:rowOff>13055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9639300" y="16203822"/>
          <a:ext cx="838200" cy="9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100613</xdr:rowOff>
    </xdr:from>
    <xdr:ext cx="534377" cy="259045"/>
    <xdr:sp macro="" textlink="">
      <xdr:nvSpPr>
        <xdr:cNvPr id="445" name="土木費平均値テキスト">
          <a:extLst>
            <a:ext uri="{FF2B5EF4-FFF2-40B4-BE49-F238E27FC236}">
              <a16:creationId xmlns:a16="http://schemas.microsoft.com/office/drawing/2014/main" id="{00000000-0008-0000-0700-0000BD010000}"/>
            </a:ext>
          </a:extLst>
        </xdr:cNvPr>
        <xdr:cNvSpPr txBox="1"/>
      </xdr:nvSpPr>
      <xdr:spPr>
        <a:xfrm>
          <a:off x="10528300" y="16045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46" name="フローチャート: 判断 445">
          <a:extLst>
            <a:ext uri="{FF2B5EF4-FFF2-40B4-BE49-F238E27FC236}">
              <a16:creationId xmlns:a16="http://schemas.microsoft.com/office/drawing/2014/main" id="{00000000-0008-0000-0700-0000BE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87522</xdr:rowOff>
    </xdr:from>
    <xdr:to>
      <xdr:col>50</xdr:col>
      <xdr:colOff>114300</xdr:colOff>
      <xdr:row>96</xdr:row>
      <xdr:rowOff>39630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8750300" y="16203822"/>
          <a:ext cx="889000" cy="2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48" name="フローチャート: 判断 447">
          <a:extLst>
            <a:ext uri="{FF2B5EF4-FFF2-40B4-BE49-F238E27FC236}">
              <a16:creationId xmlns:a16="http://schemas.microsoft.com/office/drawing/2014/main" id="{00000000-0008-0000-0700-0000C0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79069</xdr:rowOff>
    </xdr:from>
    <xdr:ext cx="534377"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9359411" y="158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168390</xdr:rowOff>
    </xdr:from>
    <xdr:to>
      <xdr:col>45</xdr:col>
      <xdr:colOff>177800</xdr:colOff>
      <xdr:row>96</xdr:row>
      <xdr:rowOff>39630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7861300" y="16456140"/>
          <a:ext cx="889000" cy="4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50476</xdr:rowOff>
    </xdr:from>
    <xdr:to>
      <xdr:col>46</xdr:col>
      <xdr:colOff>38100</xdr:colOff>
      <xdr:row>94</xdr:row>
      <xdr:rowOff>152076</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8699500" y="161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168603</xdr:rowOff>
    </xdr:from>
    <xdr:ext cx="534377"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8483111" y="159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168390</xdr:rowOff>
    </xdr:from>
    <xdr:to>
      <xdr:col>41</xdr:col>
      <xdr:colOff>50800</xdr:colOff>
      <xdr:row>97</xdr:row>
      <xdr:rowOff>32125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6972300" y="16456140"/>
          <a:ext cx="889000" cy="20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23577</xdr:rowOff>
    </xdr:from>
    <xdr:to>
      <xdr:col>41</xdr:col>
      <xdr:colOff>101600</xdr:colOff>
      <xdr:row>95</xdr:row>
      <xdr:rowOff>125177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78105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141704</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7594111" y="16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99854</xdr:rowOff>
    </xdr:from>
    <xdr:to>
      <xdr:col>36</xdr:col>
      <xdr:colOff>165100</xdr:colOff>
      <xdr:row>96</xdr:row>
      <xdr:rowOff>30004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6921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46531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7051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133705</xdr:rowOff>
    </xdr:from>
    <xdr:to>
      <xdr:col>55</xdr:col>
      <xdr:colOff>50800</xdr:colOff>
      <xdr:row>95</xdr:row>
      <xdr:rowOff>63855</xdr:rowOff>
    </xdr:to>
    <xdr:sp macro="" textlink="">
      <xdr:nvSpPr>
        <xdr:cNvPr id="463" name="楕円 462">
          <a:extLst>
            <a:ext uri="{FF2B5EF4-FFF2-40B4-BE49-F238E27FC236}">
              <a16:creationId xmlns:a16="http://schemas.microsoft.com/office/drawing/2014/main" id="{00000000-0008-0000-0700-0000CF010000}"/>
            </a:ext>
          </a:extLst>
        </xdr:cNvPr>
        <xdr:cNvSpPr/>
      </xdr:nvSpPr>
      <xdr:spPr>
        <a:xfrm>
          <a:off x="10426700" y="162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112132</xdr:rowOff>
    </xdr:from>
    <xdr:ext cx="534377" cy="259045"/>
    <xdr:sp macro="" textlink="">
      <xdr:nvSpPr>
        <xdr:cNvPr id="464" name="土木費該当値テキスト">
          <a:extLst>
            <a:ext uri="{FF2B5EF4-FFF2-40B4-BE49-F238E27FC236}">
              <a16:creationId xmlns:a16="http://schemas.microsoft.com/office/drawing/2014/main" id="{00000000-0008-0000-0700-0000D0010000}"/>
            </a:ext>
          </a:extLst>
        </xdr:cNvPr>
        <xdr:cNvSpPr txBox="1"/>
      </xdr:nvSpPr>
      <xdr:spPr>
        <a:xfrm>
          <a:off x="10528300" y="162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36722</xdr:rowOff>
    </xdr:from>
    <xdr:to>
      <xdr:col>50</xdr:col>
      <xdr:colOff>165100</xdr:colOff>
      <xdr:row>94</xdr:row>
      <xdr:rowOff>138322</xdr:rowOff>
    </xdr:to>
    <xdr:sp macro="" textlink="">
      <xdr:nvSpPr>
        <xdr:cNvPr id="465" name="楕円 464">
          <a:extLst>
            <a:ext uri="{FF2B5EF4-FFF2-40B4-BE49-F238E27FC236}">
              <a16:creationId xmlns:a16="http://schemas.microsoft.com/office/drawing/2014/main" id="{00000000-0008-0000-0700-0000D1010000}"/>
            </a:ext>
          </a:extLst>
        </xdr:cNvPr>
        <xdr:cNvSpPr/>
      </xdr:nvSpPr>
      <xdr:spPr>
        <a:xfrm>
          <a:off x="9588500" y="161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129449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59411" y="162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160280</xdr:rowOff>
    </xdr:from>
    <xdr:to>
      <xdr:col>46</xdr:col>
      <xdr:colOff>38100</xdr:colOff>
      <xdr:row>96</xdr:row>
      <xdr:rowOff>90430</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8699500" y="16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81557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5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117590</xdr:rowOff>
    </xdr:from>
    <xdr:to>
      <xdr:col>41</xdr:col>
      <xdr:colOff>101600</xdr:colOff>
      <xdr:row>96</xdr:row>
      <xdr:rowOff>47740</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7810500" y="164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38867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152775</xdr:rowOff>
    </xdr:from>
    <xdr:to>
      <xdr:col>36</xdr:col>
      <xdr:colOff>165100</xdr:colOff>
      <xdr:row>97</xdr:row>
      <xdr:rowOff>82925</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6921500" y="166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74052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7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700-0000D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警察費グラフ枠">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498" name="警察費最小値テキスト">
          <a:extLst>
            <a:ext uri="{FF2B5EF4-FFF2-40B4-BE49-F238E27FC236}">
              <a16:creationId xmlns:a16="http://schemas.microsoft.com/office/drawing/2014/main" id="{00000000-0008-0000-0700-0000F2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0" name="警察費最大値テキスト">
          <a:extLst>
            <a:ext uri="{FF2B5EF4-FFF2-40B4-BE49-F238E27FC236}">
              <a16:creationId xmlns:a16="http://schemas.microsoft.com/office/drawing/2014/main" id="{00000000-0008-0000-0700-0000F4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44341</xdr:rowOff>
    </xdr:from>
    <xdr:to>
      <xdr:col>85</xdr:col>
      <xdr:colOff>127000</xdr:colOff>
      <xdr:row>33</xdr:row>
      <xdr:rowOff>170235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5481300" y="5702191"/>
          <a:ext cx="838200" cy="1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151909</xdr:rowOff>
    </xdr:from>
    <xdr:ext cx="534377" cy="259045"/>
    <xdr:sp macro="" textlink="">
      <xdr:nvSpPr>
        <xdr:cNvPr id="503" name="警察費平均値テキスト">
          <a:extLst>
            <a:ext uri="{FF2B5EF4-FFF2-40B4-BE49-F238E27FC236}">
              <a16:creationId xmlns:a16="http://schemas.microsoft.com/office/drawing/2014/main" id="{00000000-0008-0000-0700-0000F7010000}"/>
            </a:ext>
          </a:extLst>
        </xdr:cNvPr>
        <xdr:cNvSpPr txBox="1"/>
      </xdr:nvSpPr>
      <xdr:spPr>
        <a:xfrm>
          <a:off x="16370300" y="61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4" name="フローチャート: 判断 503">
          <a:extLst>
            <a:ext uri="{FF2B5EF4-FFF2-40B4-BE49-F238E27FC236}">
              <a16:creationId xmlns:a16="http://schemas.microsoft.com/office/drawing/2014/main" id="{00000000-0008-0000-0700-0000F8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71283</xdr:rowOff>
    </xdr:from>
    <xdr:to>
      <xdr:col>81</xdr:col>
      <xdr:colOff>50800</xdr:colOff>
      <xdr:row>33</xdr:row>
      <xdr:rowOff>170235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4592300" y="5729133"/>
          <a:ext cx="8890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123497</xdr:rowOff>
    </xdr:from>
    <xdr:ext cx="534377"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5201411" y="62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115207</xdr:rowOff>
    </xdr:from>
    <xdr:to>
      <xdr:col>76</xdr:col>
      <xdr:colOff>114300</xdr:colOff>
      <xdr:row>33</xdr:row>
      <xdr:rowOff>71283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3703300" y="5430157"/>
          <a:ext cx="889000" cy="29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155665</xdr:rowOff>
    </xdr:from>
    <xdr:ext cx="534377"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4325111" y="63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115207</xdr:rowOff>
    </xdr:from>
    <xdr:to>
      <xdr:col>71</xdr:col>
      <xdr:colOff>177800</xdr:colOff>
      <xdr:row>33</xdr:row>
      <xdr:rowOff>116840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2814300" y="5430157"/>
          <a:ext cx="889000" cy="3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10340</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3436111" y="63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106026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25471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164991</xdr:rowOff>
    </xdr:from>
    <xdr:to>
      <xdr:col>85</xdr:col>
      <xdr:colOff>177800</xdr:colOff>
      <xdr:row>33</xdr:row>
      <xdr:rowOff>95141</xdr:rowOff>
    </xdr:to>
    <xdr:sp macro="" textlink="">
      <xdr:nvSpPr>
        <xdr:cNvPr id="521" name="楕円 520">
          <a:extLst>
            <a:ext uri="{FF2B5EF4-FFF2-40B4-BE49-F238E27FC236}">
              <a16:creationId xmlns:a16="http://schemas.microsoft.com/office/drawing/2014/main" id="{00000000-0008-0000-0700-000009020000}"/>
            </a:ext>
          </a:extLst>
        </xdr:cNvPr>
        <xdr:cNvSpPr/>
      </xdr:nvSpPr>
      <xdr:spPr>
        <a:xfrm>
          <a:off x="16268700" y="56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16418</xdr:rowOff>
    </xdr:from>
    <xdr:ext cx="534377" cy="259045"/>
    <xdr:sp macro="" textlink="">
      <xdr:nvSpPr>
        <xdr:cNvPr id="522" name="警察費該当値テキスト">
          <a:extLst>
            <a:ext uri="{FF2B5EF4-FFF2-40B4-BE49-F238E27FC236}">
              <a16:creationId xmlns:a16="http://schemas.microsoft.com/office/drawing/2014/main" id="{00000000-0008-0000-0700-00000A020000}"/>
            </a:ext>
          </a:extLst>
        </xdr:cNvPr>
        <xdr:cNvSpPr txBox="1"/>
      </xdr:nvSpPr>
      <xdr:spPr>
        <a:xfrm>
          <a:off x="16370300" y="55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119435</xdr:rowOff>
    </xdr:from>
    <xdr:to>
      <xdr:col>81</xdr:col>
      <xdr:colOff>101600</xdr:colOff>
      <xdr:row>34</xdr:row>
      <xdr:rowOff>49585</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5430500" y="57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66112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01411" y="55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20483</xdr:rowOff>
    </xdr:from>
    <xdr:to>
      <xdr:col>76</xdr:col>
      <xdr:colOff>165100</xdr:colOff>
      <xdr:row>33</xdr:row>
      <xdr:rowOff>122083</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4541500" y="5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138610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4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64407</xdr:rowOff>
    </xdr:from>
    <xdr:to>
      <xdr:col>72</xdr:col>
      <xdr:colOff>38100</xdr:colOff>
      <xdr:row>31</xdr:row>
      <xdr:rowOff>166007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3652500" y="53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11084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1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66040</xdr:rowOff>
    </xdr:from>
    <xdr:to>
      <xdr:col>67</xdr:col>
      <xdr:colOff>101600</xdr:colOff>
      <xdr:row>33</xdr:row>
      <xdr:rowOff>167640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2763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12717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49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a:extLst>
            <a:ext uri="{FF2B5EF4-FFF2-40B4-BE49-F238E27FC236}">
              <a16:creationId xmlns:a16="http://schemas.microsoft.com/office/drawing/2014/main" id="{00000000-0008-0000-07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教育費グラフ枠">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4" name="教育費最小値テキスト">
          <a:extLst>
            <a:ext uri="{FF2B5EF4-FFF2-40B4-BE49-F238E27FC236}">
              <a16:creationId xmlns:a16="http://schemas.microsoft.com/office/drawing/2014/main" id="{00000000-0008-0000-0700-00002A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6" name="教育費最大値テキスト">
          <a:extLst>
            <a:ext uri="{FF2B5EF4-FFF2-40B4-BE49-F238E27FC236}">
              <a16:creationId xmlns:a16="http://schemas.microsoft.com/office/drawing/2014/main" id="{00000000-0008-0000-0700-00002C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104629</xdr:rowOff>
    </xdr:from>
    <xdr:to>
      <xdr:col>85</xdr:col>
      <xdr:colOff>127000</xdr:colOff>
      <xdr:row>55</xdr:row>
      <xdr:rowOff>106229</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5481300" y="953437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69004</xdr:rowOff>
    </xdr:from>
    <xdr:ext cx="599010" cy="259045"/>
    <xdr:sp macro="" textlink="">
      <xdr:nvSpPr>
        <xdr:cNvPr id="559" name="教育費平均値テキスト">
          <a:extLst>
            <a:ext uri="{FF2B5EF4-FFF2-40B4-BE49-F238E27FC236}">
              <a16:creationId xmlns:a16="http://schemas.microsoft.com/office/drawing/2014/main" id="{00000000-0008-0000-0700-00002F020000}"/>
            </a:ext>
          </a:extLst>
        </xdr:cNvPr>
        <xdr:cNvSpPr txBox="1"/>
      </xdr:nvSpPr>
      <xdr:spPr>
        <a:xfrm>
          <a:off x="16370300" y="9498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0" name="フローチャート: 判断 559">
          <a:extLst>
            <a:ext uri="{FF2B5EF4-FFF2-40B4-BE49-F238E27FC236}">
              <a16:creationId xmlns:a16="http://schemas.microsoft.com/office/drawing/2014/main" id="{00000000-0008-0000-0700-000030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106229</xdr:rowOff>
    </xdr:from>
    <xdr:to>
      <xdr:col>81</xdr:col>
      <xdr:colOff>50800</xdr:colOff>
      <xdr:row>55</xdr:row>
      <xdr:rowOff>109772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4592300" y="9535979"/>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109772</xdr:rowOff>
    </xdr:from>
    <xdr:to>
      <xdr:col>76</xdr:col>
      <xdr:colOff>114300</xdr:colOff>
      <xdr:row>55</xdr:row>
      <xdr:rowOff>143891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3703300" y="9539522"/>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153554</xdr:rowOff>
    </xdr:from>
    <xdr:ext cx="599010"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4292795" y="92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97009</xdr:rowOff>
    </xdr:from>
    <xdr:to>
      <xdr:col>71</xdr:col>
      <xdr:colOff>177800</xdr:colOff>
      <xdr:row>55</xdr:row>
      <xdr:rowOff>143891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814300" y="9526759"/>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26255</xdr:rowOff>
    </xdr:from>
    <xdr:ext cx="599010"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3403795" y="962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24902</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514795" y="962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53829</xdr:rowOff>
    </xdr:from>
    <xdr:to>
      <xdr:col>85</xdr:col>
      <xdr:colOff>177800</xdr:colOff>
      <xdr:row>55</xdr:row>
      <xdr:rowOff>155429</xdr:rowOff>
    </xdr:to>
    <xdr:sp macro="" textlink="">
      <xdr:nvSpPr>
        <xdr:cNvPr id="577" name="楕円 576">
          <a:extLst>
            <a:ext uri="{FF2B5EF4-FFF2-40B4-BE49-F238E27FC236}">
              <a16:creationId xmlns:a16="http://schemas.microsoft.com/office/drawing/2014/main" id="{00000000-0008-0000-0700-000041020000}"/>
            </a:ext>
          </a:extLst>
        </xdr:cNvPr>
        <xdr:cNvSpPr/>
      </xdr:nvSpPr>
      <xdr:spPr>
        <a:xfrm>
          <a:off x="16268700" y="94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76706</xdr:rowOff>
    </xdr:from>
    <xdr:ext cx="599010" cy="259045"/>
    <xdr:sp macro="" textlink="">
      <xdr:nvSpPr>
        <xdr:cNvPr id="578" name="教育費該当値テキスト">
          <a:extLst>
            <a:ext uri="{FF2B5EF4-FFF2-40B4-BE49-F238E27FC236}">
              <a16:creationId xmlns:a16="http://schemas.microsoft.com/office/drawing/2014/main" id="{00000000-0008-0000-0700-000042020000}"/>
            </a:ext>
          </a:extLst>
        </xdr:cNvPr>
        <xdr:cNvSpPr txBox="1"/>
      </xdr:nvSpPr>
      <xdr:spPr>
        <a:xfrm>
          <a:off x="16370300" y="933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55429</xdr:rowOff>
    </xdr:from>
    <xdr:to>
      <xdr:col>81</xdr:col>
      <xdr:colOff>101600</xdr:colOff>
      <xdr:row>55</xdr:row>
      <xdr:rowOff>157029</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5430500" y="94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148156</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69095" y="957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58972</xdr:rowOff>
    </xdr:from>
    <xdr:to>
      <xdr:col>76</xdr:col>
      <xdr:colOff>165100</xdr:colOff>
      <xdr:row>55</xdr:row>
      <xdr:rowOff>160572</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4541500" y="94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151699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58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93091</xdr:rowOff>
    </xdr:from>
    <xdr:to>
      <xdr:col>72</xdr:col>
      <xdr:colOff>38100</xdr:colOff>
      <xdr:row>56</xdr:row>
      <xdr:rowOff>23241</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3652500" y="95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39768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29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46209</xdr:rowOff>
    </xdr:from>
    <xdr:to>
      <xdr:col>67</xdr:col>
      <xdr:colOff>101600</xdr:colOff>
      <xdr:row>55</xdr:row>
      <xdr:rowOff>147809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2763500" y="94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164336</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25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7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災害復旧費グラフ枠">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07" name="災害復旧費最小値テキスト">
          <a:extLst>
            <a:ext uri="{FF2B5EF4-FFF2-40B4-BE49-F238E27FC236}">
              <a16:creationId xmlns:a16="http://schemas.microsoft.com/office/drawing/2014/main" id="{00000000-0008-0000-0700-00005F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09" name="災害復旧費最大値テキスト">
          <a:extLst>
            <a:ext uri="{FF2B5EF4-FFF2-40B4-BE49-F238E27FC236}">
              <a16:creationId xmlns:a16="http://schemas.microsoft.com/office/drawing/2014/main" id="{00000000-0008-0000-0700-000061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73177</xdr:rowOff>
    </xdr:from>
    <xdr:to>
      <xdr:col>85</xdr:col>
      <xdr:colOff>127000</xdr:colOff>
      <xdr:row>77</xdr:row>
      <xdr:rowOff>114188</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5481300" y="13274827"/>
          <a:ext cx="8382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80825</xdr:rowOff>
    </xdr:from>
    <xdr:ext cx="469744" cy="259045"/>
    <xdr:sp macro="" textlink="">
      <xdr:nvSpPr>
        <xdr:cNvPr id="612" name="災害復旧費平均値テキスト">
          <a:extLst>
            <a:ext uri="{FF2B5EF4-FFF2-40B4-BE49-F238E27FC236}">
              <a16:creationId xmlns:a16="http://schemas.microsoft.com/office/drawing/2014/main" id="{00000000-0008-0000-0700-000064020000}"/>
            </a:ext>
          </a:extLst>
        </xdr:cNvPr>
        <xdr:cNvSpPr txBox="1"/>
      </xdr:nvSpPr>
      <xdr:spPr>
        <a:xfrm>
          <a:off x="16370300" y="12939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3" name="フローチャート: 判断 612">
          <a:extLst>
            <a:ext uri="{FF2B5EF4-FFF2-40B4-BE49-F238E27FC236}">
              <a16:creationId xmlns:a16="http://schemas.microsoft.com/office/drawing/2014/main" id="{00000000-0008-0000-0700-000065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73177</xdr:rowOff>
    </xdr:from>
    <xdr:to>
      <xdr:col>81</xdr:col>
      <xdr:colOff>50800</xdr:colOff>
      <xdr:row>77</xdr:row>
      <xdr:rowOff>132979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4592300" y="13274827"/>
          <a:ext cx="8890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38320</xdr:rowOff>
    </xdr:from>
    <xdr:ext cx="469744"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5233728" y="128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132979</xdr:rowOff>
    </xdr:from>
    <xdr:to>
      <xdr:col>76</xdr:col>
      <xdr:colOff>114300</xdr:colOff>
      <xdr:row>78</xdr:row>
      <xdr:rowOff>49678</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3703300" y="13334629"/>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49678</xdr:rowOff>
    </xdr:from>
    <xdr:to>
      <xdr:col>71</xdr:col>
      <xdr:colOff>177800</xdr:colOff>
      <xdr:row>78</xdr:row>
      <xdr:rowOff>87488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2814300" y="13422778"/>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98305</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3468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97848</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579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63388</xdr:rowOff>
    </xdr:from>
    <xdr:to>
      <xdr:col>85</xdr:col>
      <xdr:colOff>177800</xdr:colOff>
      <xdr:row>77</xdr:row>
      <xdr:rowOff>164988</xdr:rowOff>
    </xdr:to>
    <xdr:sp macro="" textlink="">
      <xdr:nvSpPr>
        <xdr:cNvPr id="630" name="楕円 629">
          <a:extLst>
            <a:ext uri="{FF2B5EF4-FFF2-40B4-BE49-F238E27FC236}">
              <a16:creationId xmlns:a16="http://schemas.microsoft.com/office/drawing/2014/main" id="{00000000-0008-0000-0700-000076020000}"/>
            </a:ext>
          </a:extLst>
        </xdr:cNvPr>
        <xdr:cNvSpPr/>
      </xdr:nvSpPr>
      <xdr:spPr>
        <a:xfrm>
          <a:off x="16268700" y="132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41815</xdr:rowOff>
    </xdr:from>
    <xdr:ext cx="469744" cy="259045"/>
    <xdr:sp macro="" textlink="">
      <xdr:nvSpPr>
        <xdr:cNvPr id="631" name="災害復旧費該当値テキスト">
          <a:extLst>
            <a:ext uri="{FF2B5EF4-FFF2-40B4-BE49-F238E27FC236}">
              <a16:creationId xmlns:a16="http://schemas.microsoft.com/office/drawing/2014/main" id="{00000000-0008-0000-0700-000077020000}"/>
            </a:ext>
          </a:extLst>
        </xdr:cNvPr>
        <xdr:cNvSpPr txBox="1"/>
      </xdr:nvSpPr>
      <xdr:spPr>
        <a:xfrm>
          <a:off x="16370300" y="1324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22377</xdr:rowOff>
    </xdr:from>
    <xdr:to>
      <xdr:col>81</xdr:col>
      <xdr:colOff>101600</xdr:colOff>
      <xdr:row>77</xdr:row>
      <xdr:rowOff>123977</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5430500" y="132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115104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33728" y="1331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82179</xdr:rowOff>
    </xdr:from>
    <xdr:to>
      <xdr:col>76</xdr:col>
      <xdr:colOff>165100</xdr:colOff>
      <xdr:row>78</xdr:row>
      <xdr:rowOff>12329</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4541500" y="132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3456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37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170328</xdr:rowOff>
    </xdr:from>
    <xdr:to>
      <xdr:col>72</xdr:col>
      <xdr:colOff>38100</xdr:colOff>
      <xdr:row>78</xdr:row>
      <xdr:rowOff>100478</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3652500" y="13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91605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46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36688</xdr:rowOff>
    </xdr:from>
    <xdr:to>
      <xdr:col>67</xdr:col>
      <xdr:colOff>101600</xdr:colOff>
      <xdr:row>78</xdr:row>
      <xdr:rowOff>138288</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2763500" y="134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129415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0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7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92036</xdr:rowOff>
    </xdr:from>
    <xdr:to>
      <xdr:col>85</xdr:col>
      <xdr:colOff>127000</xdr:colOff>
      <xdr:row>94</xdr:row>
      <xdr:rowOff>96723</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208336"/>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151806</xdr:rowOff>
    </xdr:from>
    <xdr:ext cx="534377"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25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41883</xdr:rowOff>
    </xdr:from>
    <xdr:to>
      <xdr:col>81</xdr:col>
      <xdr:colOff>50800</xdr:colOff>
      <xdr:row>94</xdr:row>
      <xdr:rowOff>92036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158183"/>
          <a:ext cx="889000" cy="5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5562</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01411" y="157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41883</xdr:rowOff>
    </xdr:from>
    <xdr:to>
      <xdr:col>76</xdr:col>
      <xdr:colOff>114300</xdr:colOff>
      <xdr:row>94</xdr:row>
      <xdr:rowOff>76927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158183"/>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56379</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325111" y="158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145827</xdr:rowOff>
    </xdr:from>
    <xdr:to>
      <xdr:col>71</xdr:col>
      <xdr:colOff>177800</xdr:colOff>
      <xdr:row>94</xdr:row>
      <xdr:rowOff>76927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814300" y="16090677"/>
          <a:ext cx="8890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37315</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36111" y="158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3207</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47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45923</xdr:rowOff>
    </xdr:from>
    <xdr:to>
      <xdr:col>85</xdr:col>
      <xdr:colOff>177800</xdr:colOff>
      <xdr:row>94</xdr:row>
      <xdr:rowOff>147523</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1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24350</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14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41236</xdr:rowOff>
    </xdr:from>
    <xdr:to>
      <xdr:col>81</xdr:col>
      <xdr:colOff>101600</xdr:colOff>
      <xdr:row>94</xdr:row>
      <xdr:rowOff>142836</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1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133963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01411" y="1625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162533</xdr:rowOff>
    </xdr:from>
    <xdr:to>
      <xdr:col>76</xdr:col>
      <xdr:colOff>165100</xdr:colOff>
      <xdr:row>94</xdr:row>
      <xdr:rowOff>92683</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1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83810</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26127</xdr:rowOff>
    </xdr:from>
    <xdr:to>
      <xdr:col>72</xdr:col>
      <xdr:colOff>38100</xdr:colOff>
      <xdr:row>94</xdr:row>
      <xdr:rowOff>127727</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1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118854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2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95027</xdr:rowOff>
    </xdr:from>
    <xdr:to>
      <xdr:col>67</xdr:col>
      <xdr:colOff>101600</xdr:colOff>
      <xdr:row>94</xdr:row>
      <xdr:rowOff>25177</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16304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1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諸支出金グラフ枠">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96266</xdr:rowOff>
    </xdr:from>
    <xdr:to>
      <xdr:col>116</xdr:col>
      <xdr:colOff>62864</xdr:colOff>
      <xdr:row>38</xdr:row>
      <xdr:rowOff>139700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22159595" y="54112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4" name="諸支出金最小値テキスト">
          <a:extLst>
            <a:ext uri="{FF2B5EF4-FFF2-40B4-BE49-F238E27FC236}">
              <a16:creationId xmlns:a16="http://schemas.microsoft.com/office/drawing/2014/main" id="{00000000-0008-0000-0700-0000C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42943</xdr:rowOff>
    </xdr:from>
    <xdr:ext cx="378565" cy="259045"/>
    <xdr:sp macro="" textlink="">
      <xdr:nvSpPr>
        <xdr:cNvPr id="716" name="諸支出金最大値テキスト">
          <a:extLst>
            <a:ext uri="{FF2B5EF4-FFF2-40B4-BE49-F238E27FC236}">
              <a16:creationId xmlns:a16="http://schemas.microsoft.com/office/drawing/2014/main" id="{00000000-0008-0000-0700-0000CC020000}"/>
            </a:ext>
          </a:extLst>
        </xdr:cNvPr>
        <xdr:cNvSpPr txBox="1"/>
      </xdr:nvSpPr>
      <xdr:spPr>
        <a:xfrm>
          <a:off x="22212300" y="5186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96266</xdr:rowOff>
    </xdr:from>
    <xdr:to>
      <xdr:col>116</xdr:col>
      <xdr:colOff>152400</xdr:colOff>
      <xdr:row>31</xdr:row>
      <xdr:rowOff>96266</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96266</xdr:rowOff>
    </xdr:from>
    <xdr:to>
      <xdr:col>116</xdr:col>
      <xdr:colOff>63500</xdr:colOff>
      <xdr:row>33</xdr:row>
      <xdr:rowOff>64262</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flipV="1">
          <a:off x="21323300" y="5411216"/>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119905</xdr:rowOff>
    </xdr:from>
    <xdr:ext cx="313932" cy="259045"/>
    <xdr:sp macro="" textlink="">
      <xdr:nvSpPr>
        <xdr:cNvPr id="719" name="諸支出金平均値テキスト">
          <a:extLst>
            <a:ext uri="{FF2B5EF4-FFF2-40B4-BE49-F238E27FC236}">
              <a16:creationId xmlns:a16="http://schemas.microsoft.com/office/drawing/2014/main" id="{00000000-0008-0000-0700-0000CF020000}"/>
            </a:ext>
          </a:extLst>
        </xdr:cNvPr>
        <xdr:cNvSpPr txBox="1"/>
      </xdr:nvSpPr>
      <xdr:spPr>
        <a:xfrm>
          <a:off x="22212300" y="6463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20" name="フローチャート: 判断 719">
          <a:extLst>
            <a:ext uri="{FF2B5EF4-FFF2-40B4-BE49-F238E27FC236}">
              <a16:creationId xmlns:a16="http://schemas.microsoft.com/office/drawing/2014/main" id="{00000000-0008-0000-0700-0000D0020000}"/>
            </a:ext>
          </a:extLst>
        </xdr:cNvPr>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18542</xdr:rowOff>
    </xdr:from>
    <xdr:to>
      <xdr:col>111</xdr:col>
      <xdr:colOff>177800</xdr:colOff>
      <xdr:row>33</xdr:row>
      <xdr:rowOff>64262</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0434300" y="56763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90187</xdr:rowOff>
    </xdr:from>
    <xdr:ext cx="313932"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21153633" y="660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103124</xdr:rowOff>
    </xdr:from>
    <xdr:to>
      <xdr:col>107</xdr:col>
      <xdr:colOff>50800</xdr:colOff>
      <xdr:row>33</xdr:row>
      <xdr:rowOff>18542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9545300" y="5246624"/>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141478</xdr:rowOff>
    </xdr:from>
    <xdr:to>
      <xdr:col>107</xdr:col>
      <xdr:colOff>101600</xdr:colOff>
      <xdr:row>38</xdr:row>
      <xdr:rowOff>71628</xdr:rowOff>
    </xdr:to>
    <xdr:sp macro="" textlink="">
      <xdr:nvSpPr>
        <xdr:cNvPr id="725" name="フローチャート: 判断 724">
          <a:extLst>
            <a:ext uri="{FF2B5EF4-FFF2-40B4-BE49-F238E27FC236}">
              <a16:creationId xmlns:a16="http://schemas.microsoft.com/office/drawing/2014/main" id="{00000000-0008-0000-0700-0000D5020000}"/>
            </a:ext>
          </a:extLst>
        </xdr:cNvPr>
        <xdr:cNvSpPr/>
      </xdr:nvSpPr>
      <xdr:spPr>
        <a:xfrm>
          <a:off x="20383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62755</xdr:rowOff>
    </xdr:from>
    <xdr:ext cx="313932"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20277333" y="6577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66548</xdr:rowOff>
    </xdr:from>
    <xdr:to>
      <xdr:col>102</xdr:col>
      <xdr:colOff>114300</xdr:colOff>
      <xdr:row>30</xdr:row>
      <xdr:rowOff>103124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656300" y="5210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114046</xdr:rowOff>
    </xdr:from>
    <xdr:to>
      <xdr:col>102</xdr:col>
      <xdr:colOff>165100</xdr:colOff>
      <xdr:row>38</xdr:row>
      <xdr:rowOff>44196</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19494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35323</xdr:rowOff>
    </xdr:from>
    <xdr:ext cx="313932"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9388333" y="6550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114046</xdr:rowOff>
    </xdr:from>
    <xdr:to>
      <xdr:col>98</xdr:col>
      <xdr:colOff>38100</xdr:colOff>
      <xdr:row>38</xdr:row>
      <xdr:rowOff>44196</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8605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35323</xdr:rowOff>
    </xdr:from>
    <xdr:ext cx="313932"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499333" y="6550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45466</xdr:rowOff>
    </xdr:from>
    <xdr:to>
      <xdr:col>116</xdr:col>
      <xdr:colOff>114300</xdr:colOff>
      <xdr:row>31</xdr:row>
      <xdr:rowOff>147066</xdr:rowOff>
    </xdr:to>
    <xdr:sp macro="" textlink="">
      <xdr:nvSpPr>
        <xdr:cNvPr id="737" name="楕円 736">
          <a:extLst>
            <a:ext uri="{FF2B5EF4-FFF2-40B4-BE49-F238E27FC236}">
              <a16:creationId xmlns:a16="http://schemas.microsoft.com/office/drawing/2014/main" id="{00000000-0008-0000-0700-0000E1020000}"/>
            </a:ext>
          </a:extLst>
        </xdr:cNvPr>
        <xdr:cNvSpPr/>
      </xdr:nvSpPr>
      <xdr:spPr>
        <a:xfrm>
          <a:off x="221107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169943</xdr:rowOff>
    </xdr:from>
    <xdr:ext cx="378565" cy="259045"/>
    <xdr:sp macro="" textlink="">
      <xdr:nvSpPr>
        <xdr:cNvPr id="738" name="諸支出金該当値テキスト">
          <a:extLst>
            <a:ext uri="{FF2B5EF4-FFF2-40B4-BE49-F238E27FC236}">
              <a16:creationId xmlns:a16="http://schemas.microsoft.com/office/drawing/2014/main" id="{00000000-0008-0000-0700-0000E2020000}"/>
            </a:ext>
          </a:extLst>
        </xdr:cNvPr>
        <xdr:cNvSpPr txBox="1"/>
      </xdr:nvSpPr>
      <xdr:spPr>
        <a:xfrm>
          <a:off x="22212300" y="531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13462</xdr:rowOff>
    </xdr:from>
    <xdr:to>
      <xdr:col>112</xdr:col>
      <xdr:colOff>38100</xdr:colOff>
      <xdr:row>33</xdr:row>
      <xdr:rowOff>115062</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1272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131589</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21317" y="544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139192</xdr:rowOff>
    </xdr:from>
    <xdr:to>
      <xdr:col>107</xdr:col>
      <xdr:colOff>101600</xdr:colOff>
      <xdr:row>33</xdr:row>
      <xdr:rowOff>69342</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0383500" y="5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85869</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540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52324</xdr:rowOff>
    </xdr:from>
    <xdr:to>
      <xdr:col>102</xdr:col>
      <xdr:colOff>165100</xdr:colOff>
      <xdr:row>30</xdr:row>
      <xdr:rowOff>153924</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19494500" y="5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170451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497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15748</xdr:rowOff>
    </xdr:from>
    <xdr:to>
      <xdr:col>98</xdr:col>
      <xdr:colOff>38100</xdr:colOff>
      <xdr:row>30</xdr:row>
      <xdr:rowOff>117348</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8605500" y="51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133875</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493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a:extLst>
            <a:ext uri="{FF2B5EF4-FFF2-40B4-BE49-F238E27FC236}">
              <a16:creationId xmlns:a16="http://schemas.microsoft.com/office/drawing/2014/main" id="{00000000-0008-0000-07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8" name="正方形/長方形 747">
          <a:extLst>
            <a:ext uri="{FF2B5EF4-FFF2-40B4-BE49-F238E27FC236}">
              <a16:creationId xmlns:a16="http://schemas.microsoft.com/office/drawing/2014/main" id="{00000000-0008-0000-0700-0000E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前年度繰上充用金グラフ枠">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1" name="前年度繰上充用金最小値テキスト">
          <a:extLst>
            <a:ext uri="{FF2B5EF4-FFF2-40B4-BE49-F238E27FC236}">
              <a16:creationId xmlns:a16="http://schemas.microsoft.com/office/drawing/2014/main" id="{00000000-0008-0000-0700-0000F9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3" name="前年度繰上充用金最大値テキスト">
          <a:extLst>
            <a:ext uri="{FF2B5EF4-FFF2-40B4-BE49-F238E27FC236}">
              <a16:creationId xmlns:a16="http://schemas.microsoft.com/office/drawing/2014/main" id="{00000000-0008-0000-0700-0000FB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6" name="前年度繰上充用金平均値テキスト">
          <a:extLst>
            <a:ext uri="{FF2B5EF4-FFF2-40B4-BE49-F238E27FC236}">
              <a16:creationId xmlns:a16="http://schemas.microsoft.com/office/drawing/2014/main" id="{00000000-0008-0000-0700-0000FE02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5" name="前年度繰上充用金該当値テキスト">
          <a:extLst>
            <a:ext uri="{FF2B5EF4-FFF2-40B4-BE49-F238E27FC236}">
              <a16:creationId xmlns:a16="http://schemas.microsoft.com/office/drawing/2014/main" id="{00000000-0008-0000-0700-00001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37,145</a:t>
          </a:r>
          <a:r>
            <a:rPr kumimoji="1" lang="ja-JP" altLang="en-US" sz="1200">
              <a:latin typeface="ＭＳ Ｐゴシック" panose="020B0600070205080204" pitchFamily="50" charset="-128"/>
              <a:ea typeface="ＭＳ Ｐゴシック" panose="020B0600070205080204" pitchFamily="50" charset="-128"/>
            </a:rPr>
            <a:t>円となっている。令和４年度は普通交付税の後年度精算に備え積立を行った令和３年度と比較し、財源調整基金への積立額が減したため減少している。</a:t>
          </a:r>
        </a:p>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86,179</a:t>
          </a:r>
          <a:r>
            <a:rPr kumimoji="1" lang="ja-JP" altLang="en-US" sz="1200">
              <a:latin typeface="ＭＳ Ｐゴシック" panose="020B0600070205080204" pitchFamily="50" charset="-128"/>
              <a:ea typeface="ＭＳ Ｐゴシック" panose="020B0600070205080204" pitchFamily="50" charset="-128"/>
            </a:rPr>
            <a:t>円となっている。令和４年度は前年度に引き続き福祉関係の新型コロナウイルス感染症対策事業により決算額が大きく増加したままとなっている。</a:t>
          </a:r>
        </a:p>
        <a:p>
          <a:r>
            <a:rPr kumimoji="1" lang="ja-JP" altLang="en-US" sz="1200">
              <a:latin typeface="ＭＳ Ｐゴシック" panose="020B0600070205080204" pitchFamily="50" charset="-128"/>
              <a:ea typeface="ＭＳ Ｐゴシック" panose="020B0600070205080204" pitchFamily="50" charset="-128"/>
            </a:rPr>
            <a:t>・土木費は、住民一人当たり</a:t>
          </a:r>
          <a:r>
            <a:rPr kumimoji="1" lang="en-US" altLang="ja-JP" sz="1200">
              <a:latin typeface="ＭＳ Ｐゴシック" panose="020B0600070205080204" pitchFamily="50" charset="-128"/>
              <a:ea typeface="ＭＳ Ｐゴシック" panose="020B0600070205080204" pitchFamily="50" charset="-128"/>
            </a:rPr>
            <a:t>77,648</a:t>
          </a:r>
          <a:r>
            <a:rPr kumimoji="1" lang="ja-JP" altLang="en-US" sz="1200">
              <a:latin typeface="ＭＳ Ｐゴシック" panose="020B0600070205080204" pitchFamily="50" charset="-128"/>
              <a:ea typeface="ＭＳ Ｐゴシック" panose="020B0600070205080204" pitchFamily="50" charset="-128"/>
            </a:rPr>
            <a:t>円となっている。離島や半島が多い本県の地形上の特徴から、他県と比較すると高くなっている。</a:t>
          </a:r>
        </a:p>
        <a:p>
          <a:r>
            <a:rPr kumimoji="1" lang="ja-JP" altLang="en-US" sz="1200">
              <a:latin typeface="ＭＳ Ｐゴシック" panose="020B0600070205080204" pitchFamily="50" charset="-128"/>
              <a:ea typeface="ＭＳ Ｐゴシック" panose="020B0600070205080204" pitchFamily="50" charset="-128"/>
            </a:rPr>
            <a:t>・警察費は、住民一人当たり</a:t>
          </a:r>
          <a:r>
            <a:rPr kumimoji="1" lang="en-US" altLang="ja-JP" sz="1200">
              <a:latin typeface="ＭＳ Ｐゴシック" panose="020B0600070205080204" pitchFamily="50" charset="-128"/>
              <a:ea typeface="ＭＳ Ｐゴシック" panose="020B0600070205080204" pitchFamily="50" charset="-128"/>
            </a:rPr>
            <a:t>28,634</a:t>
          </a:r>
          <a:r>
            <a:rPr kumimoji="1" lang="ja-JP" altLang="en-US" sz="1200">
              <a:latin typeface="ＭＳ Ｐゴシック" panose="020B0600070205080204" pitchFamily="50" charset="-128"/>
              <a:ea typeface="ＭＳ Ｐゴシック" panose="020B0600070205080204" pitchFamily="50" charset="-128"/>
            </a:rPr>
            <a:t>円、また、教育費は</a:t>
          </a:r>
          <a:r>
            <a:rPr kumimoji="1" lang="en-US" altLang="ja-JP" sz="1200">
              <a:latin typeface="ＭＳ Ｐゴシック" panose="020B0600070205080204" pitchFamily="50" charset="-128"/>
              <a:ea typeface="ＭＳ Ｐゴシック" panose="020B0600070205080204" pitchFamily="50" charset="-128"/>
            </a:rPr>
            <a:t>112,841</a:t>
          </a:r>
          <a:r>
            <a:rPr kumimoji="1" lang="ja-JP" altLang="en-US" sz="1200">
              <a:latin typeface="ＭＳ Ｐゴシック" panose="020B0600070205080204" pitchFamily="50" charset="-128"/>
              <a:ea typeface="ＭＳ Ｐゴシック" panose="020B0600070205080204" pitchFamily="50" charset="-128"/>
            </a:rPr>
            <a:t>円となっている。本県は、離島や半島が多く、施設や人員の効率的な配置が難しいため、行政サービスに対して他県よりコストがかかり、他県と比較して高い水準で推移している。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・公債費は、住民一人当たり</a:t>
          </a:r>
          <a:r>
            <a:rPr kumimoji="1" lang="en-US" altLang="ja-JP" sz="1200">
              <a:latin typeface="ＭＳ Ｐゴシック" panose="020B0600070205080204" pitchFamily="50" charset="-128"/>
              <a:ea typeface="ＭＳ Ｐゴシック" panose="020B0600070205080204" pitchFamily="50" charset="-128"/>
            </a:rPr>
            <a:t>71,880</a:t>
          </a:r>
          <a:r>
            <a:rPr kumimoji="1" lang="ja-JP" altLang="en-US" sz="1200">
              <a:latin typeface="ＭＳ Ｐゴシック" panose="020B0600070205080204" pitchFamily="50" charset="-128"/>
              <a:ea typeface="ＭＳ Ｐゴシック" panose="020B0600070205080204" pitchFamily="50" charset="-128"/>
            </a:rPr>
            <a:t>円となっている。公債費の平準化の取組などを実施してきたものの、依然として高水準で推移しており、今後も、大型事業の償還が本格化することから公債費の増加傾向は続く見込みとなっている。</a:t>
          </a:r>
        </a:p>
        <a:p>
          <a:r>
            <a:rPr kumimoji="1" lang="ja-JP" altLang="en-US" sz="1200">
              <a:latin typeface="ＭＳ Ｐゴシック" panose="020B0600070205080204" pitchFamily="50" charset="-128"/>
              <a:ea typeface="ＭＳ Ｐゴシック" panose="020B0600070205080204" pitchFamily="50" charset="-128"/>
            </a:rPr>
            <a:t>・衛生費、商工費については、引き続き　新型コロナウイルス感染症対策事業や物価高騰対策事業等により令和３年度とほぼ同水準で推移している。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・実質単年度収支は前年度比でマイナスとなったものの実質収支額は継続的に黒字を確保しており、今後とも健全な財政運営に努める。</a:t>
          </a:r>
        </a:p>
        <a:p>
          <a:r>
            <a:rPr kumimoji="1" lang="ja-JP" altLang="en-US" sz="1200">
              <a:latin typeface="ＭＳ ゴシック" pitchFamily="49" charset="-128"/>
              <a:ea typeface="ＭＳ ゴシック" pitchFamily="49" charset="-128"/>
            </a:rPr>
            <a:t>・財政調整基金については、最低水準の取崩しに努めており、令和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年度にあらかじめ積み立てておいた、交付税精算分を除き、令和４年度は取り崩しを実施しない財政運営を達成できた。なお、令和３年度に普通交付税の精算に備えて</a:t>
          </a:r>
          <a:r>
            <a:rPr kumimoji="1" lang="en-US" altLang="ja-JP" sz="1200">
              <a:latin typeface="ＭＳ ゴシック" pitchFamily="49" charset="-128"/>
              <a:ea typeface="ＭＳ ゴシック" pitchFamily="49" charset="-128"/>
            </a:rPr>
            <a:t>120</a:t>
          </a:r>
          <a:r>
            <a:rPr kumimoji="1" lang="ja-JP" altLang="en-US" sz="1200">
              <a:latin typeface="ＭＳ ゴシック" pitchFamily="49" charset="-128"/>
              <a:ea typeface="ＭＳ ゴシック" pitchFamily="49" charset="-128"/>
            </a:rPr>
            <a:t>億円の積み立てを実施したことにより、令和２年度以前と比べ標準財政規模比が増となっている。</a:t>
          </a:r>
        </a:p>
        <a:p>
          <a:r>
            <a:rPr kumimoji="1" lang="ja-JP" altLang="en-US" sz="1200">
              <a:latin typeface="ＭＳ ゴシック" pitchFamily="49" charset="-128"/>
              <a:ea typeface="ＭＳ ゴシック" pitchFamily="49" charset="-128"/>
            </a:rPr>
            <a:t>・引き続き「長崎県行財政運営プラン</a:t>
          </a:r>
          <a:r>
            <a:rPr kumimoji="1" lang="en-US" altLang="ja-JP" sz="1200">
              <a:latin typeface="ＭＳ ゴシック" pitchFamily="49" charset="-128"/>
              <a:ea typeface="ＭＳ ゴシック" pitchFamily="49" charset="-128"/>
            </a:rPr>
            <a:t>2025</a:t>
          </a:r>
          <a:r>
            <a:rPr kumimoji="1" lang="ja-JP" altLang="en-US" sz="1200">
              <a:latin typeface="ＭＳ ゴシック" pitchFamily="49" charset="-128"/>
              <a:ea typeface="ＭＳ ゴシック" pitchFamily="49" charset="-128"/>
            </a:rPr>
            <a:t>（令和３～７年度）」等の着実な実施により、財政健全化の取組を前進していく。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・一般会計および各特別会計について、連結実質赤字額は発生していない。</a:t>
          </a:r>
        </a:p>
        <a:p>
          <a:r>
            <a:rPr kumimoji="1" lang="ja-JP" altLang="en-US" sz="1400">
              <a:latin typeface="ＭＳ ゴシック" pitchFamily="49" charset="-128"/>
              <a:ea typeface="ＭＳ ゴシック" pitchFamily="49" charset="-128"/>
            </a:rPr>
            <a:t>・今後も「長崎県行財政運営プラン</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（令和３～７年度）」等の着実な実施により、徹底した経費の節減と効率的な事業執行に努め、健全な財政運営を進めていく。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tabSelected="1" zoomScale="85" zoomScaleNormal="85" workbookViewId="0">
      <selection activeCell="Z25" sqref="Z25"/>
    </sheetView>
  </sheetViews>
  <sheetFormatPr defaultColWidth="0" defaultRowHeight="11" zeroHeight="1" x14ac:dyDescent="0.2"/>
  <cols>
    <col min="1" max="11" width="2.08984375" style="162" customWidth="1"/>
    <col min="12" max="12" width="2.1796875" style="162" customWidth="1"/>
    <col min="13" max="17" width="2.36328125" style="162" customWidth="1"/>
    <col min="18" max="119" width="2.08984375" style="162" customWidth="1"/>
    <col min="120" max="16384" width="0" style="162" hidden="1"/>
  </cols>
  <sheetData>
    <row r="1" spans="1:119" ht="33" customHeight="1" x14ac:dyDescent="0.2">
      <c r="B1" s="402" t="s">
        <v>81</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82</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83</v>
      </c>
      <c r="C3" s="405"/>
      <c r="D3" s="406"/>
      <c r="E3" s="406"/>
      <c r="F3" s="406"/>
      <c r="G3" s="406"/>
      <c r="H3" s="406"/>
      <c r="I3" s="406"/>
      <c r="J3" s="406"/>
      <c r="K3" s="406"/>
      <c r="L3" s="406" t="s">
        <v>84</v>
      </c>
      <c r="M3" s="406"/>
      <c r="N3" s="406"/>
      <c r="O3" s="406"/>
      <c r="P3" s="406"/>
      <c r="Q3" s="406"/>
      <c r="R3" s="410"/>
      <c r="S3" s="410"/>
      <c r="T3" s="410"/>
      <c r="U3" s="410"/>
      <c r="V3" s="411"/>
      <c r="W3" s="417" t="s">
        <v>85</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86</v>
      </c>
      <c r="BO3" s="424"/>
      <c r="BP3" s="424"/>
      <c r="BQ3" s="424"/>
      <c r="BR3" s="424"/>
      <c r="BS3" s="424"/>
      <c r="BT3" s="424"/>
      <c r="BU3" s="425"/>
      <c r="BV3" s="423" t="s">
        <v>87</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88</v>
      </c>
      <c r="CU3" s="424"/>
      <c r="CV3" s="424"/>
      <c r="CW3" s="424"/>
      <c r="CX3" s="424"/>
      <c r="CY3" s="424"/>
      <c r="CZ3" s="424"/>
      <c r="DA3" s="425"/>
      <c r="DB3" s="423" t="s">
        <v>89</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90</v>
      </c>
      <c r="X4" s="436"/>
      <c r="Y4" s="437"/>
      <c r="Z4" s="444" t="s">
        <v>2</v>
      </c>
      <c r="AA4" s="445"/>
      <c r="AB4" s="445"/>
      <c r="AC4" s="445"/>
      <c r="AD4" s="445"/>
      <c r="AE4" s="445"/>
      <c r="AF4" s="445"/>
      <c r="AG4" s="445"/>
      <c r="AH4" s="446"/>
      <c r="AI4" s="444" t="s">
        <v>91</v>
      </c>
      <c r="AJ4" s="375"/>
      <c r="AK4" s="375"/>
      <c r="AL4" s="375"/>
      <c r="AM4" s="375"/>
      <c r="AN4" s="375"/>
      <c r="AO4" s="375"/>
      <c r="AP4" s="449"/>
      <c r="AQ4" s="373" t="s">
        <v>92</v>
      </c>
      <c r="AR4" s="374"/>
      <c r="AS4" s="375"/>
      <c r="AT4" s="375"/>
      <c r="AU4" s="375"/>
      <c r="AV4" s="375"/>
      <c r="AW4" s="375"/>
      <c r="AX4" s="375"/>
      <c r="AY4" s="376"/>
      <c r="AZ4" s="380" t="s">
        <v>93</v>
      </c>
      <c r="BA4" s="381"/>
      <c r="BB4" s="381"/>
      <c r="BC4" s="381"/>
      <c r="BD4" s="381"/>
      <c r="BE4" s="381"/>
      <c r="BF4" s="381"/>
      <c r="BG4" s="381"/>
      <c r="BH4" s="381"/>
      <c r="BI4" s="381"/>
      <c r="BJ4" s="381"/>
      <c r="BK4" s="381"/>
      <c r="BL4" s="381"/>
      <c r="BM4" s="382"/>
      <c r="BN4" s="383">
        <v>802100998</v>
      </c>
      <c r="BO4" s="384"/>
      <c r="BP4" s="384"/>
      <c r="BQ4" s="384"/>
      <c r="BR4" s="384"/>
      <c r="BS4" s="384"/>
      <c r="BT4" s="384"/>
      <c r="BU4" s="385"/>
      <c r="BV4" s="383">
        <v>835006163</v>
      </c>
      <c r="BW4" s="384"/>
      <c r="BX4" s="384"/>
      <c r="BY4" s="384"/>
      <c r="BZ4" s="384"/>
      <c r="CA4" s="384"/>
      <c r="CB4" s="384"/>
      <c r="CC4" s="385"/>
      <c r="CD4" s="432" t="s">
        <v>94</v>
      </c>
      <c r="CE4" s="433"/>
      <c r="CF4" s="433"/>
      <c r="CG4" s="433"/>
      <c r="CH4" s="433"/>
      <c r="CI4" s="433"/>
      <c r="CJ4" s="433"/>
      <c r="CK4" s="433"/>
      <c r="CL4" s="433"/>
      <c r="CM4" s="433"/>
      <c r="CN4" s="433"/>
      <c r="CO4" s="433"/>
      <c r="CP4" s="433"/>
      <c r="CQ4" s="433"/>
      <c r="CR4" s="433"/>
      <c r="CS4" s="434"/>
      <c r="CT4" s="426">
        <v>0.3</v>
      </c>
      <c r="CU4" s="427"/>
      <c r="CV4" s="427"/>
      <c r="CW4" s="427"/>
      <c r="CX4" s="427"/>
      <c r="CY4" s="427"/>
      <c r="CZ4" s="427"/>
      <c r="DA4" s="428"/>
      <c r="DB4" s="426">
        <v>0.2</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95</v>
      </c>
      <c r="BA5" s="391"/>
      <c r="BB5" s="391"/>
      <c r="BC5" s="391"/>
      <c r="BD5" s="391"/>
      <c r="BE5" s="391"/>
      <c r="BF5" s="391"/>
      <c r="BG5" s="391"/>
      <c r="BH5" s="391"/>
      <c r="BI5" s="391"/>
      <c r="BJ5" s="391"/>
      <c r="BK5" s="391"/>
      <c r="BL5" s="391"/>
      <c r="BM5" s="392"/>
      <c r="BN5" s="393">
        <v>786301848</v>
      </c>
      <c r="BO5" s="394"/>
      <c r="BP5" s="394"/>
      <c r="BQ5" s="394"/>
      <c r="BR5" s="394"/>
      <c r="BS5" s="394"/>
      <c r="BT5" s="394"/>
      <c r="BU5" s="395"/>
      <c r="BV5" s="393">
        <v>809752946</v>
      </c>
      <c r="BW5" s="394"/>
      <c r="BX5" s="394"/>
      <c r="BY5" s="394"/>
      <c r="BZ5" s="394"/>
      <c r="CA5" s="394"/>
      <c r="CB5" s="394"/>
      <c r="CC5" s="395"/>
      <c r="CD5" s="396" t="s">
        <v>96</v>
      </c>
      <c r="CE5" s="397"/>
      <c r="CF5" s="397"/>
      <c r="CG5" s="397"/>
      <c r="CH5" s="397"/>
      <c r="CI5" s="397"/>
      <c r="CJ5" s="397"/>
      <c r="CK5" s="397"/>
      <c r="CL5" s="397"/>
      <c r="CM5" s="397"/>
      <c r="CN5" s="397"/>
      <c r="CO5" s="397"/>
      <c r="CP5" s="397"/>
      <c r="CQ5" s="397"/>
      <c r="CR5" s="397"/>
      <c r="CS5" s="398"/>
      <c r="CT5" s="429">
        <v>94.3</v>
      </c>
      <c r="CU5" s="430"/>
      <c r="CV5" s="430"/>
      <c r="CW5" s="430"/>
      <c r="CX5" s="430"/>
      <c r="CY5" s="430"/>
      <c r="CZ5" s="430"/>
      <c r="DA5" s="431"/>
      <c r="DB5" s="429">
        <v>89.2</v>
      </c>
      <c r="DC5" s="430"/>
      <c r="DD5" s="430"/>
      <c r="DE5" s="430"/>
      <c r="DF5" s="430"/>
      <c r="DG5" s="430"/>
      <c r="DH5" s="430"/>
      <c r="DI5" s="431"/>
    </row>
    <row r="6" spans="1:119" ht="18.75" customHeight="1" x14ac:dyDescent="0.2">
      <c r="A6" s="163"/>
      <c r="B6" s="423" t="s">
        <v>97</v>
      </c>
      <c r="C6" s="424"/>
      <c r="D6" s="424"/>
      <c r="E6" s="424"/>
      <c r="F6" s="424"/>
      <c r="G6" s="424"/>
      <c r="H6" s="424"/>
      <c r="I6" s="424"/>
      <c r="J6" s="424"/>
      <c r="K6" s="405"/>
      <c r="L6" s="406" t="s">
        <v>98</v>
      </c>
      <c r="M6" s="406"/>
      <c r="N6" s="406"/>
      <c r="O6" s="406"/>
      <c r="P6" s="406"/>
      <c r="Q6" s="406"/>
      <c r="R6" s="410"/>
      <c r="S6" s="410"/>
      <c r="T6" s="410"/>
      <c r="U6" s="410"/>
      <c r="V6" s="411"/>
      <c r="W6" s="438"/>
      <c r="X6" s="439"/>
      <c r="Y6" s="440"/>
      <c r="Z6" s="463" t="s">
        <v>99</v>
      </c>
      <c r="AA6" s="464"/>
      <c r="AB6" s="464"/>
      <c r="AC6" s="464"/>
      <c r="AD6" s="464"/>
      <c r="AE6" s="464"/>
      <c r="AF6" s="464"/>
      <c r="AG6" s="464"/>
      <c r="AH6" s="465"/>
      <c r="AI6" s="386">
        <v>1</v>
      </c>
      <c r="AJ6" s="387"/>
      <c r="AK6" s="387"/>
      <c r="AL6" s="387"/>
      <c r="AM6" s="387"/>
      <c r="AN6" s="387"/>
      <c r="AO6" s="387"/>
      <c r="AP6" s="388"/>
      <c r="AQ6" s="386">
        <v>11340</v>
      </c>
      <c r="AR6" s="387"/>
      <c r="AS6" s="387"/>
      <c r="AT6" s="387"/>
      <c r="AU6" s="387"/>
      <c r="AV6" s="387"/>
      <c r="AW6" s="387"/>
      <c r="AX6" s="387"/>
      <c r="AY6" s="389"/>
      <c r="AZ6" s="390" t="s">
        <v>100</v>
      </c>
      <c r="BA6" s="391"/>
      <c r="BB6" s="391"/>
      <c r="BC6" s="391"/>
      <c r="BD6" s="391"/>
      <c r="BE6" s="391"/>
      <c r="BF6" s="391"/>
      <c r="BG6" s="391"/>
      <c r="BH6" s="391"/>
      <c r="BI6" s="391"/>
      <c r="BJ6" s="391"/>
      <c r="BK6" s="391"/>
      <c r="BL6" s="391"/>
      <c r="BM6" s="392"/>
      <c r="BN6" s="393">
        <v>15799150</v>
      </c>
      <c r="BO6" s="394"/>
      <c r="BP6" s="394"/>
      <c r="BQ6" s="394"/>
      <c r="BR6" s="394"/>
      <c r="BS6" s="394"/>
      <c r="BT6" s="394"/>
      <c r="BU6" s="395"/>
      <c r="BV6" s="393">
        <v>25253217</v>
      </c>
      <c r="BW6" s="394"/>
      <c r="BX6" s="394"/>
      <c r="BY6" s="394"/>
      <c r="BZ6" s="394"/>
      <c r="CA6" s="394"/>
      <c r="CB6" s="394"/>
      <c r="CC6" s="395"/>
      <c r="CD6" s="396" t="s">
        <v>101</v>
      </c>
      <c r="CE6" s="397"/>
      <c r="CF6" s="397"/>
      <c r="CG6" s="397"/>
      <c r="CH6" s="397"/>
      <c r="CI6" s="397"/>
      <c r="CJ6" s="397"/>
      <c r="CK6" s="397"/>
      <c r="CL6" s="397"/>
      <c r="CM6" s="397"/>
      <c r="CN6" s="397"/>
      <c r="CO6" s="397"/>
      <c r="CP6" s="397"/>
      <c r="CQ6" s="397"/>
      <c r="CR6" s="397"/>
      <c r="CS6" s="398"/>
      <c r="CT6" s="399">
        <v>95.6</v>
      </c>
      <c r="CU6" s="400"/>
      <c r="CV6" s="400"/>
      <c r="CW6" s="400"/>
      <c r="CX6" s="400"/>
      <c r="CY6" s="400"/>
      <c r="CZ6" s="400"/>
      <c r="DA6" s="401"/>
      <c r="DB6" s="399">
        <v>94.6</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102</v>
      </c>
      <c r="AA7" s="464"/>
      <c r="AB7" s="464"/>
      <c r="AC7" s="464"/>
      <c r="AD7" s="464"/>
      <c r="AE7" s="464"/>
      <c r="AF7" s="464"/>
      <c r="AG7" s="464"/>
      <c r="AH7" s="465"/>
      <c r="AI7" s="386">
        <v>2</v>
      </c>
      <c r="AJ7" s="387"/>
      <c r="AK7" s="387"/>
      <c r="AL7" s="387"/>
      <c r="AM7" s="387"/>
      <c r="AN7" s="387"/>
      <c r="AO7" s="387"/>
      <c r="AP7" s="388"/>
      <c r="AQ7" s="386">
        <v>9207</v>
      </c>
      <c r="AR7" s="387"/>
      <c r="AS7" s="387"/>
      <c r="AT7" s="387"/>
      <c r="AU7" s="387"/>
      <c r="AV7" s="387"/>
      <c r="AW7" s="387"/>
      <c r="AX7" s="387"/>
      <c r="AY7" s="389"/>
      <c r="AZ7" s="390" t="s">
        <v>103</v>
      </c>
      <c r="BA7" s="391"/>
      <c r="BB7" s="391"/>
      <c r="BC7" s="391"/>
      <c r="BD7" s="391"/>
      <c r="BE7" s="391"/>
      <c r="BF7" s="391"/>
      <c r="BG7" s="391"/>
      <c r="BH7" s="391"/>
      <c r="BI7" s="391"/>
      <c r="BJ7" s="391"/>
      <c r="BK7" s="391"/>
      <c r="BL7" s="391"/>
      <c r="BM7" s="392"/>
      <c r="BN7" s="393">
        <v>14496325</v>
      </c>
      <c r="BO7" s="394"/>
      <c r="BP7" s="394"/>
      <c r="BQ7" s="394"/>
      <c r="BR7" s="394"/>
      <c r="BS7" s="394"/>
      <c r="BT7" s="394"/>
      <c r="BU7" s="395"/>
      <c r="BV7" s="393">
        <v>24495034</v>
      </c>
      <c r="BW7" s="394"/>
      <c r="BX7" s="394"/>
      <c r="BY7" s="394"/>
      <c r="BZ7" s="394"/>
      <c r="CA7" s="394"/>
      <c r="CB7" s="394"/>
      <c r="CC7" s="395"/>
      <c r="CD7" s="396" t="s">
        <v>104</v>
      </c>
      <c r="CE7" s="397"/>
      <c r="CF7" s="397"/>
      <c r="CG7" s="397"/>
      <c r="CH7" s="397"/>
      <c r="CI7" s="397"/>
      <c r="CJ7" s="397"/>
      <c r="CK7" s="397"/>
      <c r="CL7" s="397"/>
      <c r="CM7" s="397"/>
      <c r="CN7" s="397"/>
      <c r="CO7" s="397"/>
      <c r="CP7" s="397"/>
      <c r="CQ7" s="397"/>
      <c r="CR7" s="397"/>
      <c r="CS7" s="398"/>
      <c r="CT7" s="393">
        <v>389963591</v>
      </c>
      <c r="CU7" s="394"/>
      <c r="CV7" s="394"/>
      <c r="CW7" s="394"/>
      <c r="CX7" s="394"/>
      <c r="CY7" s="394"/>
      <c r="CZ7" s="394"/>
      <c r="DA7" s="395"/>
      <c r="DB7" s="393">
        <v>401162119</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105</v>
      </c>
      <c r="AA8" s="464"/>
      <c r="AB8" s="464"/>
      <c r="AC8" s="464"/>
      <c r="AD8" s="464"/>
      <c r="AE8" s="464"/>
      <c r="AF8" s="464"/>
      <c r="AG8" s="464"/>
      <c r="AH8" s="465"/>
      <c r="AI8" s="386">
        <v>1</v>
      </c>
      <c r="AJ8" s="387"/>
      <c r="AK8" s="387"/>
      <c r="AL8" s="387"/>
      <c r="AM8" s="387"/>
      <c r="AN8" s="387"/>
      <c r="AO8" s="387"/>
      <c r="AP8" s="388"/>
      <c r="AQ8" s="386">
        <v>7700</v>
      </c>
      <c r="AR8" s="387"/>
      <c r="AS8" s="387"/>
      <c r="AT8" s="387"/>
      <c r="AU8" s="387"/>
      <c r="AV8" s="387"/>
      <c r="AW8" s="387"/>
      <c r="AX8" s="387"/>
      <c r="AY8" s="389"/>
      <c r="AZ8" s="390" t="s">
        <v>106</v>
      </c>
      <c r="BA8" s="391"/>
      <c r="BB8" s="391"/>
      <c r="BC8" s="391"/>
      <c r="BD8" s="391"/>
      <c r="BE8" s="391"/>
      <c r="BF8" s="391"/>
      <c r="BG8" s="391"/>
      <c r="BH8" s="391"/>
      <c r="BI8" s="391"/>
      <c r="BJ8" s="391"/>
      <c r="BK8" s="391"/>
      <c r="BL8" s="391"/>
      <c r="BM8" s="392"/>
      <c r="BN8" s="393">
        <v>1302825</v>
      </c>
      <c r="BO8" s="394"/>
      <c r="BP8" s="394"/>
      <c r="BQ8" s="394"/>
      <c r="BR8" s="394"/>
      <c r="BS8" s="394"/>
      <c r="BT8" s="394"/>
      <c r="BU8" s="395"/>
      <c r="BV8" s="393">
        <v>758183</v>
      </c>
      <c r="BW8" s="394"/>
      <c r="BX8" s="394"/>
      <c r="BY8" s="394"/>
      <c r="BZ8" s="394"/>
      <c r="CA8" s="394"/>
      <c r="CB8" s="394"/>
      <c r="CC8" s="395"/>
      <c r="CD8" s="396" t="s">
        <v>107</v>
      </c>
      <c r="CE8" s="397"/>
      <c r="CF8" s="397"/>
      <c r="CG8" s="397"/>
      <c r="CH8" s="397"/>
      <c r="CI8" s="397"/>
      <c r="CJ8" s="397"/>
      <c r="CK8" s="397"/>
      <c r="CL8" s="397"/>
      <c r="CM8" s="397"/>
      <c r="CN8" s="397"/>
      <c r="CO8" s="397"/>
      <c r="CP8" s="397"/>
      <c r="CQ8" s="397"/>
      <c r="CR8" s="397"/>
      <c r="CS8" s="398"/>
      <c r="CT8" s="475">
        <v>0.33262999999999998</v>
      </c>
      <c r="CU8" s="476"/>
      <c r="CV8" s="476"/>
      <c r="CW8" s="476"/>
      <c r="CX8" s="476"/>
      <c r="CY8" s="476"/>
      <c r="CZ8" s="476"/>
      <c r="DA8" s="477"/>
      <c r="DB8" s="475">
        <v>0.33484000000000003</v>
      </c>
      <c r="DC8" s="476"/>
      <c r="DD8" s="476"/>
      <c r="DE8" s="476"/>
      <c r="DF8" s="476"/>
      <c r="DG8" s="476"/>
      <c r="DH8" s="476"/>
      <c r="DI8" s="477"/>
    </row>
    <row r="9" spans="1:119" ht="18.75" customHeight="1" thickBot="1" x14ac:dyDescent="0.25">
      <c r="A9" s="163"/>
      <c r="B9" s="451" t="s">
        <v>108</v>
      </c>
      <c r="C9" s="445"/>
      <c r="D9" s="445"/>
      <c r="E9" s="445"/>
      <c r="F9" s="445"/>
      <c r="G9" s="445"/>
      <c r="H9" s="445"/>
      <c r="I9" s="445"/>
      <c r="J9" s="445"/>
      <c r="K9" s="446"/>
      <c r="L9" s="457" t="s">
        <v>109</v>
      </c>
      <c r="M9" s="458"/>
      <c r="N9" s="458"/>
      <c r="O9" s="458"/>
      <c r="P9" s="458"/>
      <c r="Q9" s="459"/>
      <c r="R9" s="460">
        <v>1312317</v>
      </c>
      <c r="S9" s="461"/>
      <c r="T9" s="461"/>
      <c r="U9" s="461"/>
      <c r="V9" s="462"/>
      <c r="W9" s="438"/>
      <c r="X9" s="439"/>
      <c r="Y9" s="440"/>
      <c r="Z9" s="463" t="s">
        <v>110</v>
      </c>
      <c r="AA9" s="464"/>
      <c r="AB9" s="464"/>
      <c r="AC9" s="464"/>
      <c r="AD9" s="464"/>
      <c r="AE9" s="464"/>
      <c r="AF9" s="464"/>
      <c r="AG9" s="464"/>
      <c r="AH9" s="465"/>
      <c r="AI9" s="386">
        <v>1</v>
      </c>
      <c r="AJ9" s="387"/>
      <c r="AK9" s="387"/>
      <c r="AL9" s="387"/>
      <c r="AM9" s="387"/>
      <c r="AN9" s="387"/>
      <c r="AO9" s="387"/>
      <c r="AP9" s="388"/>
      <c r="AQ9" s="386">
        <v>9900</v>
      </c>
      <c r="AR9" s="387"/>
      <c r="AS9" s="387"/>
      <c r="AT9" s="387"/>
      <c r="AU9" s="387"/>
      <c r="AV9" s="387"/>
      <c r="AW9" s="387"/>
      <c r="AX9" s="387"/>
      <c r="AY9" s="389"/>
      <c r="AZ9" s="390" t="s">
        <v>111</v>
      </c>
      <c r="BA9" s="391"/>
      <c r="BB9" s="391"/>
      <c r="BC9" s="391"/>
      <c r="BD9" s="391"/>
      <c r="BE9" s="391"/>
      <c r="BF9" s="391"/>
      <c r="BG9" s="391"/>
      <c r="BH9" s="391"/>
      <c r="BI9" s="391"/>
      <c r="BJ9" s="391"/>
      <c r="BK9" s="391"/>
      <c r="BL9" s="391"/>
      <c r="BM9" s="392"/>
      <c r="BN9" s="393">
        <v>544642</v>
      </c>
      <c r="BO9" s="394"/>
      <c r="BP9" s="394"/>
      <c r="BQ9" s="394"/>
      <c r="BR9" s="394"/>
      <c r="BS9" s="394"/>
      <c r="BT9" s="394"/>
      <c r="BU9" s="395"/>
      <c r="BV9" s="393">
        <v>-217436</v>
      </c>
      <c r="BW9" s="394"/>
      <c r="BX9" s="394"/>
      <c r="BY9" s="394"/>
      <c r="BZ9" s="394"/>
      <c r="CA9" s="394"/>
      <c r="CB9" s="394"/>
      <c r="CC9" s="395"/>
      <c r="CD9" s="481" t="s">
        <v>112</v>
      </c>
      <c r="CE9" s="482"/>
      <c r="CF9" s="482"/>
      <c r="CG9" s="482"/>
      <c r="CH9" s="482"/>
      <c r="CI9" s="482"/>
      <c r="CJ9" s="482"/>
      <c r="CK9" s="482"/>
      <c r="CL9" s="482"/>
      <c r="CM9" s="482"/>
      <c r="CN9" s="482"/>
      <c r="CO9" s="482"/>
      <c r="CP9" s="482"/>
      <c r="CQ9" s="482"/>
      <c r="CR9" s="482"/>
      <c r="CS9" s="483"/>
      <c r="CT9" s="429">
        <v>18.399999999999999</v>
      </c>
      <c r="CU9" s="430"/>
      <c r="CV9" s="430"/>
      <c r="CW9" s="430"/>
      <c r="CX9" s="430"/>
      <c r="CY9" s="430"/>
      <c r="CZ9" s="430"/>
      <c r="DA9" s="431"/>
      <c r="DB9" s="429">
        <v>18.3</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113</v>
      </c>
      <c r="M10" s="473"/>
      <c r="N10" s="473"/>
      <c r="O10" s="473"/>
      <c r="P10" s="473"/>
      <c r="Q10" s="474"/>
      <c r="R10" s="386">
        <v>1377187</v>
      </c>
      <c r="S10" s="387"/>
      <c r="T10" s="387"/>
      <c r="U10" s="387"/>
      <c r="V10" s="389"/>
      <c r="W10" s="438"/>
      <c r="X10" s="439"/>
      <c r="Y10" s="440"/>
      <c r="Z10" s="463" t="s">
        <v>114</v>
      </c>
      <c r="AA10" s="464"/>
      <c r="AB10" s="464"/>
      <c r="AC10" s="464"/>
      <c r="AD10" s="464"/>
      <c r="AE10" s="464"/>
      <c r="AF10" s="464"/>
      <c r="AG10" s="464"/>
      <c r="AH10" s="465"/>
      <c r="AI10" s="386">
        <v>1</v>
      </c>
      <c r="AJ10" s="387"/>
      <c r="AK10" s="387"/>
      <c r="AL10" s="387"/>
      <c r="AM10" s="387"/>
      <c r="AN10" s="387"/>
      <c r="AO10" s="387"/>
      <c r="AP10" s="388"/>
      <c r="AQ10" s="386">
        <v>8800</v>
      </c>
      <c r="AR10" s="387"/>
      <c r="AS10" s="387"/>
      <c r="AT10" s="387"/>
      <c r="AU10" s="387"/>
      <c r="AV10" s="387"/>
      <c r="AW10" s="387"/>
      <c r="AX10" s="387"/>
      <c r="AY10" s="389"/>
      <c r="AZ10" s="390" t="s">
        <v>115</v>
      </c>
      <c r="BA10" s="391"/>
      <c r="BB10" s="391"/>
      <c r="BC10" s="391"/>
      <c r="BD10" s="391"/>
      <c r="BE10" s="391"/>
      <c r="BF10" s="391"/>
      <c r="BG10" s="391"/>
      <c r="BH10" s="391"/>
      <c r="BI10" s="391"/>
      <c r="BJ10" s="391"/>
      <c r="BK10" s="391"/>
      <c r="BL10" s="391"/>
      <c r="BM10" s="392"/>
      <c r="BN10" s="393">
        <v>381777</v>
      </c>
      <c r="BO10" s="394"/>
      <c r="BP10" s="394"/>
      <c r="BQ10" s="394"/>
      <c r="BR10" s="394"/>
      <c r="BS10" s="394"/>
      <c r="BT10" s="394"/>
      <c r="BU10" s="395"/>
      <c r="BV10" s="393">
        <v>12489371</v>
      </c>
      <c r="BW10" s="394"/>
      <c r="BX10" s="394"/>
      <c r="BY10" s="394"/>
      <c r="BZ10" s="394"/>
      <c r="CA10" s="394"/>
      <c r="CB10" s="394"/>
      <c r="CC10" s="395"/>
      <c r="CD10" s="432" t="s">
        <v>116</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117</v>
      </c>
      <c r="M11" s="467"/>
      <c r="N11" s="467"/>
      <c r="O11" s="467"/>
      <c r="P11" s="467"/>
      <c r="Q11" s="468"/>
      <c r="R11" s="469" t="s">
        <v>118</v>
      </c>
      <c r="S11" s="470"/>
      <c r="T11" s="470"/>
      <c r="U11" s="470"/>
      <c r="V11" s="471"/>
      <c r="W11" s="441"/>
      <c r="X11" s="442"/>
      <c r="Y11" s="443"/>
      <c r="Z11" s="463" t="s">
        <v>119</v>
      </c>
      <c r="AA11" s="464"/>
      <c r="AB11" s="464"/>
      <c r="AC11" s="464"/>
      <c r="AD11" s="464"/>
      <c r="AE11" s="464"/>
      <c r="AF11" s="464"/>
      <c r="AG11" s="464"/>
      <c r="AH11" s="465"/>
      <c r="AI11" s="386">
        <v>44</v>
      </c>
      <c r="AJ11" s="387"/>
      <c r="AK11" s="387"/>
      <c r="AL11" s="387"/>
      <c r="AM11" s="387"/>
      <c r="AN11" s="387"/>
      <c r="AO11" s="387"/>
      <c r="AP11" s="388"/>
      <c r="AQ11" s="386">
        <v>8000</v>
      </c>
      <c r="AR11" s="387"/>
      <c r="AS11" s="387"/>
      <c r="AT11" s="387"/>
      <c r="AU11" s="387"/>
      <c r="AV11" s="387"/>
      <c r="AW11" s="387"/>
      <c r="AX11" s="387"/>
      <c r="AY11" s="389"/>
      <c r="AZ11" s="390" t="s">
        <v>120</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121</v>
      </c>
      <c r="CE11" s="397"/>
      <c r="CF11" s="397"/>
      <c r="CG11" s="397"/>
      <c r="CH11" s="397"/>
      <c r="CI11" s="397"/>
      <c r="CJ11" s="397"/>
      <c r="CK11" s="397"/>
      <c r="CL11" s="397"/>
      <c r="CM11" s="397"/>
      <c r="CN11" s="397"/>
      <c r="CO11" s="397"/>
      <c r="CP11" s="397"/>
      <c r="CQ11" s="397"/>
      <c r="CR11" s="397"/>
      <c r="CS11" s="398"/>
      <c r="CT11" s="478" t="s">
        <v>122</v>
      </c>
      <c r="CU11" s="479"/>
      <c r="CV11" s="479"/>
      <c r="CW11" s="479"/>
      <c r="CX11" s="479"/>
      <c r="CY11" s="479"/>
      <c r="CZ11" s="479"/>
      <c r="DA11" s="480"/>
      <c r="DB11" s="478" t="s">
        <v>123</v>
      </c>
      <c r="DC11" s="479"/>
      <c r="DD11" s="479"/>
      <c r="DE11" s="479"/>
      <c r="DF11" s="479"/>
      <c r="DG11" s="479"/>
      <c r="DH11" s="479"/>
      <c r="DI11" s="480"/>
    </row>
    <row r="12" spans="1:119" ht="18.75" customHeight="1" x14ac:dyDescent="0.2">
      <c r="A12" s="163"/>
      <c r="B12" s="484" t="s">
        <v>124</v>
      </c>
      <c r="C12" s="485"/>
      <c r="D12" s="485"/>
      <c r="E12" s="485"/>
      <c r="F12" s="485"/>
      <c r="G12" s="485"/>
      <c r="H12" s="485"/>
      <c r="I12" s="485"/>
      <c r="J12" s="485"/>
      <c r="K12" s="486"/>
      <c r="L12" s="493" t="s">
        <v>125</v>
      </c>
      <c r="M12" s="494"/>
      <c r="N12" s="494"/>
      <c r="O12" s="494"/>
      <c r="P12" s="494"/>
      <c r="Q12" s="495"/>
      <c r="R12" s="496">
        <v>1306060</v>
      </c>
      <c r="S12" s="497"/>
      <c r="T12" s="497"/>
      <c r="U12" s="497"/>
      <c r="V12" s="498"/>
      <c r="W12" s="435" t="s">
        <v>126</v>
      </c>
      <c r="X12" s="436"/>
      <c r="Y12" s="437"/>
      <c r="Z12" s="444" t="s">
        <v>2</v>
      </c>
      <c r="AA12" s="445"/>
      <c r="AB12" s="445"/>
      <c r="AC12" s="445"/>
      <c r="AD12" s="445"/>
      <c r="AE12" s="445"/>
      <c r="AF12" s="445"/>
      <c r="AG12" s="445"/>
      <c r="AH12" s="446"/>
      <c r="AI12" s="373" t="s">
        <v>127</v>
      </c>
      <c r="AJ12" s="445"/>
      <c r="AK12" s="445"/>
      <c r="AL12" s="445"/>
      <c r="AM12" s="446"/>
      <c r="AN12" s="373" t="s">
        <v>128</v>
      </c>
      <c r="AO12" s="374"/>
      <c r="AP12" s="374"/>
      <c r="AQ12" s="374"/>
      <c r="AR12" s="374"/>
      <c r="AS12" s="508"/>
      <c r="AT12" s="512" t="s">
        <v>129</v>
      </c>
      <c r="AU12" s="513"/>
      <c r="AV12" s="513"/>
      <c r="AW12" s="513"/>
      <c r="AX12" s="513"/>
      <c r="AY12" s="514"/>
      <c r="AZ12" s="390" t="s">
        <v>130</v>
      </c>
      <c r="BA12" s="391"/>
      <c r="BB12" s="391"/>
      <c r="BC12" s="391"/>
      <c r="BD12" s="391"/>
      <c r="BE12" s="391"/>
      <c r="BF12" s="391"/>
      <c r="BG12" s="391"/>
      <c r="BH12" s="391"/>
      <c r="BI12" s="391"/>
      <c r="BJ12" s="391"/>
      <c r="BK12" s="391"/>
      <c r="BL12" s="391"/>
      <c r="BM12" s="392"/>
      <c r="BN12" s="393">
        <v>4000000</v>
      </c>
      <c r="BO12" s="394"/>
      <c r="BP12" s="394"/>
      <c r="BQ12" s="394"/>
      <c r="BR12" s="394"/>
      <c r="BS12" s="394"/>
      <c r="BT12" s="394"/>
      <c r="BU12" s="395"/>
      <c r="BV12" s="393">
        <v>0</v>
      </c>
      <c r="BW12" s="394"/>
      <c r="BX12" s="394"/>
      <c r="BY12" s="394"/>
      <c r="BZ12" s="394"/>
      <c r="CA12" s="394"/>
      <c r="CB12" s="394"/>
      <c r="CC12" s="395"/>
      <c r="CD12" s="396" t="s">
        <v>131</v>
      </c>
      <c r="CE12" s="397"/>
      <c r="CF12" s="397"/>
      <c r="CG12" s="397"/>
      <c r="CH12" s="397"/>
      <c r="CI12" s="397"/>
      <c r="CJ12" s="397"/>
      <c r="CK12" s="397"/>
      <c r="CL12" s="397"/>
      <c r="CM12" s="397"/>
      <c r="CN12" s="397"/>
      <c r="CO12" s="397"/>
      <c r="CP12" s="397"/>
      <c r="CQ12" s="397"/>
      <c r="CR12" s="397"/>
      <c r="CS12" s="398"/>
      <c r="CT12" s="478" t="s">
        <v>122</v>
      </c>
      <c r="CU12" s="479"/>
      <c r="CV12" s="479"/>
      <c r="CW12" s="479"/>
      <c r="CX12" s="479"/>
      <c r="CY12" s="479"/>
      <c r="CZ12" s="479"/>
      <c r="DA12" s="480"/>
      <c r="DB12" s="478" t="s">
        <v>122</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132</v>
      </c>
      <c r="N13" s="500"/>
      <c r="O13" s="500"/>
      <c r="P13" s="500"/>
      <c r="Q13" s="501"/>
      <c r="R13" s="502">
        <v>1295076</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133</v>
      </c>
      <c r="BA13" s="506"/>
      <c r="BB13" s="506"/>
      <c r="BC13" s="506"/>
      <c r="BD13" s="506"/>
      <c r="BE13" s="506"/>
      <c r="BF13" s="506"/>
      <c r="BG13" s="506"/>
      <c r="BH13" s="506"/>
      <c r="BI13" s="506"/>
      <c r="BJ13" s="506"/>
      <c r="BK13" s="506"/>
      <c r="BL13" s="506"/>
      <c r="BM13" s="507"/>
      <c r="BN13" s="393">
        <v>-3073581</v>
      </c>
      <c r="BO13" s="394"/>
      <c r="BP13" s="394"/>
      <c r="BQ13" s="394"/>
      <c r="BR13" s="394"/>
      <c r="BS13" s="394"/>
      <c r="BT13" s="394"/>
      <c r="BU13" s="395"/>
      <c r="BV13" s="393">
        <v>12271935</v>
      </c>
      <c r="BW13" s="394"/>
      <c r="BX13" s="394"/>
      <c r="BY13" s="394"/>
      <c r="BZ13" s="394"/>
      <c r="CA13" s="394"/>
      <c r="CB13" s="394"/>
      <c r="CC13" s="395"/>
      <c r="CD13" s="396" t="s">
        <v>134</v>
      </c>
      <c r="CE13" s="397"/>
      <c r="CF13" s="397"/>
      <c r="CG13" s="397"/>
      <c r="CH13" s="397"/>
      <c r="CI13" s="397"/>
      <c r="CJ13" s="397"/>
      <c r="CK13" s="397"/>
      <c r="CL13" s="397"/>
      <c r="CM13" s="397"/>
      <c r="CN13" s="397"/>
      <c r="CO13" s="397"/>
      <c r="CP13" s="397"/>
      <c r="CQ13" s="397"/>
      <c r="CR13" s="397"/>
      <c r="CS13" s="398"/>
      <c r="CT13" s="429">
        <v>10.3</v>
      </c>
      <c r="CU13" s="430"/>
      <c r="CV13" s="430"/>
      <c r="CW13" s="430"/>
      <c r="CX13" s="430"/>
      <c r="CY13" s="430"/>
      <c r="CZ13" s="430"/>
      <c r="DA13" s="431"/>
      <c r="DB13" s="429">
        <v>10.1</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135</v>
      </c>
      <c r="M14" s="519"/>
      <c r="N14" s="519"/>
      <c r="O14" s="519"/>
      <c r="P14" s="519"/>
      <c r="Q14" s="520"/>
      <c r="R14" s="521">
        <v>1320055</v>
      </c>
      <c r="S14" s="522"/>
      <c r="T14" s="522"/>
      <c r="U14" s="522"/>
      <c r="V14" s="523"/>
      <c r="W14" s="438"/>
      <c r="X14" s="439"/>
      <c r="Y14" s="440"/>
      <c r="Z14" s="472" t="s">
        <v>136</v>
      </c>
      <c r="AA14" s="473"/>
      <c r="AB14" s="473"/>
      <c r="AC14" s="473"/>
      <c r="AD14" s="473"/>
      <c r="AE14" s="473"/>
      <c r="AF14" s="473"/>
      <c r="AG14" s="473"/>
      <c r="AH14" s="474"/>
      <c r="AI14" s="386">
        <v>5353</v>
      </c>
      <c r="AJ14" s="387"/>
      <c r="AK14" s="387"/>
      <c r="AL14" s="387"/>
      <c r="AM14" s="388"/>
      <c r="AN14" s="386">
        <v>17386544</v>
      </c>
      <c r="AO14" s="387"/>
      <c r="AP14" s="387"/>
      <c r="AQ14" s="387"/>
      <c r="AR14" s="387"/>
      <c r="AS14" s="388"/>
      <c r="AT14" s="386">
        <v>3248</v>
      </c>
      <c r="AU14" s="387"/>
      <c r="AV14" s="387"/>
      <c r="AW14" s="387"/>
      <c r="AX14" s="387"/>
      <c r="AY14" s="389"/>
      <c r="AZ14" s="380" t="s">
        <v>137</v>
      </c>
      <c r="BA14" s="381"/>
      <c r="BB14" s="381"/>
      <c r="BC14" s="381"/>
      <c r="BD14" s="381"/>
      <c r="BE14" s="381"/>
      <c r="BF14" s="381"/>
      <c r="BG14" s="381"/>
      <c r="BH14" s="381"/>
      <c r="BI14" s="381"/>
      <c r="BJ14" s="381"/>
      <c r="BK14" s="381"/>
      <c r="BL14" s="381"/>
      <c r="BM14" s="382"/>
      <c r="BN14" s="383">
        <v>122244771</v>
      </c>
      <c r="BO14" s="384"/>
      <c r="BP14" s="384"/>
      <c r="BQ14" s="384"/>
      <c r="BR14" s="384"/>
      <c r="BS14" s="384"/>
      <c r="BT14" s="384"/>
      <c r="BU14" s="385"/>
      <c r="BV14" s="383">
        <v>105083877</v>
      </c>
      <c r="BW14" s="384"/>
      <c r="BX14" s="384"/>
      <c r="BY14" s="384"/>
      <c r="BZ14" s="384"/>
      <c r="CA14" s="384"/>
      <c r="CB14" s="384"/>
      <c r="CC14" s="385"/>
      <c r="CD14" s="481" t="s">
        <v>138</v>
      </c>
      <c r="CE14" s="482"/>
      <c r="CF14" s="482"/>
      <c r="CG14" s="482"/>
      <c r="CH14" s="482"/>
      <c r="CI14" s="482"/>
      <c r="CJ14" s="482"/>
      <c r="CK14" s="482"/>
      <c r="CL14" s="482"/>
      <c r="CM14" s="482"/>
      <c r="CN14" s="482"/>
      <c r="CO14" s="482"/>
      <c r="CP14" s="482"/>
      <c r="CQ14" s="482"/>
      <c r="CR14" s="482"/>
      <c r="CS14" s="483"/>
      <c r="CT14" s="524">
        <v>178.7</v>
      </c>
      <c r="CU14" s="525"/>
      <c r="CV14" s="525"/>
      <c r="CW14" s="525"/>
      <c r="CX14" s="525"/>
      <c r="CY14" s="525"/>
      <c r="CZ14" s="525"/>
      <c r="DA14" s="526"/>
      <c r="DB14" s="524">
        <v>178.1</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139</v>
      </c>
      <c r="N15" s="500"/>
      <c r="O15" s="500"/>
      <c r="P15" s="500"/>
      <c r="Q15" s="501"/>
      <c r="R15" s="521">
        <v>1311244</v>
      </c>
      <c r="S15" s="522"/>
      <c r="T15" s="522"/>
      <c r="U15" s="522"/>
      <c r="V15" s="523"/>
      <c r="W15" s="438"/>
      <c r="X15" s="439"/>
      <c r="Y15" s="440"/>
      <c r="Z15" s="472" t="s">
        <v>140</v>
      </c>
      <c r="AA15" s="473"/>
      <c r="AB15" s="473"/>
      <c r="AC15" s="473"/>
      <c r="AD15" s="473"/>
      <c r="AE15" s="473"/>
      <c r="AF15" s="473"/>
      <c r="AG15" s="473"/>
      <c r="AH15" s="474"/>
      <c r="AI15" s="386" t="s">
        <v>122</v>
      </c>
      <c r="AJ15" s="387"/>
      <c r="AK15" s="387"/>
      <c r="AL15" s="387"/>
      <c r="AM15" s="388"/>
      <c r="AN15" s="386" t="s">
        <v>141</v>
      </c>
      <c r="AO15" s="387"/>
      <c r="AP15" s="387"/>
      <c r="AQ15" s="387"/>
      <c r="AR15" s="387"/>
      <c r="AS15" s="388"/>
      <c r="AT15" s="386" t="s">
        <v>123</v>
      </c>
      <c r="AU15" s="387"/>
      <c r="AV15" s="387"/>
      <c r="AW15" s="387"/>
      <c r="AX15" s="387"/>
      <c r="AY15" s="389"/>
      <c r="AZ15" s="390" t="s">
        <v>142</v>
      </c>
      <c r="BA15" s="391"/>
      <c r="BB15" s="391"/>
      <c r="BC15" s="391"/>
      <c r="BD15" s="391"/>
      <c r="BE15" s="391"/>
      <c r="BF15" s="391"/>
      <c r="BG15" s="391"/>
      <c r="BH15" s="391"/>
      <c r="BI15" s="391"/>
      <c r="BJ15" s="391"/>
      <c r="BK15" s="391"/>
      <c r="BL15" s="391"/>
      <c r="BM15" s="392"/>
      <c r="BN15" s="393">
        <v>355944260</v>
      </c>
      <c r="BO15" s="394"/>
      <c r="BP15" s="394"/>
      <c r="BQ15" s="394"/>
      <c r="BR15" s="394"/>
      <c r="BS15" s="394"/>
      <c r="BT15" s="394"/>
      <c r="BU15" s="395"/>
      <c r="BV15" s="393">
        <v>345340095</v>
      </c>
      <c r="BW15" s="394"/>
      <c r="BX15" s="394"/>
      <c r="BY15" s="394"/>
      <c r="BZ15" s="394"/>
      <c r="CA15" s="394"/>
      <c r="CB15" s="394"/>
      <c r="CC15" s="395"/>
      <c r="CD15" s="527" t="s">
        <v>143</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144</v>
      </c>
      <c r="M16" s="530"/>
      <c r="N16" s="530"/>
      <c r="O16" s="530"/>
      <c r="P16" s="530"/>
      <c r="Q16" s="531"/>
      <c r="R16" s="532" t="s">
        <v>145</v>
      </c>
      <c r="S16" s="533"/>
      <c r="T16" s="533"/>
      <c r="U16" s="533"/>
      <c r="V16" s="534"/>
      <c r="W16" s="438"/>
      <c r="X16" s="439"/>
      <c r="Y16" s="440"/>
      <c r="Z16" s="472" t="s">
        <v>146</v>
      </c>
      <c r="AA16" s="473"/>
      <c r="AB16" s="473"/>
      <c r="AC16" s="473"/>
      <c r="AD16" s="473"/>
      <c r="AE16" s="473"/>
      <c r="AF16" s="473"/>
      <c r="AG16" s="473"/>
      <c r="AH16" s="474"/>
      <c r="AI16" s="386">
        <v>117</v>
      </c>
      <c r="AJ16" s="387"/>
      <c r="AK16" s="387"/>
      <c r="AL16" s="387"/>
      <c r="AM16" s="388"/>
      <c r="AN16" s="386">
        <v>392184</v>
      </c>
      <c r="AO16" s="387"/>
      <c r="AP16" s="387"/>
      <c r="AQ16" s="387"/>
      <c r="AR16" s="387"/>
      <c r="AS16" s="388"/>
      <c r="AT16" s="386">
        <v>3352</v>
      </c>
      <c r="AU16" s="387"/>
      <c r="AV16" s="387"/>
      <c r="AW16" s="387"/>
      <c r="AX16" s="387"/>
      <c r="AY16" s="389"/>
      <c r="AZ16" s="390" t="s">
        <v>147</v>
      </c>
      <c r="BA16" s="391"/>
      <c r="BB16" s="391"/>
      <c r="BC16" s="391"/>
      <c r="BD16" s="391"/>
      <c r="BE16" s="391"/>
      <c r="BF16" s="391"/>
      <c r="BG16" s="391"/>
      <c r="BH16" s="391"/>
      <c r="BI16" s="391"/>
      <c r="BJ16" s="391"/>
      <c r="BK16" s="391"/>
      <c r="BL16" s="391"/>
      <c r="BM16" s="392"/>
      <c r="BN16" s="393">
        <v>150732037</v>
      </c>
      <c r="BO16" s="394"/>
      <c r="BP16" s="394"/>
      <c r="BQ16" s="394"/>
      <c r="BR16" s="394"/>
      <c r="BS16" s="394"/>
      <c r="BT16" s="394"/>
      <c r="BU16" s="395"/>
      <c r="BV16" s="393">
        <v>128159136</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148</v>
      </c>
      <c r="N17" s="538"/>
      <c r="O17" s="538"/>
      <c r="P17" s="538"/>
      <c r="Q17" s="539"/>
      <c r="R17" s="532" t="s">
        <v>149</v>
      </c>
      <c r="S17" s="533"/>
      <c r="T17" s="533"/>
      <c r="U17" s="533"/>
      <c r="V17" s="534"/>
      <c r="W17" s="438"/>
      <c r="X17" s="439"/>
      <c r="Y17" s="440"/>
      <c r="Z17" s="472" t="s">
        <v>150</v>
      </c>
      <c r="AA17" s="473"/>
      <c r="AB17" s="473"/>
      <c r="AC17" s="473"/>
      <c r="AD17" s="473"/>
      <c r="AE17" s="473"/>
      <c r="AF17" s="473"/>
      <c r="AG17" s="473"/>
      <c r="AH17" s="474"/>
      <c r="AI17" s="386">
        <v>3076</v>
      </c>
      <c r="AJ17" s="387"/>
      <c r="AK17" s="387"/>
      <c r="AL17" s="387"/>
      <c r="AM17" s="388"/>
      <c r="AN17" s="386">
        <v>9938556</v>
      </c>
      <c r="AO17" s="387"/>
      <c r="AP17" s="387"/>
      <c r="AQ17" s="387"/>
      <c r="AR17" s="387"/>
      <c r="AS17" s="388"/>
      <c r="AT17" s="386">
        <v>3231</v>
      </c>
      <c r="AU17" s="387"/>
      <c r="AV17" s="387"/>
      <c r="AW17" s="387"/>
      <c r="AX17" s="387"/>
      <c r="AY17" s="389"/>
      <c r="AZ17" s="390" t="s">
        <v>151</v>
      </c>
      <c r="BA17" s="391"/>
      <c r="BB17" s="391"/>
      <c r="BC17" s="391"/>
      <c r="BD17" s="391"/>
      <c r="BE17" s="391"/>
      <c r="BF17" s="391"/>
      <c r="BG17" s="391"/>
      <c r="BH17" s="391"/>
      <c r="BI17" s="391"/>
      <c r="BJ17" s="391"/>
      <c r="BK17" s="391"/>
      <c r="BL17" s="391"/>
      <c r="BM17" s="392"/>
      <c r="BN17" s="393">
        <v>371658256</v>
      </c>
      <c r="BO17" s="394"/>
      <c r="BP17" s="394"/>
      <c r="BQ17" s="394"/>
      <c r="BR17" s="394"/>
      <c r="BS17" s="394"/>
      <c r="BT17" s="394"/>
      <c r="BU17" s="395"/>
      <c r="BV17" s="393">
        <v>368805882</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152</v>
      </c>
      <c r="C18" s="421"/>
      <c r="D18" s="421"/>
      <c r="E18" s="421"/>
      <c r="F18" s="421"/>
      <c r="G18" s="421"/>
      <c r="H18" s="421"/>
      <c r="I18" s="421"/>
      <c r="J18" s="421"/>
      <c r="K18" s="540"/>
      <c r="L18" s="541">
        <v>4131</v>
      </c>
      <c r="M18" s="542"/>
      <c r="N18" s="542"/>
      <c r="O18" s="542"/>
      <c r="P18" s="542"/>
      <c r="Q18" s="542"/>
      <c r="R18" s="542"/>
      <c r="S18" s="542"/>
      <c r="T18" s="542"/>
      <c r="U18" s="542"/>
      <c r="V18" s="542"/>
      <c r="W18" s="438"/>
      <c r="X18" s="439"/>
      <c r="Y18" s="440"/>
      <c r="Z18" s="472" t="s">
        <v>153</v>
      </c>
      <c r="AA18" s="473"/>
      <c r="AB18" s="473"/>
      <c r="AC18" s="473"/>
      <c r="AD18" s="473"/>
      <c r="AE18" s="473"/>
      <c r="AF18" s="473"/>
      <c r="AG18" s="473"/>
      <c r="AH18" s="474"/>
      <c r="AI18" s="386">
        <v>11215</v>
      </c>
      <c r="AJ18" s="387"/>
      <c r="AK18" s="387"/>
      <c r="AL18" s="387"/>
      <c r="AM18" s="388"/>
      <c r="AN18" s="386">
        <v>41608820</v>
      </c>
      <c r="AO18" s="387"/>
      <c r="AP18" s="387"/>
      <c r="AQ18" s="387"/>
      <c r="AR18" s="387"/>
      <c r="AS18" s="388"/>
      <c r="AT18" s="386">
        <v>3710</v>
      </c>
      <c r="AU18" s="387"/>
      <c r="AV18" s="387"/>
      <c r="AW18" s="387"/>
      <c r="AX18" s="387"/>
      <c r="AY18" s="389"/>
      <c r="AZ18" s="505" t="s">
        <v>154</v>
      </c>
      <c r="BA18" s="506"/>
      <c r="BB18" s="506"/>
      <c r="BC18" s="506"/>
      <c r="BD18" s="506"/>
      <c r="BE18" s="506"/>
      <c r="BF18" s="506"/>
      <c r="BG18" s="506"/>
      <c r="BH18" s="506"/>
      <c r="BI18" s="506"/>
      <c r="BJ18" s="506"/>
      <c r="BK18" s="506"/>
      <c r="BL18" s="506"/>
      <c r="BM18" s="507"/>
      <c r="BN18" s="543">
        <v>483260404</v>
      </c>
      <c r="BO18" s="544"/>
      <c r="BP18" s="544"/>
      <c r="BQ18" s="544"/>
      <c r="BR18" s="544"/>
      <c r="BS18" s="544"/>
      <c r="BT18" s="544"/>
      <c r="BU18" s="545"/>
      <c r="BV18" s="543">
        <v>491442773</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155</v>
      </c>
      <c r="C19" s="421"/>
      <c r="D19" s="421"/>
      <c r="E19" s="421"/>
      <c r="F19" s="421"/>
      <c r="G19" s="421"/>
      <c r="H19" s="421"/>
      <c r="I19" s="421"/>
      <c r="J19" s="421"/>
      <c r="K19" s="540"/>
      <c r="L19" s="541">
        <v>316</v>
      </c>
      <c r="M19" s="542"/>
      <c r="N19" s="542"/>
      <c r="O19" s="542"/>
      <c r="P19" s="542"/>
      <c r="Q19" s="542"/>
      <c r="R19" s="542"/>
      <c r="S19" s="542"/>
      <c r="T19" s="542"/>
      <c r="U19" s="542"/>
      <c r="V19" s="542"/>
      <c r="W19" s="438"/>
      <c r="X19" s="439"/>
      <c r="Y19" s="440"/>
      <c r="Z19" s="472" t="s">
        <v>156</v>
      </c>
      <c r="AA19" s="473"/>
      <c r="AB19" s="473"/>
      <c r="AC19" s="473"/>
      <c r="AD19" s="473"/>
      <c r="AE19" s="473"/>
      <c r="AF19" s="473"/>
      <c r="AG19" s="473"/>
      <c r="AH19" s="474"/>
      <c r="AI19" s="386">
        <v>522</v>
      </c>
      <c r="AJ19" s="387"/>
      <c r="AK19" s="387"/>
      <c r="AL19" s="387"/>
      <c r="AM19" s="388"/>
      <c r="AN19" s="386">
        <v>1328490</v>
      </c>
      <c r="AO19" s="387"/>
      <c r="AP19" s="387"/>
      <c r="AQ19" s="387"/>
      <c r="AR19" s="387"/>
      <c r="AS19" s="388"/>
      <c r="AT19" s="386">
        <v>2545</v>
      </c>
      <c r="AU19" s="387"/>
      <c r="AV19" s="387"/>
      <c r="AW19" s="387"/>
      <c r="AX19" s="387"/>
      <c r="AY19" s="389"/>
      <c r="AZ19" s="380" t="s">
        <v>157</v>
      </c>
      <c r="BA19" s="381"/>
      <c r="BB19" s="381"/>
      <c r="BC19" s="381"/>
      <c r="BD19" s="381"/>
      <c r="BE19" s="381"/>
      <c r="BF19" s="381"/>
      <c r="BG19" s="381"/>
      <c r="BH19" s="381"/>
      <c r="BI19" s="381"/>
      <c r="BJ19" s="381"/>
      <c r="BK19" s="381"/>
      <c r="BL19" s="381"/>
      <c r="BM19" s="382"/>
      <c r="BN19" s="383">
        <v>1248578743</v>
      </c>
      <c r="BO19" s="384"/>
      <c r="BP19" s="384"/>
      <c r="BQ19" s="384"/>
      <c r="BR19" s="384"/>
      <c r="BS19" s="384"/>
      <c r="BT19" s="384"/>
      <c r="BU19" s="385"/>
      <c r="BV19" s="383">
        <v>1269995676</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158</v>
      </c>
      <c r="C20" s="421"/>
      <c r="D20" s="421"/>
      <c r="E20" s="421"/>
      <c r="F20" s="421"/>
      <c r="G20" s="421"/>
      <c r="H20" s="421"/>
      <c r="I20" s="421"/>
      <c r="J20" s="421"/>
      <c r="K20" s="540"/>
      <c r="L20" s="541">
        <v>558230</v>
      </c>
      <c r="M20" s="542"/>
      <c r="N20" s="542"/>
      <c r="O20" s="542"/>
      <c r="P20" s="542"/>
      <c r="Q20" s="542"/>
      <c r="R20" s="542"/>
      <c r="S20" s="542"/>
      <c r="T20" s="542"/>
      <c r="U20" s="542"/>
      <c r="V20" s="542"/>
      <c r="W20" s="441"/>
      <c r="X20" s="442"/>
      <c r="Y20" s="443"/>
      <c r="Z20" s="472" t="s">
        <v>159</v>
      </c>
      <c r="AA20" s="473"/>
      <c r="AB20" s="473"/>
      <c r="AC20" s="473"/>
      <c r="AD20" s="473"/>
      <c r="AE20" s="473"/>
      <c r="AF20" s="473"/>
      <c r="AG20" s="473"/>
      <c r="AH20" s="474"/>
      <c r="AI20" s="386">
        <v>20166</v>
      </c>
      <c r="AJ20" s="387"/>
      <c r="AK20" s="387"/>
      <c r="AL20" s="387"/>
      <c r="AM20" s="388"/>
      <c r="AN20" s="386">
        <v>70262410</v>
      </c>
      <c r="AO20" s="387"/>
      <c r="AP20" s="387"/>
      <c r="AQ20" s="387"/>
      <c r="AR20" s="387"/>
      <c r="AS20" s="388"/>
      <c r="AT20" s="386">
        <v>3484</v>
      </c>
      <c r="AU20" s="387"/>
      <c r="AV20" s="387"/>
      <c r="AW20" s="387"/>
      <c r="AX20" s="387"/>
      <c r="AY20" s="389"/>
      <c r="AZ20" s="390" t="s">
        <v>160</v>
      </c>
      <c r="BA20" s="391"/>
      <c r="BB20" s="391"/>
      <c r="BC20" s="391"/>
      <c r="BD20" s="391"/>
      <c r="BE20" s="391"/>
      <c r="BF20" s="391"/>
      <c r="BG20" s="391"/>
      <c r="BH20" s="391"/>
      <c r="BI20" s="391"/>
      <c r="BJ20" s="391"/>
      <c r="BK20" s="391"/>
      <c r="BL20" s="391"/>
      <c r="BM20" s="392"/>
      <c r="BN20" s="393">
        <v>314089370</v>
      </c>
      <c r="BO20" s="394"/>
      <c r="BP20" s="394"/>
      <c r="BQ20" s="394"/>
      <c r="BR20" s="394"/>
      <c r="BS20" s="394"/>
      <c r="BT20" s="394"/>
      <c r="BU20" s="395"/>
      <c r="BV20" s="393">
        <v>313205687</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161</v>
      </c>
      <c r="X21" s="547"/>
      <c r="Y21" s="547"/>
      <c r="Z21" s="547"/>
      <c r="AA21" s="547"/>
      <c r="AB21" s="547"/>
      <c r="AC21" s="547"/>
      <c r="AD21" s="547"/>
      <c r="AE21" s="547"/>
      <c r="AF21" s="547"/>
      <c r="AG21" s="547"/>
      <c r="AH21" s="548"/>
      <c r="AI21" s="549">
        <v>98.2</v>
      </c>
      <c r="AJ21" s="550"/>
      <c r="AK21" s="550"/>
      <c r="AL21" s="550"/>
      <c r="AM21" s="550"/>
      <c r="AN21" s="550"/>
      <c r="AO21" s="550"/>
      <c r="AP21" s="550"/>
      <c r="AQ21" s="550"/>
      <c r="AR21" s="550"/>
      <c r="AS21" s="550"/>
      <c r="AT21" s="550"/>
      <c r="AU21" s="550"/>
      <c r="AV21" s="550"/>
      <c r="AW21" s="550"/>
      <c r="AX21" s="550"/>
      <c r="AY21" s="551"/>
      <c r="AZ21" s="505" t="s">
        <v>162</v>
      </c>
      <c r="BA21" s="506"/>
      <c r="BB21" s="506"/>
      <c r="BC21" s="506"/>
      <c r="BD21" s="506"/>
      <c r="BE21" s="506"/>
      <c r="BF21" s="506"/>
      <c r="BG21" s="506"/>
      <c r="BH21" s="506"/>
      <c r="BI21" s="506"/>
      <c r="BJ21" s="506"/>
      <c r="BK21" s="506"/>
      <c r="BL21" s="506"/>
      <c r="BM21" s="507"/>
      <c r="BN21" s="543">
        <v>845442222</v>
      </c>
      <c r="BO21" s="544"/>
      <c r="BP21" s="544"/>
      <c r="BQ21" s="544"/>
      <c r="BR21" s="544"/>
      <c r="BS21" s="544"/>
      <c r="BT21" s="544"/>
      <c r="BU21" s="545"/>
      <c r="BV21" s="543">
        <v>841543490</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163</v>
      </c>
      <c r="BA22" s="391"/>
      <c r="BB22" s="391"/>
      <c r="BC22" s="391"/>
      <c r="BD22" s="391"/>
      <c r="BE22" s="391"/>
      <c r="BF22" s="391"/>
      <c r="BG22" s="391"/>
      <c r="BH22" s="391"/>
      <c r="BI22" s="391"/>
      <c r="BJ22" s="391"/>
      <c r="BK22" s="391"/>
      <c r="BL22" s="391"/>
      <c r="BM22" s="392"/>
      <c r="BN22" s="393">
        <v>120437739</v>
      </c>
      <c r="BO22" s="394"/>
      <c r="BP22" s="394"/>
      <c r="BQ22" s="394"/>
      <c r="BR22" s="394"/>
      <c r="BS22" s="394"/>
      <c r="BT22" s="394"/>
      <c r="BU22" s="395"/>
      <c r="BV22" s="393">
        <v>94590027</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164</v>
      </c>
      <c r="BA23" s="391"/>
      <c r="BB23" s="391"/>
      <c r="BC23" s="391"/>
      <c r="BD23" s="391"/>
      <c r="BE23" s="391"/>
      <c r="BF23" s="391"/>
      <c r="BG23" s="391"/>
      <c r="BH23" s="391"/>
      <c r="BI23" s="391"/>
      <c r="BJ23" s="391"/>
      <c r="BK23" s="391"/>
      <c r="BL23" s="391"/>
      <c r="BM23" s="392"/>
      <c r="BN23" s="393">
        <v>3211181</v>
      </c>
      <c r="BO23" s="394"/>
      <c r="BP23" s="394"/>
      <c r="BQ23" s="394"/>
      <c r="BR23" s="394"/>
      <c r="BS23" s="394"/>
      <c r="BT23" s="394"/>
      <c r="BU23" s="395"/>
      <c r="BV23" s="393">
        <v>3279371</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165</v>
      </c>
      <c r="BA24" s="391"/>
      <c r="BB24" s="391"/>
      <c r="BC24" s="391"/>
      <c r="BD24" s="391"/>
      <c r="BE24" s="391"/>
      <c r="BF24" s="391"/>
      <c r="BG24" s="391"/>
      <c r="BH24" s="391"/>
      <c r="BI24" s="391"/>
      <c r="BJ24" s="391"/>
      <c r="BK24" s="391"/>
      <c r="BL24" s="391"/>
      <c r="BM24" s="392"/>
      <c r="BN24" s="393">
        <v>3155439</v>
      </c>
      <c r="BO24" s="394"/>
      <c r="BP24" s="394"/>
      <c r="BQ24" s="394"/>
      <c r="BR24" s="394"/>
      <c r="BS24" s="394"/>
      <c r="BT24" s="394"/>
      <c r="BU24" s="395"/>
      <c r="BV24" s="393">
        <v>3155439</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166</v>
      </c>
      <c r="BA25" s="482"/>
      <c r="BB25" s="482"/>
      <c r="BC25" s="482"/>
      <c r="BD25" s="482"/>
      <c r="BE25" s="482"/>
      <c r="BF25" s="482"/>
      <c r="BG25" s="482"/>
      <c r="BH25" s="482"/>
      <c r="BI25" s="482"/>
      <c r="BJ25" s="482"/>
      <c r="BK25" s="482"/>
      <c r="BL25" s="482"/>
      <c r="BM25" s="483"/>
      <c r="BN25" s="543">
        <v>2835439</v>
      </c>
      <c r="BO25" s="544"/>
      <c r="BP25" s="544"/>
      <c r="BQ25" s="544"/>
      <c r="BR25" s="544"/>
      <c r="BS25" s="544"/>
      <c r="BT25" s="544"/>
      <c r="BU25" s="545"/>
      <c r="BV25" s="543">
        <v>2835439</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167</v>
      </c>
      <c r="BA26" s="554"/>
      <c r="BB26" s="554"/>
      <c r="BC26" s="555"/>
      <c r="BD26" s="380" t="s">
        <v>48</v>
      </c>
      <c r="BE26" s="381"/>
      <c r="BF26" s="381"/>
      <c r="BG26" s="381"/>
      <c r="BH26" s="381"/>
      <c r="BI26" s="381"/>
      <c r="BJ26" s="381"/>
      <c r="BK26" s="381"/>
      <c r="BL26" s="381"/>
      <c r="BM26" s="382"/>
      <c r="BN26" s="383">
        <v>16558507</v>
      </c>
      <c r="BO26" s="384"/>
      <c r="BP26" s="384"/>
      <c r="BQ26" s="384"/>
      <c r="BR26" s="384"/>
      <c r="BS26" s="384"/>
      <c r="BT26" s="384"/>
      <c r="BU26" s="385"/>
      <c r="BV26" s="383">
        <v>20176730</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168</v>
      </c>
      <c r="BE27" s="391"/>
      <c r="BF27" s="391"/>
      <c r="BG27" s="391"/>
      <c r="BH27" s="391"/>
      <c r="BI27" s="391"/>
      <c r="BJ27" s="391"/>
      <c r="BK27" s="391"/>
      <c r="BL27" s="391"/>
      <c r="BM27" s="392"/>
      <c r="BN27" s="393">
        <v>28264944</v>
      </c>
      <c r="BO27" s="394"/>
      <c r="BP27" s="394"/>
      <c r="BQ27" s="394"/>
      <c r="BR27" s="394"/>
      <c r="BS27" s="394"/>
      <c r="BT27" s="394"/>
      <c r="BU27" s="395"/>
      <c r="BV27" s="393">
        <v>19776971</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50</v>
      </c>
      <c r="BE28" s="506"/>
      <c r="BF28" s="506"/>
      <c r="BG28" s="506"/>
      <c r="BH28" s="506"/>
      <c r="BI28" s="506"/>
      <c r="BJ28" s="506"/>
      <c r="BK28" s="506"/>
      <c r="BL28" s="506"/>
      <c r="BM28" s="507"/>
      <c r="BN28" s="543">
        <v>53714355</v>
      </c>
      <c r="BO28" s="544"/>
      <c r="BP28" s="544"/>
      <c r="BQ28" s="544"/>
      <c r="BR28" s="544"/>
      <c r="BS28" s="544"/>
      <c r="BT28" s="544"/>
      <c r="BU28" s="545"/>
      <c r="BV28" s="543">
        <v>43388338</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169</v>
      </c>
      <c r="D30" s="552"/>
      <c r="E30" s="552"/>
      <c r="F30" s="552"/>
      <c r="G30" s="552"/>
      <c r="H30" s="552"/>
      <c r="I30" s="552"/>
      <c r="J30" s="552"/>
      <c r="K30" s="552"/>
      <c r="L30" s="552"/>
      <c r="M30" s="552"/>
      <c r="N30" s="552"/>
      <c r="O30" s="552"/>
      <c r="P30" s="552"/>
      <c r="Q30" s="552"/>
      <c r="R30" s="552"/>
      <c r="S30" s="552"/>
      <c r="U30" s="397" t="s">
        <v>170</v>
      </c>
      <c r="V30" s="397"/>
      <c r="W30" s="397"/>
      <c r="X30" s="397"/>
      <c r="Y30" s="397"/>
      <c r="Z30" s="397"/>
      <c r="AA30" s="397"/>
      <c r="AB30" s="397"/>
      <c r="AC30" s="397"/>
      <c r="AD30" s="397"/>
      <c r="AE30" s="397"/>
      <c r="AF30" s="397"/>
      <c r="AG30" s="397"/>
      <c r="AH30" s="397"/>
      <c r="AI30" s="397"/>
      <c r="AJ30" s="397"/>
      <c r="AK30" s="397"/>
      <c r="AM30" s="397" t="s">
        <v>171</v>
      </c>
      <c r="AN30" s="397"/>
      <c r="AO30" s="397"/>
      <c r="AP30" s="397"/>
      <c r="AQ30" s="397"/>
      <c r="AR30" s="397"/>
      <c r="AS30" s="397"/>
      <c r="AT30" s="397"/>
      <c r="AU30" s="397"/>
      <c r="AV30" s="397"/>
      <c r="AW30" s="397"/>
      <c r="AX30" s="397"/>
      <c r="AY30" s="397"/>
      <c r="AZ30" s="397"/>
      <c r="BA30" s="397"/>
      <c r="BB30" s="397"/>
      <c r="BC30" s="397"/>
      <c r="BE30" s="397" t="s">
        <v>172</v>
      </c>
      <c r="BF30" s="397"/>
      <c r="BG30" s="397"/>
      <c r="BH30" s="397"/>
      <c r="BI30" s="397"/>
      <c r="BJ30" s="397"/>
      <c r="BK30" s="397"/>
      <c r="BL30" s="397"/>
      <c r="BM30" s="397"/>
      <c r="BN30" s="397"/>
      <c r="BO30" s="397"/>
      <c r="BP30" s="397"/>
      <c r="BQ30" s="397"/>
      <c r="BR30" s="397"/>
      <c r="BS30" s="397"/>
      <c r="BT30" s="397"/>
      <c r="BU30" s="397"/>
      <c r="BW30" s="397" t="s">
        <v>173</v>
      </c>
      <c r="BX30" s="397"/>
      <c r="BY30" s="397"/>
      <c r="BZ30" s="397"/>
      <c r="CA30" s="397"/>
      <c r="CB30" s="397"/>
      <c r="CC30" s="397"/>
      <c r="CD30" s="397"/>
      <c r="CE30" s="397"/>
      <c r="CF30" s="397"/>
      <c r="CG30" s="397"/>
      <c r="CH30" s="397"/>
      <c r="CI30" s="397"/>
      <c r="CJ30" s="397"/>
      <c r="CK30" s="397"/>
      <c r="CL30" s="397"/>
      <c r="CM30" s="397"/>
      <c r="CO30" s="397" t="s">
        <v>174</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175</v>
      </c>
      <c r="D31" s="565"/>
      <c r="E31" s="453" t="s">
        <v>176</v>
      </c>
      <c r="F31" s="453"/>
      <c r="G31" s="453"/>
      <c r="H31" s="453"/>
      <c r="I31" s="453"/>
      <c r="J31" s="453"/>
      <c r="K31" s="453"/>
      <c r="L31" s="453"/>
      <c r="M31" s="453"/>
      <c r="N31" s="453"/>
      <c r="O31" s="453"/>
      <c r="P31" s="453"/>
      <c r="Q31" s="453"/>
      <c r="R31" s="453"/>
      <c r="S31" s="453"/>
      <c r="T31" s="177"/>
      <c r="U31" s="565" t="s">
        <v>177</v>
      </c>
      <c r="V31" s="565"/>
      <c r="W31" s="453" t="s">
        <v>178</v>
      </c>
      <c r="X31" s="453"/>
      <c r="Y31" s="453"/>
      <c r="Z31" s="453"/>
      <c r="AA31" s="453"/>
      <c r="AB31" s="453"/>
      <c r="AC31" s="453"/>
      <c r="AD31" s="453"/>
      <c r="AE31" s="453"/>
      <c r="AF31" s="453"/>
      <c r="AG31" s="453"/>
      <c r="AH31" s="453"/>
      <c r="AI31" s="453"/>
      <c r="AJ31" s="453"/>
      <c r="AK31" s="453"/>
      <c r="AL31" s="177"/>
      <c r="AM31" s="565" t="s">
        <v>177</v>
      </c>
      <c r="AN31" s="565"/>
      <c r="AO31" s="453" t="s">
        <v>179</v>
      </c>
      <c r="AP31" s="453"/>
      <c r="AQ31" s="453"/>
      <c r="AR31" s="453"/>
      <c r="AS31" s="453"/>
      <c r="AT31" s="453"/>
      <c r="AU31" s="453"/>
      <c r="AV31" s="453"/>
      <c r="AW31" s="453"/>
      <c r="AX31" s="453"/>
      <c r="AY31" s="453"/>
      <c r="AZ31" s="453"/>
      <c r="BA31" s="453"/>
      <c r="BB31" s="453"/>
      <c r="BC31" s="453"/>
      <c r="BD31" s="163"/>
      <c r="BE31" s="565" t="s">
        <v>177</v>
      </c>
      <c r="BF31" s="565"/>
      <c r="BG31" s="453" t="s">
        <v>180</v>
      </c>
      <c r="BH31" s="453"/>
      <c r="BI31" s="453"/>
      <c r="BJ31" s="453"/>
      <c r="BK31" s="453"/>
      <c r="BL31" s="453"/>
      <c r="BM31" s="453"/>
      <c r="BN31" s="453"/>
      <c r="BO31" s="453"/>
      <c r="BP31" s="453"/>
      <c r="BQ31" s="453"/>
      <c r="BR31" s="453"/>
      <c r="BS31" s="453"/>
      <c r="BT31" s="453"/>
      <c r="BU31" s="453"/>
      <c r="BV31" s="204"/>
      <c r="BW31" s="565" t="s">
        <v>181</v>
      </c>
      <c r="BX31" s="565"/>
      <c r="BY31" s="453" t="s">
        <v>182</v>
      </c>
      <c r="BZ31" s="453"/>
      <c r="CA31" s="453"/>
      <c r="CB31" s="453"/>
      <c r="CC31" s="453"/>
      <c r="CD31" s="453"/>
      <c r="CE31" s="453"/>
      <c r="CF31" s="453"/>
      <c r="CG31" s="453"/>
      <c r="CH31" s="453"/>
      <c r="CI31" s="453"/>
      <c r="CJ31" s="453"/>
      <c r="CK31" s="453"/>
      <c r="CL31" s="453"/>
      <c r="CM31" s="453"/>
      <c r="CN31" s="177"/>
      <c r="CO31" s="565" t="s">
        <v>183</v>
      </c>
      <c r="CP31" s="565"/>
      <c r="CQ31" s="453" t="s">
        <v>184</v>
      </c>
      <c r="CR31" s="453"/>
      <c r="CS31" s="453"/>
      <c r="CT31" s="453"/>
      <c r="CU31" s="453"/>
      <c r="CV31" s="453"/>
      <c r="CW31" s="453"/>
      <c r="CX31" s="453"/>
      <c r="CY31" s="453"/>
      <c r="CZ31" s="453"/>
      <c r="DA31" s="453"/>
      <c r="DB31" s="453"/>
      <c r="DC31" s="453"/>
      <c r="DD31" s="453"/>
      <c r="DE31" s="453"/>
      <c r="DF31" s="177"/>
      <c r="DG31" s="562" t="s">
        <v>185</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国民健康保険特別会計</v>
      </c>
      <c r="X32" s="564"/>
      <c r="Y32" s="564"/>
      <c r="Z32" s="564"/>
      <c r="AA32" s="564"/>
      <c r="AB32" s="564"/>
      <c r="AC32" s="564"/>
      <c r="AD32" s="564"/>
      <c r="AE32" s="564"/>
      <c r="AF32" s="564"/>
      <c r="AG32" s="564"/>
      <c r="AH32" s="564"/>
      <c r="AI32" s="564"/>
      <c r="AJ32" s="564"/>
      <c r="AK32" s="564"/>
      <c r="AL32" s="163"/>
      <c r="AM32" s="563">
        <f>IF(AO32="","",MAX(C32:D41,U32:V41)+1)</f>
        <v>12</v>
      </c>
      <c r="AN32" s="563"/>
      <c r="AO32" s="564" t="str">
        <f>IF('各会計、関係団体の財政状況及び健全化判断比率'!B29="","",'各会計、関係団体の財政状況及び健全化判断比率'!B29)</f>
        <v>交通事業会計</v>
      </c>
      <c r="AP32" s="564"/>
      <c r="AQ32" s="564"/>
      <c r="AR32" s="564"/>
      <c r="AS32" s="564"/>
      <c r="AT32" s="564"/>
      <c r="AU32" s="564"/>
      <c r="AV32" s="564"/>
      <c r="AW32" s="564"/>
      <c r="AX32" s="564"/>
      <c r="AY32" s="564"/>
      <c r="AZ32" s="564"/>
      <c r="BA32" s="564"/>
      <c r="BB32" s="564"/>
      <c r="BC32" s="564"/>
      <c r="BD32" s="163"/>
      <c r="BE32" s="563">
        <f>IF(BG32="","",MAX(C32:D41,U32:V41,AM32:AN41)+1)</f>
        <v>14</v>
      </c>
      <c r="BF32" s="563"/>
      <c r="BG32" s="564" t="str">
        <f>IF('各会計、関係団体の財政状況及び健全化判断比率'!B31="","",'各会計、関係団体の財政状況及び健全化判断比率'!B31)</f>
        <v>長崎魚市場特別会計</v>
      </c>
      <c r="BH32" s="564"/>
      <c r="BI32" s="564"/>
      <c r="BJ32" s="564"/>
      <c r="BK32" s="564"/>
      <c r="BL32" s="564"/>
      <c r="BM32" s="564"/>
      <c r="BN32" s="564"/>
      <c r="BO32" s="564"/>
      <c r="BP32" s="564"/>
      <c r="BQ32" s="564"/>
      <c r="BR32" s="564"/>
      <c r="BS32" s="564"/>
      <c r="BT32" s="564"/>
      <c r="BU32" s="564"/>
      <c r="BV32" s="163"/>
      <c r="BW32" s="563">
        <f>IF(BY32="","",MAX(C32:D41,U32:V41,AM32:AN41,BE32:BF41)+1)</f>
        <v>16</v>
      </c>
      <c r="BX32" s="563"/>
      <c r="BY32" s="564" t="str">
        <f>IF('各会計、関係団体の財政状況及び健全化判断比率'!B68="","",'各会計、関係団体の財政状況及び健全化判断比率'!B68)</f>
        <v>長崎県病院企業団</v>
      </c>
      <c r="BZ32" s="564"/>
      <c r="CA32" s="564"/>
      <c r="CB32" s="564"/>
      <c r="CC32" s="564"/>
      <c r="CD32" s="564"/>
      <c r="CE32" s="564"/>
      <c r="CF32" s="564"/>
      <c r="CG32" s="564"/>
      <c r="CH32" s="564"/>
      <c r="CI32" s="564"/>
      <c r="CJ32" s="564"/>
      <c r="CK32" s="564"/>
      <c r="CL32" s="564"/>
      <c r="CM32" s="564"/>
      <c r="CN32" s="163"/>
      <c r="CO32" s="563">
        <f>IF(CQ32="","",MAX(C32:D41,U32:V41,AM32:AN41,BE32:BF41,BW32:BX41)+1)</f>
        <v>18</v>
      </c>
      <c r="CP32" s="563"/>
      <c r="CQ32" s="564" t="str">
        <f>IF('各会計、関係団体の財政状況及び健全化判断比率'!BS7="","",'各会計、関係団体の財政状況及び健全化判断比率'!BS7)</f>
        <v>（公財）ながさき地域政策研究所</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母子父子寡婦福祉資金特別会計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13</v>
      </c>
      <c r="AN33" s="563"/>
      <c r="AO33" s="564" t="str">
        <f>IF('各会計、関係団体の財政状況及び健全化判断比率'!B30="","",'各会計、関係団体の財政状況及び健全化判断比率'!B30)</f>
        <v>流域下水道事業会計</v>
      </c>
      <c r="AP33" s="564"/>
      <c r="AQ33" s="564"/>
      <c r="AR33" s="564"/>
      <c r="AS33" s="564"/>
      <c r="AT33" s="564"/>
      <c r="AU33" s="564"/>
      <c r="AV33" s="564"/>
      <c r="AW33" s="564"/>
      <c r="AX33" s="564"/>
      <c r="AY33" s="564"/>
      <c r="AZ33" s="564"/>
      <c r="BA33" s="564"/>
      <c r="BB33" s="564"/>
      <c r="BC33" s="564"/>
      <c r="BD33" s="163"/>
      <c r="BE33" s="563">
        <f t="shared" ref="BE33:BE41" si="2">IF(BG33="","",BE32+1)</f>
        <v>15</v>
      </c>
      <c r="BF33" s="563"/>
      <c r="BG33" s="564" t="str">
        <f>IF('各会計、関係団体の財政状況及び健全化判断比率'!B32="","",'各会計、関係団体の財政状況及び健全化判断比率'!B32)</f>
        <v>港湾施設整備特別会計</v>
      </c>
      <c r="BH33" s="564"/>
      <c r="BI33" s="564"/>
      <c r="BJ33" s="564"/>
      <c r="BK33" s="564"/>
      <c r="BL33" s="564"/>
      <c r="BM33" s="564"/>
      <c r="BN33" s="564"/>
      <c r="BO33" s="564"/>
      <c r="BP33" s="564"/>
      <c r="BQ33" s="564"/>
      <c r="BR33" s="564"/>
      <c r="BS33" s="564"/>
      <c r="BT33" s="564"/>
      <c r="BU33" s="564"/>
      <c r="BV33" s="163"/>
      <c r="BW33" s="563">
        <f t="shared" ref="BW33:BW41" si="3">IF(BY33="","",BW32+1)</f>
        <v>17</v>
      </c>
      <c r="BX33" s="563"/>
      <c r="BY33" s="564" t="str">
        <f>IF('各会計、関係団体の財政状況及び健全化判断比率'!B69="","",'各会計、関係団体の財政状況及び健全化判断比率'!B69)</f>
        <v>有明海自動車航送船組合</v>
      </c>
      <c r="BZ33" s="564"/>
      <c r="CA33" s="564"/>
      <c r="CB33" s="564"/>
      <c r="CC33" s="564"/>
      <c r="CD33" s="564"/>
      <c r="CE33" s="564"/>
      <c r="CF33" s="564"/>
      <c r="CG33" s="564"/>
      <c r="CH33" s="564"/>
      <c r="CI33" s="564"/>
      <c r="CJ33" s="564"/>
      <c r="CK33" s="564"/>
      <c r="CL33" s="564"/>
      <c r="CM33" s="564"/>
      <c r="CN33" s="163"/>
      <c r="CO33" s="563">
        <f t="shared" ref="CO33:CO41" si="4">IF(CQ33="","",CO32+1)</f>
        <v>19</v>
      </c>
      <c r="CP33" s="563"/>
      <c r="CQ33" s="564" t="str">
        <f>IF('各会計、関係団体の財政状況及び健全化判断比率'!BS8="","",'各会計、関係団体の財政状況及び健全化判断比率'!BS8)</f>
        <v>（公財）長崎県私立学校退職金財団</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農業改良資金特別会計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t="str">
        <f t="shared" si="1"/>
        <v/>
      </c>
      <c r="AN34" s="563"/>
      <c r="AO34" s="564"/>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20</v>
      </c>
      <c r="CP34" s="563"/>
      <c r="CQ34" s="564" t="str">
        <f>IF('各会計、関係団体の財政状況及び健全化判断比率'!BS9="","",'各会計、関係団体の財政状況及び健全化判断比率'!BS9)</f>
        <v>（公財）長崎県消防協会</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県営林特別会計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t="str">
        <f t="shared" si="1"/>
        <v/>
      </c>
      <c r="AN35" s="563"/>
      <c r="AO35" s="564"/>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21</v>
      </c>
      <c r="CP35" s="563"/>
      <c r="CQ35" s="564" t="str">
        <f>IF('各会計、関係団体の財政状況及び健全化判断比率'!BS10="","",'各会計、関係団体の財政状況及び健全化判断比率'!BS10)</f>
        <v>オリエンタルエアブリッジ㈱</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小規模企業者等設備導入資金特別会計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t="str">
        <f t="shared" si="1"/>
        <v/>
      </c>
      <c r="AN36" s="563"/>
      <c r="AO36" s="564"/>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22</v>
      </c>
      <c r="CP36" s="563"/>
      <c r="CQ36" s="564" t="str">
        <f>IF('各会計、関係団体の財政状況及び健全化判断比率'!BS11="","",'各会計、関係団体の財政状況及び健全化判断比率'!BS11)</f>
        <v>長崎空港ビルディング㈱</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用地特別会計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23</v>
      </c>
      <c r="CP37" s="563"/>
      <c r="CQ37" s="564" t="str">
        <f>IF('各会計、関係団体の財政状況及び健全化判断比率'!BS12="","",'各会計、関係団体の財政状況及び健全化判断比率'!BS12)</f>
        <v>長崎国際航空貨物ターミナル㈱</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林業改善資金特別会計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24</v>
      </c>
      <c r="CP38" s="563"/>
      <c r="CQ38" s="564" t="str">
        <f>IF('各会計、関係団体の財政状況及び健全化判断比率'!BS13="","",'各会計、関係団体の財政状況及び健全化判断比率'!BS13)</f>
        <v>松浦鉄道㈱</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庁用管理特別会計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25</v>
      </c>
      <c r="CP39" s="563"/>
      <c r="CQ39" s="564" t="str">
        <f>IF('各会計、関係団体の財政状況及び健全化判断比率'!BS14="","",'各会計、関係団体の財政状況及び健全化判断比率'!BS14)</f>
        <v>島原鉄道㈱</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沿岸漁業改善資金特別会計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26</v>
      </c>
      <c r="CP40" s="563"/>
      <c r="CQ40" s="564" t="str">
        <f>IF('各会計、関係団体の財政状況及び健全化判断比率'!BS15="","",'各会計、関係団体の財政状況及び健全化判断比率'!BS15)</f>
        <v>（公財）長崎県国際交流協会　</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公債管理特別会計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27</v>
      </c>
      <c r="CP41" s="563"/>
      <c r="CQ41" s="564" t="str">
        <f>IF('各会計、関係団体の財政状況及び健全化判断比率'!BS16="","",'各会計、関係団体の財政状況及び健全化判断比率'!BS16)</f>
        <v>（公財）長崎県食鳥肉衛生協会</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186</v>
      </c>
      <c r="E44" s="567" t="s">
        <v>187</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188</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189</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190</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191</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192</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193</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Tcmpy9JjluB2gxeY9nLPlBZcOrZd9sitDGBAIMp5ieGHoZeTwef/fEKyLWVcIgquSlogU80drb+8NOLR1qV2mg==" saltValue="9wG17yGRFdI2IovwBHJlUg=="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zoomScale="70" zoomScaleNormal="7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542</v>
      </c>
      <c r="G33" s="17" t="s">
        <v>543</v>
      </c>
      <c r="H33" s="17" t="s">
        <v>544</v>
      </c>
      <c r="I33" s="17" t="s">
        <v>545</v>
      </c>
      <c r="J33" s="18" t="s">
        <v>546</v>
      </c>
      <c r="K33" s="10"/>
      <c r="L33" s="10"/>
      <c r="M33" s="10"/>
      <c r="N33" s="10"/>
      <c r="O33" s="10"/>
      <c r="P33" s="10"/>
    </row>
    <row r="34" spans="1:16" ht="39" customHeight="1" x14ac:dyDescent="0.2">
      <c r="A34" s="10"/>
      <c r="B34" s="19"/>
      <c r="C34" s="1125" t="s">
        <v>549</v>
      </c>
      <c r="D34" s="1125"/>
      <c r="E34" s="1126"/>
      <c r="F34" s="20">
        <v>1.2</v>
      </c>
      <c r="G34" s="21">
        <v>0.98</v>
      </c>
      <c r="H34" s="21">
        <v>0.95</v>
      </c>
      <c r="I34" s="21">
        <v>1.36</v>
      </c>
      <c r="J34" s="22">
        <v>1.41</v>
      </c>
      <c r="K34" s="10"/>
      <c r="L34" s="10"/>
      <c r="M34" s="10"/>
      <c r="N34" s="10"/>
      <c r="O34" s="10"/>
      <c r="P34" s="10"/>
    </row>
    <row r="35" spans="1:16" ht="39" customHeight="1" x14ac:dyDescent="0.2">
      <c r="A35" s="10"/>
      <c r="B35" s="23"/>
      <c r="C35" s="1119" t="s">
        <v>550</v>
      </c>
      <c r="D35" s="1120"/>
      <c r="E35" s="1121"/>
      <c r="F35" s="24">
        <v>0.49</v>
      </c>
      <c r="G35" s="25">
        <v>0.85</v>
      </c>
      <c r="H35" s="25">
        <v>1.91</v>
      </c>
      <c r="I35" s="25">
        <v>1.28</v>
      </c>
      <c r="J35" s="26">
        <v>0.56999999999999995</v>
      </c>
      <c r="K35" s="10"/>
      <c r="L35" s="10"/>
      <c r="M35" s="10"/>
      <c r="N35" s="10"/>
      <c r="O35" s="10"/>
      <c r="P35" s="10"/>
    </row>
    <row r="36" spans="1:16" ht="39" customHeight="1" x14ac:dyDescent="0.2">
      <c r="A36" s="10"/>
      <c r="B36" s="23"/>
      <c r="C36" s="1119" t="s">
        <v>551</v>
      </c>
      <c r="D36" s="1120"/>
      <c r="E36" s="1121"/>
      <c r="F36" s="24">
        <v>0.15</v>
      </c>
      <c r="G36" s="25">
        <v>0.24</v>
      </c>
      <c r="H36" s="25">
        <v>0.25</v>
      </c>
      <c r="I36" s="25">
        <v>0.18</v>
      </c>
      <c r="J36" s="26">
        <v>0.33</v>
      </c>
      <c r="K36" s="10"/>
      <c r="L36" s="10"/>
      <c r="M36" s="10"/>
      <c r="N36" s="10"/>
      <c r="O36" s="10"/>
      <c r="P36" s="10"/>
    </row>
    <row r="37" spans="1:16" ht="39" customHeight="1" x14ac:dyDescent="0.2">
      <c r="A37" s="10"/>
      <c r="B37" s="23"/>
      <c r="C37" s="1119" t="s">
        <v>552</v>
      </c>
      <c r="D37" s="1120"/>
      <c r="E37" s="1121"/>
      <c r="F37" s="24" t="s">
        <v>502</v>
      </c>
      <c r="G37" s="25" t="s">
        <v>502</v>
      </c>
      <c r="H37" s="25">
        <v>0.06</v>
      </c>
      <c r="I37" s="25">
        <v>0.09</v>
      </c>
      <c r="J37" s="26">
        <v>0.14000000000000001</v>
      </c>
      <c r="K37" s="10"/>
      <c r="L37" s="10"/>
      <c r="M37" s="10"/>
      <c r="N37" s="10"/>
      <c r="O37" s="10"/>
      <c r="P37" s="10"/>
    </row>
    <row r="38" spans="1:16" ht="39" customHeight="1" x14ac:dyDescent="0.2">
      <c r="A38" s="10"/>
      <c r="B38" s="23"/>
      <c r="C38" s="1119" t="s">
        <v>553</v>
      </c>
      <c r="D38" s="1120"/>
      <c r="E38" s="1121"/>
      <c r="F38" s="24">
        <v>0</v>
      </c>
      <c r="G38" s="25">
        <v>0</v>
      </c>
      <c r="H38" s="25">
        <v>0</v>
      </c>
      <c r="I38" s="25">
        <v>0</v>
      </c>
      <c r="J38" s="26">
        <v>0</v>
      </c>
      <c r="K38" s="10"/>
      <c r="L38" s="10"/>
      <c r="M38" s="10"/>
      <c r="N38" s="10"/>
      <c r="O38" s="10"/>
      <c r="P38" s="10"/>
    </row>
    <row r="39" spans="1:16" ht="39" customHeight="1" x14ac:dyDescent="0.2">
      <c r="A39" s="10"/>
      <c r="B39" s="23"/>
      <c r="C39" s="1119" t="s">
        <v>554</v>
      </c>
      <c r="D39" s="1120"/>
      <c r="E39" s="1121"/>
      <c r="F39" s="24">
        <v>0</v>
      </c>
      <c r="G39" s="25">
        <v>0</v>
      </c>
      <c r="H39" s="25">
        <v>0</v>
      </c>
      <c r="I39" s="25">
        <v>0</v>
      </c>
      <c r="J39" s="26">
        <v>0</v>
      </c>
      <c r="K39" s="10"/>
      <c r="L39" s="10"/>
      <c r="M39" s="10"/>
      <c r="N39" s="10"/>
      <c r="O39" s="10"/>
      <c r="P39" s="10"/>
    </row>
    <row r="40" spans="1:16" ht="39" customHeight="1" x14ac:dyDescent="0.2">
      <c r="A40" s="10"/>
      <c r="B40" s="23"/>
      <c r="C40" s="1119" t="s">
        <v>555</v>
      </c>
      <c r="D40" s="1120"/>
      <c r="E40" s="1121"/>
      <c r="F40" s="24">
        <v>0</v>
      </c>
      <c r="G40" s="25">
        <v>0</v>
      </c>
      <c r="H40" s="25">
        <v>0</v>
      </c>
      <c r="I40" s="25">
        <v>0</v>
      </c>
      <c r="J40" s="26">
        <v>0</v>
      </c>
      <c r="K40" s="10"/>
      <c r="L40" s="10"/>
      <c r="M40" s="10"/>
      <c r="N40" s="10"/>
      <c r="O40" s="10"/>
      <c r="P40" s="10"/>
    </row>
    <row r="41" spans="1:16" ht="39" customHeight="1" x14ac:dyDescent="0.2">
      <c r="A41" s="10"/>
      <c r="B41" s="23"/>
      <c r="C41" s="1119" t="s">
        <v>556</v>
      </c>
      <c r="D41" s="1120"/>
      <c r="E41" s="1121"/>
      <c r="F41" s="24">
        <v>0</v>
      </c>
      <c r="G41" s="25">
        <v>0</v>
      </c>
      <c r="H41" s="25">
        <v>0</v>
      </c>
      <c r="I41" s="25">
        <v>0</v>
      </c>
      <c r="J41" s="26">
        <v>0</v>
      </c>
      <c r="K41" s="10"/>
      <c r="L41" s="10"/>
      <c r="M41" s="10"/>
      <c r="N41" s="10"/>
      <c r="O41" s="10"/>
      <c r="P41" s="10"/>
    </row>
    <row r="42" spans="1:16" ht="39" customHeight="1" x14ac:dyDescent="0.2">
      <c r="A42" s="10"/>
      <c r="B42" s="27"/>
      <c r="C42" s="1119" t="s">
        <v>557</v>
      </c>
      <c r="D42" s="1120"/>
      <c r="E42" s="1121"/>
      <c r="F42" s="24" t="s">
        <v>502</v>
      </c>
      <c r="G42" s="25" t="s">
        <v>502</v>
      </c>
      <c r="H42" s="25" t="s">
        <v>502</v>
      </c>
      <c r="I42" s="25" t="s">
        <v>502</v>
      </c>
      <c r="J42" s="26" t="s">
        <v>502</v>
      </c>
      <c r="K42" s="10"/>
      <c r="L42" s="10"/>
      <c r="M42" s="10"/>
      <c r="N42" s="10"/>
      <c r="O42" s="10"/>
      <c r="P42" s="10"/>
    </row>
    <row r="43" spans="1:16" ht="39" customHeight="1" thickBot="1" x14ac:dyDescent="0.25">
      <c r="A43" s="10"/>
      <c r="B43" s="28"/>
      <c r="C43" s="1122" t="s">
        <v>558</v>
      </c>
      <c r="D43" s="1123"/>
      <c r="E43" s="1124"/>
      <c r="F43" s="29">
        <v>1.37</v>
      </c>
      <c r="G43" s="30">
        <v>1.31</v>
      </c>
      <c r="H43" s="30">
        <v>1.02</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kx/HoaE9OruDq8dCB9G2P20xjsp+oVCjHwS4m3Y4X1Dx6kSI+den5Y+BuirICiwBuP/O83tNjyUM6Temt1WobA==" saltValue="5L2k7sxZduenXefc9oYu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zoomScale="70" zoomScaleNormal="70"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542</v>
      </c>
      <c r="L44" s="44" t="s">
        <v>543</v>
      </c>
      <c r="M44" s="44" t="s">
        <v>544</v>
      </c>
      <c r="N44" s="44" t="s">
        <v>545</v>
      </c>
      <c r="O44" s="45" t="s">
        <v>546</v>
      </c>
      <c r="P44" s="36"/>
      <c r="Q44" s="36"/>
      <c r="R44" s="36"/>
      <c r="S44" s="36"/>
      <c r="T44" s="36"/>
      <c r="U44" s="36"/>
    </row>
    <row r="45" spans="1:21" ht="30.75" customHeight="1" x14ac:dyDescent="0.2">
      <c r="A45" s="36"/>
      <c r="B45" s="1127" t="s">
        <v>11</v>
      </c>
      <c r="C45" s="1128"/>
      <c r="D45" s="46"/>
      <c r="E45" s="1133" t="s">
        <v>12</v>
      </c>
      <c r="F45" s="1133"/>
      <c r="G45" s="1133"/>
      <c r="H45" s="1133"/>
      <c r="I45" s="1133"/>
      <c r="J45" s="1134"/>
      <c r="K45" s="47">
        <v>102663</v>
      </c>
      <c r="L45" s="48">
        <v>94798</v>
      </c>
      <c r="M45" s="48">
        <v>95163</v>
      </c>
      <c r="N45" s="48">
        <v>90398</v>
      </c>
      <c r="O45" s="49">
        <v>88391</v>
      </c>
      <c r="P45" s="36"/>
      <c r="Q45" s="36"/>
      <c r="R45" s="36"/>
      <c r="S45" s="36"/>
      <c r="T45" s="36"/>
      <c r="U45" s="36"/>
    </row>
    <row r="46" spans="1:21" ht="30.75" customHeight="1" x14ac:dyDescent="0.2">
      <c r="A46" s="36"/>
      <c r="B46" s="1129"/>
      <c r="C46" s="1130"/>
      <c r="D46" s="50"/>
      <c r="E46" s="1135" t="s">
        <v>13</v>
      </c>
      <c r="F46" s="1135"/>
      <c r="G46" s="1135"/>
      <c r="H46" s="1135"/>
      <c r="I46" s="1135"/>
      <c r="J46" s="1136"/>
      <c r="K46" s="51" t="s">
        <v>502</v>
      </c>
      <c r="L46" s="52" t="s">
        <v>502</v>
      </c>
      <c r="M46" s="52" t="s">
        <v>502</v>
      </c>
      <c r="N46" s="52" t="s">
        <v>502</v>
      </c>
      <c r="O46" s="53" t="s">
        <v>502</v>
      </c>
      <c r="P46" s="36"/>
      <c r="Q46" s="36"/>
      <c r="R46" s="36"/>
      <c r="S46" s="36"/>
      <c r="T46" s="36"/>
      <c r="U46" s="36"/>
    </row>
    <row r="47" spans="1:21" ht="30.75" customHeight="1" x14ac:dyDescent="0.2">
      <c r="A47" s="36"/>
      <c r="B47" s="1129"/>
      <c r="C47" s="1130"/>
      <c r="D47" s="50"/>
      <c r="E47" s="1135" t="s">
        <v>14</v>
      </c>
      <c r="F47" s="1135"/>
      <c r="G47" s="1135"/>
      <c r="H47" s="1135"/>
      <c r="I47" s="1135"/>
      <c r="J47" s="1136"/>
      <c r="K47" s="51">
        <v>2667</v>
      </c>
      <c r="L47" s="52">
        <v>3333</v>
      </c>
      <c r="M47" s="52">
        <v>4000</v>
      </c>
      <c r="N47" s="52">
        <v>4667</v>
      </c>
      <c r="O47" s="53">
        <v>5448</v>
      </c>
      <c r="P47" s="36"/>
      <c r="Q47" s="36"/>
      <c r="R47" s="36"/>
      <c r="S47" s="36"/>
      <c r="T47" s="36"/>
      <c r="U47" s="36"/>
    </row>
    <row r="48" spans="1:21" ht="30.75" customHeight="1" x14ac:dyDescent="0.2">
      <c r="A48" s="36"/>
      <c r="B48" s="1129"/>
      <c r="C48" s="1130"/>
      <c r="D48" s="50"/>
      <c r="E48" s="1135" t="s">
        <v>15</v>
      </c>
      <c r="F48" s="1135"/>
      <c r="G48" s="1135"/>
      <c r="H48" s="1135"/>
      <c r="I48" s="1135"/>
      <c r="J48" s="1136"/>
      <c r="K48" s="51">
        <v>656</v>
      </c>
      <c r="L48" s="52">
        <v>331</v>
      </c>
      <c r="M48" s="52">
        <v>551</v>
      </c>
      <c r="N48" s="52">
        <v>429</v>
      </c>
      <c r="O48" s="53">
        <v>393</v>
      </c>
      <c r="P48" s="36"/>
      <c r="Q48" s="36"/>
      <c r="R48" s="36"/>
      <c r="S48" s="36"/>
      <c r="T48" s="36"/>
      <c r="U48" s="36"/>
    </row>
    <row r="49" spans="1:21" ht="30.75" customHeight="1" x14ac:dyDescent="0.2">
      <c r="A49" s="36"/>
      <c r="B49" s="1129"/>
      <c r="C49" s="1130"/>
      <c r="D49" s="50"/>
      <c r="E49" s="1135" t="s">
        <v>16</v>
      </c>
      <c r="F49" s="1135"/>
      <c r="G49" s="1135"/>
      <c r="H49" s="1135"/>
      <c r="I49" s="1135"/>
      <c r="J49" s="1136"/>
      <c r="K49" s="51">
        <v>877</v>
      </c>
      <c r="L49" s="52">
        <v>858</v>
      </c>
      <c r="M49" s="52">
        <v>843</v>
      </c>
      <c r="N49" s="52">
        <v>817</v>
      </c>
      <c r="O49" s="53">
        <v>894</v>
      </c>
      <c r="P49" s="36"/>
      <c r="Q49" s="36"/>
      <c r="R49" s="36"/>
      <c r="S49" s="36"/>
      <c r="T49" s="36"/>
      <c r="U49" s="36"/>
    </row>
    <row r="50" spans="1:21" ht="30.75" customHeight="1" x14ac:dyDescent="0.2">
      <c r="A50" s="36"/>
      <c r="B50" s="1129"/>
      <c r="C50" s="1130"/>
      <c r="D50" s="50"/>
      <c r="E50" s="1135" t="s">
        <v>17</v>
      </c>
      <c r="F50" s="1135"/>
      <c r="G50" s="1135"/>
      <c r="H50" s="1135"/>
      <c r="I50" s="1135"/>
      <c r="J50" s="1136"/>
      <c r="K50" s="51">
        <v>371</v>
      </c>
      <c r="L50" s="52">
        <v>303</v>
      </c>
      <c r="M50" s="52">
        <v>222</v>
      </c>
      <c r="N50" s="52">
        <v>239</v>
      </c>
      <c r="O50" s="53">
        <v>102</v>
      </c>
      <c r="P50" s="36"/>
      <c r="Q50" s="36"/>
      <c r="R50" s="36"/>
      <c r="S50" s="36"/>
      <c r="T50" s="36"/>
      <c r="U50" s="36"/>
    </row>
    <row r="51" spans="1:21" ht="30.75" customHeight="1" x14ac:dyDescent="0.2">
      <c r="A51" s="36"/>
      <c r="B51" s="1131"/>
      <c r="C51" s="1132"/>
      <c r="D51" s="54"/>
      <c r="E51" s="1135" t="s">
        <v>18</v>
      </c>
      <c r="F51" s="1135"/>
      <c r="G51" s="1135"/>
      <c r="H51" s="1135"/>
      <c r="I51" s="1135"/>
      <c r="J51" s="1136"/>
      <c r="K51" s="51" t="s">
        <v>502</v>
      </c>
      <c r="L51" s="52" t="s">
        <v>502</v>
      </c>
      <c r="M51" s="52" t="s">
        <v>502</v>
      </c>
      <c r="N51" s="52" t="s">
        <v>502</v>
      </c>
      <c r="O51" s="53" t="s">
        <v>502</v>
      </c>
      <c r="P51" s="36"/>
      <c r="Q51" s="36"/>
      <c r="R51" s="36"/>
      <c r="S51" s="36"/>
      <c r="T51" s="36"/>
      <c r="U51" s="36"/>
    </row>
    <row r="52" spans="1:21" ht="30.75" customHeight="1" x14ac:dyDescent="0.2">
      <c r="A52" s="36"/>
      <c r="B52" s="1137" t="s">
        <v>19</v>
      </c>
      <c r="C52" s="1138"/>
      <c r="D52" s="54"/>
      <c r="E52" s="1135" t="s">
        <v>20</v>
      </c>
      <c r="F52" s="1135"/>
      <c r="G52" s="1135"/>
      <c r="H52" s="1135"/>
      <c r="I52" s="1135"/>
      <c r="J52" s="1136"/>
      <c r="K52" s="51">
        <v>68276</v>
      </c>
      <c r="L52" s="52">
        <v>68004</v>
      </c>
      <c r="M52" s="52">
        <v>65902</v>
      </c>
      <c r="N52" s="52">
        <v>62551</v>
      </c>
      <c r="O52" s="53">
        <v>60487</v>
      </c>
      <c r="P52" s="36"/>
      <c r="Q52" s="36"/>
      <c r="R52" s="36"/>
      <c r="S52" s="36"/>
      <c r="T52" s="36"/>
      <c r="U52" s="36"/>
    </row>
    <row r="53" spans="1:21" ht="30.75" customHeight="1" thickBot="1" x14ac:dyDescent="0.25">
      <c r="A53" s="36"/>
      <c r="B53" s="1139" t="s">
        <v>21</v>
      </c>
      <c r="C53" s="1140"/>
      <c r="D53" s="55"/>
      <c r="E53" s="1141" t="s">
        <v>22</v>
      </c>
      <c r="F53" s="1141"/>
      <c r="G53" s="1141"/>
      <c r="H53" s="1141"/>
      <c r="I53" s="1141"/>
      <c r="J53" s="1142"/>
      <c r="K53" s="56">
        <v>38958</v>
      </c>
      <c r="L53" s="57">
        <v>31619</v>
      </c>
      <c r="M53" s="57">
        <v>34877</v>
      </c>
      <c r="N53" s="57">
        <v>33999</v>
      </c>
      <c r="O53" s="58">
        <v>34741</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559</v>
      </c>
      <c r="P55" s="36"/>
      <c r="Q55" s="36"/>
      <c r="R55" s="36"/>
      <c r="S55" s="36"/>
      <c r="T55" s="36"/>
      <c r="U55" s="36"/>
    </row>
    <row r="56" spans="1:21" ht="30.75" customHeight="1" thickBot="1" x14ac:dyDescent="0.3">
      <c r="A56" s="36"/>
      <c r="B56" s="62"/>
      <c r="C56" s="63"/>
      <c r="D56" s="63"/>
      <c r="E56" s="64"/>
      <c r="F56" s="64"/>
      <c r="G56" s="64"/>
      <c r="H56" s="64"/>
      <c r="I56" s="64"/>
      <c r="J56" s="65" t="s">
        <v>3</v>
      </c>
      <c r="K56" s="66" t="s">
        <v>560</v>
      </c>
      <c r="L56" s="67" t="s">
        <v>561</v>
      </c>
      <c r="M56" s="67" t="s">
        <v>562</v>
      </c>
      <c r="N56" s="67" t="s">
        <v>563</v>
      </c>
      <c r="O56" s="68" t="s">
        <v>564</v>
      </c>
      <c r="P56" s="36"/>
      <c r="Q56" s="36"/>
      <c r="R56" s="36"/>
      <c r="S56" s="36"/>
      <c r="T56" s="36"/>
      <c r="U56" s="36"/>
    </row>
    <row r="57" spans="1:21" ht="30.75" customHeight="1" x14ac:dyDescent="0.2">
      <c r="A57" s="36"/>
      <c r="B57" s="1143" t="s">
        <v>25</v>
      </c>
      <c r="C57" s="1144"/>
      <c r="D57" s="1149" t="s">
        <v>26</v>
      </c>
      <c r="E57" s="1150"/>
      <c r="F57" s="1150"/>
      <c r="G57" s="1150"/>
      <c r="H57" s="1150"/>
      <c r="I57" s="1150"/>
      <c r="J57" s="1151"/>
      <c r="K57" s="69" t="s">
        <v>612</v>
      </c>
      <c r="L57" s="70" t="s">
        <v>612</v>
      </c>
      <c r="M57" s="70" t="s">
        <v>612</v>
      </c>
      <c r="N57" s="70">
        <v>3330</v>
      </c>
      <c r="O57" s="71">
        <v>4995</v>
      </c>
      <c r="P57" s="36"/>
      <c r="Q57" s="36"/>
      <c r="R57" s="36"/>
      <c r="S57" s="36"/>
      <c r="T57" s="36"/>
      <c r="U57" s="36"/>
    </row>
    <row r="58" spans="1:21" ht="30.75" customHeight="1" x14ac:dyDescent="0.2">
      <c r="A58" s="36"/>
      <c r="B58" s="1145"/>
      <c r="C58" s="1146"/>
      <c r="D58" s="1152" t="s">
        <v>27</v>
      </c>
      <c r="E58" s="1153"/>
      <c r="F58" s="1153"/>
      <c r="G58" s="1153"/>
      <c r="H58" s="1153"/>
      <c r="I58" s="1153"/>
      <c r="J58" s="1154"/>
      <c r="K58" s="72">
        <v>7000</v>
      </c>
      <c r="L58" s="73">
        <v>9667</v>
      </c>
      <c r="M58" s="73">
        <v>13000</v>
      </c>
      <c r="N58" s="73">
        <v>17000</v>
      </c>
      <c r="O58" s="74">
        <v>18333</v>
      </c>
      <c r="P58" s="36"/>
      <c r="Q58" s="36"/>
      <c r="R58" s="36"/>
      <c r="S58" s="36"/>
      <c r="T58" s="36"/>
      <c r="U58" s="36"/>
    </row>
    <row r="59" spans="1:21" ht="30.75" customHeight="1" thickBot="1" x14ac:dyDescent="0.25">
      <c r="A59" s="36"/>
      <c r="B59" s="1147"/>
      <c r="C59" s="1148"/>
      <c r="D59" s="1155" t="s">
        <v>28</v>
      </c>
      <c r="E59" s="1156"/>
      <c r="F59" s="1156"/>
      <c r="G59" s="1156"/>
      <c r="H59" s="1156"/>
      <c r="I59" s="1156"/>
      <c r="J59" s="1157"/>
      <c r="K59" s="75">
        <v>7000</v>
      </c>
      <c r="L59" s="76">
        <v>9667</v>
      </c>
      <c r="M59" s="76">
        <v>13000</v>
      </c>
      <c r="N59" s="76">
        <v>17000</v>
      </c>
      <c r="O59" s="77">
        <v>18333</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AwBNoTR3mVFI3n7RX4Sxyj/7vvFp08qyUEeM/dYP4VDdiVSD7pQNYDWXxrcJxMK5EYlrUo5QwEMheRKo2SRPkQ==" saltValue="wZpxsnvr8AUfv0suUxSxag=="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zoomScale="70" zoomScaleNormal="7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542</v>
      </c>
      <c r="J40" s="362" t="s">
        <v>543</v>
      </c>
      <c r="K40" s="362" t="s">
        <v>544</v>
      </c>
      <c r="L40" s="362" t="s">
        <v>545</v>
      </c>
      <c r="M40" s="363" t="s">
        <v>546</v>
      </c>
    </row>
    <row r="41" spans="2:13" ht="27.75" customHeight="1" x14ac:dyDescent="0.2">
      <c r="B41" s="1158" t="s">
        <v>31</v>
      </c>
      <c r="C41" s="1159"/>
      <c r="D41" s="88"/>
      <c r="E41" s="1164" t="s">
        <v>32</v>
      </c>
      <c r="F41" s="1164"/>
      <c r="G41" s="1164"/>
      <c r="H41" s="1165"/>
      <c r="I41" s="364">
        <v>1251039</v>
      </c>
      <c r="J41" s="365">
        <v>1262643</v>
      </c>
      <c r="K41" s="365">
        <v>1274634</v>
      </c>
      <c r="L41" s="365">
        <v>1286342</v>
      </c>
      <c r="M41" s="366">
        <v>1264299</v>
      </c>
    </row>
    <row r="42" spans="2:13" ht="27.75" customHeight="1" x14ac:dyDescent="0.2">
      <c r="B42" s="1160"/>
      <c r="C42" s="1161"/>
      <c r="D42" s="89"/>
      <c r="E42" s="1166" t="s">
        <v>33</v>
      </c>
      <c r="F42" s="1166"/>
      <c r="G42" s="1166"/>
      <c r="H42" s="1167"/>
      <c r="I42" s="367">
        <v>386</v>
      </c>
      <c r="J42" s="368">
        <v>164</v>
      </c>
      <c r="K42" s="368">
        <v>52</v>
      </c>
      <c r="L42" s="368">
        <v>14</v>
      </c>
      <c r="M42" s="369" t="s">
        <v>502</v>
      </c>
    </row>
    <row r="43" spans="2:13" ht="27.75" customHeight="1" x14ac:dyDescent="0.2">
      <c r="B43" s="1160"/>
      <c r="C43" s="1161"/>
      <c r="D43" s="89"/>
      <c r="E43" s="1166" t="s">
        <v>34</v>
      </c>
      <c r="F43" s="1166"/>
      <c r="G43" s="1166"/>
      <c r="H43" s="1167"/>
      <c r="I43" s="367">
        <v>4080</v>
      </c>
      <c r="J43" s="368">
        <v>4703</v>
      </c>
      <c r="K43" s="368">
        <v>4458</v>
      </c>
      <c r="L43" s="368">
        <v>3799</v>
      </c>
      <c r="M43" s="369">
        <v>4164</v>
      </c>
    </row>
    <row r="44" spans="2:13" ht="27.75" customHeight="1" x14ac:dyDescent="0.2">
      <c r="B44" s="1160"/>
      <c r="C44" s="1161"/>
      <c r="D44" s="89"/>
      <c r="E44" s="1166" t="s">
        <v>35</v>
      </c>
      <c r="F44" s="1166"/>
      <c r="G44" s="1166"/>
      <c r="H44" s="1167"/>
      <c r="I44" s="367">
        <v>7132</v>
      </c>
      <c r="J44" s="368">
        <v>6631</v>
      </c>
      <c r="K44" s="368">
        <v>6065</v>
      </c>
      <c r="L44" s="368">
        <v>6128</v>
      </c>
      <c r="M44" s="369">
        <v>5525</v>
      </c>
    </row>
    <row r="45" spans="2:13" ht="27.75" customHeight="1" x14ac:dyDescent="0.2">
      <c r="B45" s="1160"/>
      <c r="C45" s="1161"/>
      <c r="D45" s="89"/>
      <c r="E45" s="1166" t="s">
        <v>36</v>
      </c>
      <c r="F45" s="1166"/>
      <c r="G45" s="1166"/>
      <c r="H45" s="1167"/>
      <c r="I45" s="367">
        <v>168919</v>
      </c>
      <c r="J45" s="368">
        <v>165054</v>
      </c>
      <c r="K45" s="368">
        <v>160238</v>
      </c>
      <c r="L45" s="368">
        <v>156586</v>
      </c>
      <c r="M45" s="369">
        <v>158428</v>
      </c>
    </row>
    <row r="46" spans="2:13" ht="27.75" customHeight="1" x14ac:dyDescent="0.2">
      <c r="B46" s="1160"/>
      <c r="C46" s="1161"/>
      <c r="D46" s="90"/>
      <c r="E46" s="1168" t="s">
        <v>37</v>
      </c>
      <c r="F46" s="1168"/>
      <c r="G46" s="1168"/>
      <c r="H46" s="1169"/>
      <c r="I46" s="367">
        <v>1989</v>
      </c>
      <c r="J46" s="368">
        <v>1851</v>
      </c>
      <c r="K46" s="368">
        <v>1724</v>
      </c>
      <c r="L46" s="368">
        <v>1977</v>
      </c>
      <c r="M46" s="369">
        <v>1832</v>
      </c>
    </row>
    <row r="47" spans="2:13" ht="27.75" customHeight="1" x14ac:dyDescent="0.2">
      <c r="B47" s="1160"/>
      <c r="C47" s="1161"/>
      <c r="D47" s="91"/>
      <c r="E47" s="1170" t="s">
        <v>38</v>
      </c>
      <c r="F47" s="1171"/>
      <c r="G47" s="1171"/>
      <c r="H47" s="1172"/>
      <c r="I47" s="367" t="s">
        <v>502</v>
      </c>
      <c r="J47" s="368" t="s">
        <v>502</v>
      </c>
      <c r="K47" s="368" t="s">
        <v>502</v>
      </c>
      <c r="L47" s="368" t="s">
        <v>502</v>
      </c>
      <c r="M47" s="369" t="s">
        <v>502</v>
      </c>
    </row>
    <row r="48" spans="2:13" ht="27.75" customHeight="1" x14ac:dyDescent="0.2">
      <c r="B48" s="1160"/>
      <c r="C48" s="1161"/>
      <c r="D48" s="89"/>
      <c r="E48" s="1166" t="s">
        <v>39</v>
      </c>
      <c r="F48" s="1166"/>
      <c r="G48" s="1166"/>
      <c r="H48" s="1167"/>
      <c r="I48" s="367" t="s">
        <v>502</v>
      </c>
      <c r="J48" s="368" t="s">
        <v>502</v>
      </c>
      <c r="K48" s="368" t="s">
        <v>502</v>
      </c>
      <c r="L48" s="368" t="s">
        <v>502</v>
      </c>
      <c r="M48" s="369" t="s">
        <v>502</v>
      </c>
    </row>
    <row r="49" spans="2:13" ht="27.75" customHeight="1" x14ac:dyDescent="0.2">
      <c r="B49" s="1162"/>
      <c r="C49" s="1163"/>
      <c r="D49" s="89"/>
      <c r="E49" s="1166" t="s">
        <v>40</v>
      </c>
      <c r="F49" s="1166"/>
      <c r="G49" s="1166"/>
      <c r="H49" s="1167"/>
      <c r="I49" s="367" t="s">
        <v>502</v>
      </c>
      <c r="J49" s="368" t="s">
        <v>502</v>
      </c>
      <c r="K49" s="368" t="s">
        <v>502</v>
      </c>
      <c r="L49" s="368" t="s">
        <v>502</v>
      </c>
      <c r="M49" s="369" t="s">
        <v>502</v>
      </c>
    </row>
    <row r="50" spans="2:13" ht="27.75" customHeight="1" x14ac:dyDescent="0.2">
      <c r="B50" s="1173" t="s">
        <v>41</v>
      </c>
      <c r="C50" s="1174"/>
      <c r="D50" s="92"/>
      <c r="E50" s="1166" t="s">
        <v>42</v>
      </c>
      <c r="F50" s="1166"/>
      <c r="G50" s="1166"/>
      <c r="H50" s="1167"/>
      <c r="I50" s="367">
        <v>48466</v>
      </c>
      <c r="J50" s="368">
        <v>50915</v>
      </c>
      <c r="K50" s="368">
        <v>56103</v>
      </c>
      <c r="L50" s="368">
        <v>81198</v>
      </c>
      <c r="M50" s="369">
        <v>94311</v>
      </c>
    </row>
    <row r="51" spans="2:13" ht="27.75" customHeight="1" x14ac:dyDescent="0.2">
      <c r="B51" s="1160"/>
      <c r="C51" s="1161"/>
      <c r="D51" s="89"/>
      <c r="E51" s="1166" t="s">
        <v>43</v>
      </c>
      <c r="F51" s="1166"/>
      <c r="G51" s="1166"/>
      <c r="H51" s="1167"/>
      <c r="I51" s="367">
        <v>8828</v>
      </c>
      <c r="J51" s="368">
        <v>8275</v>
      </c>
      <c r="K51" s="368">
        <v>7748</v>
      </c>
      <c r="L51" s="368">
        <v>7665</v>
      </c>
      <c r="M51" s="369">
        <v>7439</v>
      </c>
    </row>
    <row r="52" spans="2:13" ht="27.75" customHeight="1" x14ac:dyDescent="0.2">
      <c r="B52" s="1162"/>
      <c r="C52" s="1163"/>
      <c r="D52" s="89"/>
      <c r="E52" s="1166" t="s">
        <v>44</v>
      </c>
      <c r="F52" s="1166"/>
      <c r="G52" s="1166"/>
      <c r="H52" s="1167"/>
      <c r="I52" s="367">
        <v>745750</v>
      </c>
      <c r="J52" s="368">
        <v>745514</v>
      </c>
      <c r="K52" s="368">
        <v>751450</v>
      </c>
      <c r="L52" s="368">
        <v>753953</v>
      </c>
      <c r="M52" s="369">
        <v>734932</v>
      </c>
    </row>
    <row r="53" spans="2:13" ht="27.75" customHeight="1" thickBot="1" x14ac:dyDescent="0.25">
      <c r="B53" s="1175" t="s">
        <v>45</v>
      </c>
      <c r="C53" s="1176"/>
      <c r="D53" s="93"/>
      <c r="E53" s="1177" t="s">
        <v>46</v>
      </c>
      <c r="F53" s="1177"/>
      <c r="G53" s="1177"/>
      <c r="H53" s="1178"/>
      <c r="I53" s="370">
        <v>630502</v>
      </c>
      <c r="J53" s="371">
        <v>636341</v>
      </c>
      <c r="K53" s="371">
        <v>631871</v>
      </c>
      <c r="L53" s="371">
        <v>612030</v>
      </c>
      <c r="M53" s="372">
        <v>597566</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Z8ouYi+kBUBFy4q0p8cizmcOxDNlZO+EK+D4Y8+8lm7i5CQAoheTqWIDCoosrROHSTDXuOBSZTlimFbSL+gGNQ==" saltValue="O7H8c/AG8gL+Vnt//9B+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zoomScale="70" zoomScaleNormal="7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544</v>
      </c>
      <c r="G54" s="101" t="s">
        <v>545</v>
      </c>
      <c r="H54" s="102" t="s">
        <v>546</v>
      </c>
    </row>
    <row r="55" spans="2:8" ht="52.5" customHeight="1" x14ac:dyDescent="0.2">
      <c r="B55" s="103"/>
      <c r="C55" s="1187" t="s">
        <v>48</v>
      </c>
      <c r="D55" s="1187"/>
      <c r="E55" s="1188"/>
      <c r="F55" s="104">
        <v>7687</v>
      </c>
      <c r="G55" s="104">
        <v>20177</v>
      </c>
      <c r="H55" s="105">
        <v>16559</v>
      </c>
    </row>
    <row r="56" spans="2:8" ht="52.5" customHeight="1" x14ac:dyDescent="0.2">
      <c r="B56" s="106"/>
      <c r="C56" s="1189" t="s">
        <v>49</v>
      </c>
      <c r="D56" s="1189"/>
      <c r="E56" s="1190"/>
      <c r="F56" s="107">
        <v>8465</v>
      </c>
      <c r="G56" s="107">
        <v>19777</v>
      </c>
      <c r="H56" s="108">
        <v>28265</v>
      </c>
    </row>
    <row r="57" spans="2:8" ht="53.25" customHeight="1" x14ac:dyDescent="0.2">
      <c r="B57" s="106"/>
      <c r="C57" s="1191" t="s">
        <v>50</v>
      </c>
      <c r="D57" s="1191"/>
      <c r="E57" s="1192"/>
      <c r="F57" s="109">
        <v>44141</v>
      </c>
      <c r="G57" s="109">
        <v>43388</v>
      </c>
      <c r="H57" s="110">
        <v>53714</v>
      </c>
    </row>
    <row r="58" spans="2:8" ht="45.75" customHeight="1" x14ac:dyDescent="0.2">
      <c r="B58" s="111"/>
      <c r="C58" s="1179" t="s">
        <v>615</v>
      </c>
      <c r="D58" s="1180"/>
      <c r="E58" s="1181"/>
      <c r="F58" s="112">
        <v>10087</v>
      </c>
      <c r="G58" s="112">
        <v>10087</v>
      </c>
      <c r="H58" s="113">
        <v>13087</v>
      </c>
    </row>
    <row r="59" spans="2:8" ht="45.75" customHeight="1" x14ac:dyDescent="0.2">
      <c r="B59" s="111"/>
      <c r="C59" s="1179" t="s">
        <v>616</v>
      </c>
      <c r="D59" s="1180"/>
      <c r="E59" s="1181"/>
      <c r="F59" s="112">
        <v>6287</v>
      </c>
      <c r="G59" s="112">
        <v>6288</v>
      </c>
      <c r="H59" s="113">
        <v>9289</v>
      </c>
    </row>
    <row r="60" spans="2:8" ht="45.75" customHeight="1" x14ac:dyDescent="0.2">
      <c r="B60" s="111"/>
      <c r="C60" s="1179" t="s">
        <v>613</v>
      </c>
      <c r="D60" s="1180"/>
      <c r="E60" s="1181"/>
      <c r="F60" s="112">
        <v>3617</v>
      </c>
      <c r="G60" s="112">
        <v>3769</v>
      </c>
      <c r="H60" s="113">
        <v>6268</v>
      </c>
    </row>
    <row r="61" spans="2:8" ht="45.75" customHeight="1" x14ac:dyDescent="0.2">
      <c r="B61" s="111"/>
      <c r="C61" s="1179" t="s">
        <v>614</v>
      </c>
      <c r="D61" s="1180"/>
      <c r="E61" s="1181"/>
      <c r="F61" s="112">
        <v>4756</v>
      </c>
      <c r="G61" s="112">
        <v>4203</v>
      </c>
      <c r="H61" s="113">
        <v>4842</v>
      </c>
    </row>
    <row r="62" spans="2:8" ht="45.75" customHeight="1" thickBot="1" x14ac:dyDescent="0.25">
      <c r="B62" s="114"/>
      <c r="C62" s="1182" t="s">
        <v>617</v>
      </c>
      <c r="D62" s="1183"/>
      <c r="E62" s="1184"/>
      <c r="F62" s="115">
        <v>3044</v>
      </c>
      <c r="G62" s="115">
        <v>3044</v>
      </c>
      <c r="H62" s="116">
        <v>3044</v>
      </c>
    </row>
    <row r="63" spans="2:8" ht="52.5" customHeight="1" thickBot="1" x14ac:dyDescent="0.25">
      <c r="B63" s="117"/>
      <c r="C63" s="1185" t="s">
        <v>51</v>
      </c>
      <c r="D63" s="1185"/>
      <c r="E63" s="1186"/>
      <c r="F63" s="118">
        <v>60293</v>
      </c>
      <c r="G63" s="118">
        <v>83342</v>
      </c>
      <c r="H63" s="119">
        <v>98538</v>
      </c>
    </row>
    <row r="64" spans="2:8" ht="13" x14ac:dyDescent="0.2"/>
  </sheetData>
  <sheetProtection algorithmName="SHA-512" hashValue="VJnhkBSa+SkcubNOXHaeBdRMewo23BPDOrK+LeWPQ88Dye85/VJSpurvG0xG9e3UFiwcY2baNtFuHhZXSL5J7g==" saltValue="hs0PbUg9Ayzp11o1L1FP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533</v>
      </c>
      <c r="B3" s="135"/>
      <c r="C3" s="136"/>
      <c r="D3" s="137">
        <v>104924</v>
      </c>
      <c r="E3" s="138"/>
      <c r="F3" s="139">
        <v>105585</v>
      </c>
      <c r="G3" s="140"/>
      <c r="H3" s="141"/>
    </row>
    <row r="4" spans="1:8" x14ac:dyDescent="0.2">
      <c r="A4" s="142"/>
      <c r="B4" s="143"/>
      <c r="C4" s="144"/>
      <c r="D4" s="145">
        <v>32768</v>
      </c>
      <c r="E4" s="146"/>
      <c r="F4" s="147">
        <v>26225</v>
      </c>
      <c r="G4" s="148"/>
      <c r="H4" s="149"/>
    </row>
    <row r="5" spans="1:8" x14ac:dyDescent="0.2">
      <c r="A5" s="130" t="s">
        <v>535</v>
      </c>
      <c r="B5" s="135"/>
      <c r="C5" s="136"/>
      <c r="D5" s="137">
        <v>117556</v>
      </c>
      <c r="E5" s="138"/>
      <c r="F5" s="139">
        <v>111577</v>
      </c>
      <c r="G5" s="140"/>
      <c r="H5" s="141"/>
    </row>
    <row r="6" spans="1:8" x14ac:dyDescent="0.2">
      <c r="A6" s="142"/>
      <c r="B6" s="143"/>
      <c r="C6" s="144"/>
      <c r="D6" s="145">
        <v>30804</v>
      </c>
      <c r="E6" s="146"/>
      <c r="F6" s="147">
        <v>26257</v>
      </c>
      <c r="G6" s="148"/>
      <c r="H6" s="149"/>
    </row>
    <row r="7" spans="1:8" x14ac:dyDescent="0.2">
      <c r="A7" s="130" t="s">
        <v>536</v>
      </c>
      <c r="B7" s="135"/>
      <c r="C7" s="136"/>
      <c r="D7" s="137">
        <v>115656</v>
      </c>
      <c r="E7" s="138"/>
      <c r="F7" s="139">
        <v>122371</v>
      </c>
      <c r="G7" s="140"/>
      <c r="H7" s="141"/>
    </row>
    <row r="8" spans="1:8" x14ac:dyDescent="0.2">
      <c r="A8" s="142"/>
      <c r="B8" s="143"/>
      <c r="C8" s="144"/>
      <c r="D8" s="145">
        <v>31690</v>
      </c>
      <c r="E8" s="146"/>
      <c r="F8" s="147">
        <v>28038</v>
      </c>
      <c r="G8" s="148"/>
      <c r="H8" s="149"/>
    </row>
    <row r="9" spans="1:8" x14ac:dyDescent="0.2">
      <c r="A9" s="130" t="s">
        <v>537</v>
      </c>
      <c r="B9" s="135"/>
      <c r="C9" s="136"/>
      <c r="D9" s="137">
        <v>125365</v>
      </c>
      <c r="E9" s="138"/>
      <c r="F9" s="139">
        <v>125393</v>
      </c>
      <c r="G9" s="140"/>
      <c r="H9" s="141"/>
    </row>
    <row r="10" spans="1:8" x14ac:dyDescent="0.2">
      <c r="A10" s="142"/>
      <c r="B10" s="143"/>
      <c r="C10" s="144"/>
      <c r="D10" s="145">
        <v>29339</v>
      </c>
      <c r="E10" s="146"/>
      <c r="F10" s="147">
        <v>28054</v>
      </c>
      <c r="G10" s="148"/>
      <c r="H10" s="149"/>
    </row>
    <row r="11" spans="1:8" x14ac:dyDescent="0.2">
      <c r="A11" s="130" t="s">
        <v>538</v>
      </c>
      <c r="B11" s="135"/>
      <c r="C11" s="136"/>
      <c r="D11" s="137">
        <v>115636</v>
      </c>
      <c r="E11" s="138"/>
      <c r="F11" s="139">
        <v>115991</v>
      </c>
      <c r="G11" s="140"/>
      <c r="H11" s="141"/>
    </row>
    <row r="12" spans="1:8" x14ac:dyDescent="0.2">
      <c r="A12" s="142"/>
      <c r="B12" s="143"/>
      <c r="C12" s="150"/>
      <c r="D12" s="145">
        <v>26464</v>
      </c>
      <c r="E12" s="146"/>
      <c r="F12" s="147">
        <v>28546</v>
      </c>
      <c r="G12" s="148"/>
      <c r="H12" s="149"/>
    </row>
    <row r="13" spans="1:8" x14ac:dyDescent="0.2">
      <c r="A13" s="130"/>
      <c r="B13" s="135"/>
      <c r="C13" s="151"/>
      <c r="D13" s="152">
        <v>115827</v>
      </c>
      <c r="E13" s="153"/>
      <c r="F13" s="154">
        <v>116183</v>
      </c>
      <c r="G13" s="155"/>
      <c r="H13" s="141"/>
    </row>
    <row r="14" spans="1:8" x14ac:dyDescent="0.2">
      <c r="A14" s="142"/>
      <c r="B14" s="143"/>
      <c r="C14" s="144"/>
      <c r="D14" s="145">
        <v>30213</v>
      </c>
      <c r="E14" s="146"/>
      <c r="F14" s="147">
        <v>27424</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0.16</v>
      </c>
      <c r="C19" s="156">
        <f>ROUND(VALUE(SUBSTITUTE(実質収支比率等に係る経年分析!G$48,"▲","-")),2)</f>
        <v>0.24</v>
      </c>
      <c r="D19" s="156">
        <f>ROUND(VALUE(SUBSTITUTE(実質収支比率等に係る経年分析!H$48,"▲","-")),2)</f>
        <v>0.25</v>
      </c>
      <c r="E19" s="156">
        <f>ROUND(VALUE(SUBSTITUTE(実質収支比率等に係る経年分析!I$48,"▲","-")),2)</f>
        <v>0.19</v>
      </c>
      <c r="F19" s="156">
        <f>ROUND(VALUE(SUBSTITUTE(実質収支比率等に係る経年分析!J$48,"▲","-")),2)</f>
        <v>0.33</v>
      </c>
    </row>
    <row r="20" spans="1:11" x14ac:dyDescent="0.2">
      <c r="A20" s="156" t="s">
        <v>56</v>
      </c>
      <c r="B20" s="156">
        <f>ROUND(VALUE(SUBSTITUTE(実質収支比率等に係る経年分析!F$47,"▲","-")),2)</f>
        <v>1.88</v>
      </c>
      <c r="C20" s="156">
        <f>ROUND(VALUE(SUBSTITUTE(実質収支比率等に係る経年分析!G$47,"▲","-")),2)</f>
        <v>1.96</v>
      </c>
      <c r="D20" s="156">
        <f>ROUND(VALUE(SUBSTITUTE(実質収支比率等に係る経年分析!H$47,"▲","-")),2)</f>
        <v>1.98</v>
      </c>
      <c r="E20" s="156">
        <f>ROUND(VALUE(SUBSTITUTE(実質収支比率等に係る経年分析!I$47,"▲","-")),2)</f>
        <v>5.03</v>
      </c>
      <c r="F20" s="156">
        <f>ROUND(VALUE(SUBSTITUTE(実質収支比率等に係る経年分析!J$47,"▲","-")),2)</f>
        <v>4.25</v>
      </c>
    </row>
    <row r="21" spans="1:11" x14ac:dyDescent="0.2">
      <c r="A21" s="156" t="s">
        <v>57</v>
      </c>
      <c r="B21" s="156">
        <f>IF(ISNUMBER(VALUE(SUBSTITUTE(実質収支比率等に係る経年分析!F$49,"▲","-"))),ROUND(VALUE(SUBSTITUTE(実質収支比率等に係る経年分析!F$49,"▲","-")),2),NA())</f>
        <v>-0.09</v>
      </c>
      <c r="C21" s="156">
        <f>IF(ISNUMBER(VALUE(SUBSTITUTE(実質収支比率等に係る経年分析!G$49,"▲","-"))),ROUND(VALUE(SUBSTITUTE(実質収支比率等に係る経年分析!G$49,"▲","-")),2),NA())</f>
        <v>0.16</v>
      </c>
      <c r="D21" s="156">
        <f>IF(ISNUMBER(VALUE(SUBSTITUTE(実質収支比率等に係る経年分析!H$49,"▲","-"))),ROUND(VALUE(SUBSTITUTE(実質収支比率等に係る経年分析!H$49,"▲","-")),2),NA())</f>
        <v>0.05</v>
      </c>
      <c r="E21" s="156">
        <f>IF(ISNUMBER(VALUE(SUBSTITUTE(実質収支比率等に係る経年分析!I$49,"▲","-"))),ROUND(VALUE(SUBSTITUTE(実質収支比率等に係る経年分析!I$49,"▲","-")),2),NA())</f>
        <v>3.06</v>
      </c>
      <c r="F21" s="156">
        <f>IF(ISNUMBER(VALUE(SUBSTITUTE(実質収支比率等に係る経年分析!J$49,"▲","-"))),ROUND(VALUE(SUBSTITUTE(実質収支比率等に係る経年分析!J$49,"▲","-")),2),NA())</f>
        <v>-0.79</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1.37</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1.31</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1.02</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長崎魚市場特別会計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用地特別会計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v>
      </c>
    </row>
    <row r="31" spans="1:11" x14ac:dyDescent="0.2">
      <c r="A31" s="157" t="str">
        <f>IF(連結実質赤字比率に係る赤字・黒字の構成分析!C$39="",NA(),連結実質赤字比率に係る赤字・黒字の構成分析!C$39)</f>
        <v>県営林特別会計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v>
      </c>
    </row>
    <row r="32" spans="1:11" x14ac:dyDescent="0.2">
      <c r="A32" s="157" t="str">
        <f>IF(連結実質赤字比率に係る赤字・黒字の構成分析!C$38="",NA(),連結実質赤字比率に係る赤字・黒字の構成分析!C$38)</f>
        <v>庁用管理特別会計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v>
      </c>
    </row>
    <row r="33" spans="1:16" x14ac:dyDescent="0.2">
      <c r="A33" s="157" t="str">
        <f>IF(連結実質赤字比率に係る赤字・黒字の構成分析!C$37="",NA(),連結実質赤字比率に係る赤字・黒字の構成分析!C$37)</f>
        <v>流域下水道事業会計</v>
      </c>
      <c r="B33" s="157" t="e">
        <f>IF(ROUND(VALUE(SUBSTITUTE(連結実質赤字比率に係る赤字・黒字の構成分析!F$37,"▲", "-")), 2) &lt; 0, ABS(ROUND(VALUE(SUBSTITUTE(連結実質赤字比率に係る赤字・黒字の構成分析!F$37,"▲", "-")), 2)), NA())</f>
        <v>#VALUE!</v>
      </c>
      <c r="C33" s="157" t="e">
        <f>IF(ROUND(VALUE(SUBSTITUTE(連結実質赤字比率に係る赤字・黒字の構成分析!F$37,"▲", "-")), 2) &gt;= 0, ABS(ROUND(VALUE(SUBSTITUTE(連結実質赤字比率に係る赤字・黒字の構成分析!F$37,"▲", "-")), 2)), NA())</f>
        <v>#VALUE!</v>
      </c>
      <c r="D33" s="157" t="e">
        <f>IF(ROUND(VALUE(SUBSTITUTE(連結実質赤字比率に係る赤字・黒字の構成分析!G$37,"▲", "-")), 2) &lt; 0, ABS(ROUND(VALUE(SUBSTITUTE(連結実質赤字比率に係る赤字・黒字の構成分析!G$37,"▲", "-")), 2)), NA())</f>
        <v>#VALUE!</v>
      </c>
      <c r="E33" s="157" t="e">
        <f>IF(ROUND(VALUE(SUBSTITUTE(連結実質赤字比率に係る赤字・黒字の構成分析!G$37,"▲", "-")), 2) &gt;= 0, ABS(ROUND(VALUE(SUBSTITUTE(連結実質赤字比率に係る赤字・黒字の構成分析!G$37,"▲", "-")), 2)), NA())</f>
        <v>#VALUE!</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0.06</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0.09</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0.14000000000000001</v>
      </c>
    </row>
    <row r="34" spans="1:16" x14ac:dyDescent="0.2">
      <c r="A34" s="157" t="str">
        <f>IF(連結実質赤字比率に係る赤字・黒字の構成分析!C$36="",NA(),連結実質赤字比率に係る赤字・黒字の構成分析!C$36)</f>
        <v>一般会計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0.15</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0.24</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0.25</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0.18</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0.33</v>
      </c>
    </row>
    <row r="35" spans="1:16" x14ac:dyDescent="0.2">
      <c r="A35" s="157" t="str">
        <f>IF(連結実質赤字比率に係る赤字・黒字の構成分析!C$35="",NA(),連結実質赤字比率に係る赤字・黒字の構成分析!C$35)</f>
        <v>国民健康保険特別会計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0.49</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0.85</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1.91</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1.28</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0.56999999999999995</v>
      </c>
    </row>
    <row r="36" spans="1:16" x14ac:dyDescent="0.2">
      <c r="A36" s="157" t="str">
        <f>IF(連結実質赤字比率に係る赤字・黒字の構成分析!C$34="",NA(),連結実質赤字比率に係る赤字・黒字の構成分析!C$34)</f>
        <v>港湾施設整備特別会計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1.2</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0.98</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0.95</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1.36</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1.41</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68276</v>
      </c>
      <c r="E42" s="158"/>
      <c r="F42" s="158"/>
      <c r="G42" s="158">
        <f>'実質公債費比率（分子）の構造'!L$52</f>
        <v>68004</v>
      </c>
      <c r="H42" s="158"/>
      <c r="I42" s="158"/>
      <c r="J42" s="158">
        <f>'実質公債費比率（分子）の構造'!M$52</f>
        <v>65902</v>
      </c>
      <c r="K42" s="158"/>
      <c r="L42" s="158"/>
      <c r="M42" s="158">
        <f>'実質公債費比率（分子）の構造'!N$52</f>
        <v>62551</v>
      </c>
      <c r="N42" s="158"/>
      <c r="O42" s="158"/>
      <c r="P42" s="158">
        <f>'実質公債費比率（分子）の構造'!O$52</f>
        <v>60487</v>
      </c>
    </row>
    <row r="43" spans="1:16" x14ac:dyDescent="0.2">
      <c r="A43" s="158" t="s">
        <v>65</v>
      </c>
      <c r="B43" s="158" t="str">
        <f>'実質公債費比率（分子）の構造'!K$51</f>
        <v>-</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2">
      <c r="A44" s="158" t="s">
        <v>66</v>
      </c>
      <c r="B44" s="158">
        <f>'実質公債費比率（分子）の構造'!K$50</f>
        <v>371</v>
      </c>
      <c r="C44" s="158"/>
      <c r="D44" s="158"/>
      <c r="E44" s="158">
        <f>'実質公債費比率（分子）の構造'!L$50</f>
        <v>303</v>
      </c>
      <c r="F44" s="158"/>
      <c r="G44" s="158"/>
      <c r="H44" s="158">
        <f>'実質公債費比率（分子）の構造'!M$50</f>
        <v>222</v>
      </c>
      <c r="I44" s="158"/>
      <c r="J44" s="158"/>
      <c r="K44" s="158">
        <f>'実質公債費比率（分子）の構造'!N$50</f>
        <v>239</v>
      </c>
      <c r="L44" s="158"/>
      <c r="M44" s="158"/>
      <c r="N44" s="158">
        <f>'実質公債費比率（分子）の構造'!O$50</f>
        <v>102</v>
      </c>
      <c r="O44" s="158"/>
      <c r="P44" s="158"/>
    </row>
    <row r="45" spans="1:16" x14ac:dyDescent="0.2">
      <c r="A45" s="158" t="s">
        <v>67</v>
      </c>
      <c r="B45" s="158">
        <f>'実質公債費比率（分子）の構造'!K$49</f>
        <v>877</v>
      </c>
      <c r="C45" s="158"/>
      <c r="D45" s="158"/>
      <c r="E45" s="158">
        <f>'実質公債費比率（分子）の構造'!L$49</f>
        <v>858</v>
      </c>
      <c r="F45" s="158"/>
      <c r="G45" s="158"/>
      <c r="H45" s="158">
        <f>'実質公債費比率（分子）の構造'!M$49</f>
        <v>843</v>
      </c>
      <c r="I45" s="158"/>
      <c r="J45" s="158"/>
      <c r="K45" s="158">
        <f>'実質公債費比率（分子）の構造'!N$49</f>
        <v>817</v>
      </c>
      <c r="L45" s="158"/>
      <c r="M45" s="158"/>
      <c r="N45" s="158">
        <f>'実質公債費比率（分子）の構造'!O$49</f>
        <v>894</v>
      </c>
      <c r="O45" s="158"/>
      <c r="P45" s="158"/>
    </row>
    <row r="46" spans="1:16" x14ac:dyDescent="0.2">
      <c r="A46" s="158" t="s">
        <v>68</v>
      </c>
      <c r="B46" s="158">
        <f>'実質公債費比率（分子）の構造'!K$48</f>
        <v>656</v>
      </c>
      <c r="C46" s="158"/>
      <c r="D46" s="158"/>
      <c r="E46" s="158">
        <f>'実質公債費比率（分子）の構造'!L$48</f>
        <v>331</v>
      </c>
      <c r="F46" s="158"/>
      <c r="G46" s="158"/>
      <c r="H46" s="158">
        <f>'実質公債費比率（分子）の構造'!M$48</f>
        <v>551</v>
      </c>
      <c r="I46" s="158"/>
      <c r="J46" s="158"/>
      <c r="K46" s="158">
        <f>'実質公債費比率（分子）の構造'!N$48</f>
        <v>429</v>
      </c>
      <c r="L46" s="158"/>
      <c r="M46" s="158"/>
      <c r="N46" s="158">
        <f>'実質公債費比率（分子）の構造'!O$48</f>
        <v>393</v>
      </c>
      <c r="O46" s="158"/>
      <c r="P46" s="158"/>
    </row>
    <row r="47" spans="1:16" x14ac:dyDescent="0.2">
      <c r="A47" s="158" t="s">
        <v>69</v>
      </c>
      <c r="B47" s="158">
        <f>'実質公債費比率（分子）の構造'!K$47</f>
        <v>2667</v>
      </c>
      <c r="C47" s="158"/>
      <c r="D47" s="158"/>
      <c r="E47" s="158">
        <f>'実質公債費比率（分子）の構造'!L$47</f>
        <v>3333</v>
      </c>
      <c r="F47" s="158"/>
      <c r="G47" s="158"/>
      <c r="H47" s="158">
        <f>'実質公債費比率（分子）の構造'!M$47</f>
        <v>4000</v>
      </c>
      <c r="I47" s="158"/>
      <c r="J47" s="158"/>
      <c r="K47" s="158">
        <f>'実質公債費比率（分子）の構造'!N$47</f>
        <v>4667</v>
      </c>
      <c r="L47" s="158"/>
      <c r="M47" s="158"/>
      <c r="N47" s="158">
        <f>'実質公債費比率（分子）の構造'!O$47</f>
        <v>5448</v>
      </c>
      <c r="O47" s="158"/>
      <c r="P47" s="158"/>
    </row>
    <row r="48" spans="1:16" x14ac:dyDescent="0.2">
      <c r="A48" s="158" t="s">
        <v>70</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71</v>
      </c>
      <c r="B49" s="158">
        <f>'実質公債費比率（分子）の構造'!K$45</f>
        <v>102663</v>
      </c>
      <c r="C49" s="158"/>
      <c r="D49" s="158"/>
      <c r="E49" s="158">
        <f>'実質公債費比率（分子）の構造'!L$45</f>
        <v>94798</v>
      </c>
      <c r="F49" s="158"/>
      <c r="G49" s="158"/>
      <c r="H49" s="158">
        <f>'実質公債費比率（分子）の構造'!M$45</f>
        <v>95163</v>
      </c>
      <c r="I49" s="158"/>
      <c r="J49" s="158"/>
      <c r="K49" s="158">
        <f>'実質公債費比率（分子）の構造'!N$45</f>
        <v>90398</v>
      </c>
      <c r="L49" s="158"/>
      <c r="M49" s="158"/>
      <c r="N49" s="158">
        <f>'実質公債費比率（分子）の構造'!O$45</f>
        <v>88391</v>
      </c>
      <c r="O49" s="158"/>
      <c r="P49" s="158"/>
    </row>
    <row r="50" spans="1:16" x14ac:dyDescent="0.2">
      <c r="A50" s="158" t="s">
        <v>72</v>
      </c>
      <c r="B50" s="158" t="e">
        <f>NA()</f>
        <v>#N/A</v>
      </c>
      <c r="C50" s="158">
        <f>IF(ISNUMBER('実質公債費比率（分子）の構造'!K$53),'実質公債費比率（分子）の構造'!K$53,NA())</f>
        <v>38958</v>
      </c>
      <c r="D50" s="158" t="e">
        <f>NA()</f>
        <v>#N/A</v>
      </c>
      <c r="E50" s="158" t="e">
        <f>NA()</f>
        <v>#N/A</v>
      </c>
      <c r="F50" s="158">
        <f>IF(ISNUMBER('実質公債費比率（分子）の構造'!L$53),'実質公債費比率（分子）の構造'!L$53,NA())</f>
        <v>31619</v>
      </c>
      <c r="G50" s="158" t="e">
        <f>NA()</f>
        <v>#N/A</v>
      </c>
      <c r="H50" s="158" t="e">
        <f>NA()</f>
        <v>#N/A</v>
      </c>
      <c r="I50" s="158">
        <f>IF(ISNUMBER('実質公債費比率（分子）の構造'!M$53),'実質公債費比率（分子）の構造'!M$53,NA())</f>
        <v>34877</v>
      </c>
      <c r="J50" s="158" t="e">
        <f>NA()</f>
        <v>#N/A</v>
      </c>
      <c r="K50" s="158" t="e">
        <f>NA()</f>
        <v>#N/A</v>
      </c>
      <c r="L50" s="158">
        <f>IF(ISNUMBER('実質公債費比率（分子）の構造'!N$53),'実質公債費比率（分子）の構造'!N$53,NA())</f>
        <v>33999</v>
      </c>
      <c r="M50" s="158" t="e">
        <f>NA()</f>
        <v>#N/A</v>
      </c>
      <c r="N50" s="158" t="e">
        <f>NA()</f>
        <v>#N/A</v>
      </c>
      <c r="O50" s="158">
        <f>IF(ISNUMBER('実質公債費比率（分子）の構造'!O$53),'実質公債費比率（分子）の構造'!O$53,NA())</f>
        <v>34741</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745750</v>
      </c>
      <c r="E56" s="157"/>
      <c r="F56" s="157"/>
      <c r="G56" s="157">
        <f>'将来負担比率（分子）の構造'!J$52</f>
        <v>745514</v>
      </c>
      <c r="H56" s="157"/>
      <c r="I56" s="157"/>
      <c r="J56" s="157">
        <f>'将来負担比率（分子）の構造'!K$52</f>
        <v>751450</v>
      </c>
      <c r="K56" s="157"/>
      <c r="L56" s="157"/>
      <c r="M56" s="157">
        <f>'将来負担比率（分子）の構造'!L$52</f>
        <v>753953</v>
      </c>
      <c r="N56" s="157"/>
      <c r="O56" s="157"/>
      <c r="P56" s="157">
        <f>'将来負担比率（分子）の構造'!M$52</f>
        <v>734932</v>
      </c>
    </row>
    <row r="57" spans="1:16" x14ac:dyDescent="0.2">
      <c r="A57" s="157" t="s">
        <v>43</v>
      </c>
      <c r="B57" s="157"/>
      <c r="C57" s="157"/>
      <c r="D57" s="157">
        <f>'将来負担比率（分子）の構造'!I$51</f>
        <v>8828</v>
      </c>
      <c r="E57" s="157"/>
      <c r="F57" s="157"/>
      <c r="G57" s="157">
        <f>'将来負担比率（分子）の構造'!J$51</f>
        <v>8275</v>
      </c>
      <c r="H57" s="157"/>
      <c r="I57" s="157"/>
      <c r="J57" s="157">
        <f>'将来負担比率（分子）の構造'!K$51</f>
        <v>7748</v>
      </c>
      <c r="K57" s="157"/>
      <c r="L57" s="157"/>
      <c r="M57" s="157">
        <f>'将来負担比率（分子）の構造'!L$51</f>
        <v>7665</v>
      </c>
      <c r="N57" s="157"/>
      <c r="O57" s="157"/>
      <c r="P57" s="157">
        <f>'将来負担比率（分子）の構造'!M$51</f>
        <v>7439</v>
      </c>
    </row>
    <row r="58" spans="1:16" x14ac:dyDescent="0.2">
      <c r="A58" s="157" t="s">
        <v>42</v>
      </c>
      <c r="B58" s="157"/>
      <c r="C58" s="157"/>
      <c r="D58" s="157">
        <f>'将来負担比率（分子）の構造'!I$50</f>
        <v>48466</v>
      </c>
      <c r="E58" s="157"/>
      <c r="F58" s="157"/>
      <c r="G58" s="157">
        <f>'将来負担比率（分子）の構造'!J$50</f>
        <v>50915</v>
      </c>
      <c r="H58" s="157"/>
      <c r="I58" s="157"/>
      <c r="J58" s="157">
        <f>'将来負担比率（分子）の構造'!K$50</f>
        <v>56103</v>
      </c>
      <c r="K58" s="157"/>
      <c r="L58" s="157"/>
      <c r="M58" s="157">
        <f>'将来負担比率（分子）の構造'!L$50</f>
        <v>81198</v>
      </c>
      <c r="N58" s="157"/>
      <c r="O58" s="157"/>
      <c r="P58" s="157">
        <f>'将来負担比率（分子）の構造'!M$50</f>
        <v>94311</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1989</v>
      </c>
      <c r="C61" s="157"/>
      <c r="D61" s="157"/>
      <c r="E61" s="157">
        <f>'将来負担比率（分子）の構造'!J$46</f>
        <v>1851</v>
      </c>
      <c r="F61" s="157"/>
      <c r="G61" s="157"/>
      <c r="H61" s="157">
        <f>'将来負担比率（分子）の構造'!K$46</f>
        <v>1724</v>
      </c>
      <c r="I61" s="157"/>
      <c r="J61" s="157"/>
      <c r="K61" s="157">
        <f>'将来負担比率（分子）の構造'!L$46</f>
        <v>1977</v>
      </c>
      <c r="L61" s="157"/>
      <c r="M61" s="157"/>
      <c r="N61" s="157">
        <f>'将来負担比率（分子）の構造'!M$46</f>
        <v>1832</v>
      </c>
      <c r="O61" s="157"/>
      <c r="P61" s="157"/>
    </row>
    <row r="62" spans="1:16" x14ac:dyDescent="0.2">
      <c r="A62" s="157" t="s">
        <v>36</v>
      </c>
      <c r="B62" s="157">
        <f>'将来負担比率（分子）の構造'!I$45</f>
        <v>168919</v>
      </c>
      <c r="C62" s="157"/>
      <c r="D62" s="157"/>
      <c r="E62" s="157">
        <f>'将来負担比率（分子）の構造'!J$45</f>
        <v>165054</v>
      </c>
      <c r="F62" s="157"/>
      <c r="G62" s="157"/>
      <c r="H62" s="157">
        <f>'将来負担比率（分子）の構造'!K$45</f>
        <v>160238</v>
      </c>
      <c r="I62" s="157"/>
      <c r="J62" s="157"/>
      <c r="K62" s="157">
        <f>'将来負担比率（分子）の構造'!L$45</f>
        <v>156586</v>
      </c>
      <c r="L62" s="157"/>
      <c r="M62" s="157"/>
      <c r="N62" s="157">
        <f>'将来負担比率（分子）の構造'!M$45</f>
        <v>158428</v>
      </c>
      <c r="O62" s="157"/>
      <c r="P62" s="157"/>
    </row>
    <row r="63" spans="1:16" x14ac:dyDescent="0.2">
      <c r="A63" s="157" t="s">
        <v>35</v>
      </c>
      <c r="B63" s="157">
        <f>'将来負担比率（分子）の構造'!I$44</f>
        <v>7132</v>
      </c>
      <c r="C63" s="157"/>
      <c r="D63" s="157"/>
      <c r="E63" s="157">
        <f>'将来負担比率（分子）の構造'!J$44</f>
        <v>6631</v>
      </c>
      <c r="F63" s="157"/>
      <c r="G63" s="157"/>
      <c r="H63" s="157">
        <f>'将来負担比率（分子）の構造'!K$44</f>
        <v>6065</v>
      </c>
      <c r="I63" s="157"/>
      <c r="J63" s="157"/>
      <c r="K63" s="157">
        <f>'将来負担比率（分子）の構造'!L$44</f>
        <v>6128</v>
      </c>
      <c r="L63" s="157"/>
      <c r="M63" s="157"/>
      <c r="N63" s="157">
        <f>'将来負担比率（分子）の構造'!M$44</f>
        <v>5525</v>
      </c>
      <c r="O63" s="157"/>
      <c r="P63" s="157"/>
    </row>
    <row r="64" spans="1:16" x14ac:dyDescent="0.2">
      <c r="A64" s="157" t="s">
        <v>34</v>
      </c>
      <c r="B64" s="157">
        <f>'将来負担比率（分子）の構造'!I$43</f>
        <v>4080</v>
      </c>
      <c r="C64" s="157"/>
      <c r="D64" s="157"/>
      <c r="E64" s="157">
        <f>'将来負担比率（分子）の構造'!J$43</f>
        <v>4703</v>
      </c>
      <c r="F64" s="157"/>
      <c r="G64" s="157"/>
      <c r="H64" s="157">
        <f>'将来負担比率（分子）の構造'!K$43</f>
        <v>4458</v>
      </c>
      <c r="I64" s="157"/>
      <c r="J64" s="157"/>
      <c r="K64" s="157">
        <f>'将来負担比率（分子）の構造'!L$43</f>
        <v>3799</v>
      </c>
      <c r="L64" s="157"/>
      <c r="M64" s="157"/>
      <c r="N64" s="157">
        <f>'将来負担比率（分子）の構造'!M$43</f>
        <v>4164</v>
      </c>
      <c r="O64" s="157"/>
      <c r="P64" s="157"/>
    </row>
    <row r="65" spans="1:16" x14ac:dyDescent="0.2">
      <c r="A65" s="157" t="s">
        <v>33</v>
      </c>
      <c r="B65" s="157">
        <f>'将来負担比率（分子）の構造'!I$42</f>
        <v>386</v>
      </c>
      <c r="C65" s="157"/>
      <c r="D65" s="157"/>
      <c r="E65" s="157">
        <f>'将来負担比率（分子）の構造'!J$42</f>
        <v>164</v>
      </c>
      <c r="F65" s="157"/>
      <c r="G65" s="157"/>
      <c r="H65" s="157">
        <f>'将来負担比率（分子）の構造'!K$42</f>
        <v>52</v>
      </c>
      <c r="I65" s="157"/>
      <c r="J65" s="157"/>
      <c r="K65" s="157">
        <f>'将来負担比率（分子）の構造'!L$42</f>
        <v>14</v>
      </c>
      <c r="L65" s="157"/>
      <c r="M65" s="157"/>
      <c r="N65" s="157" t="str">
        <f>'将来負担比率（分子）の構造'!M$42</f>
        <v>-</v>
      </c>
      <c r="O65" s="157"/>
      <c r="P65" s="157"/>
    </row>
    <row r="66" spans="1:16" x14ac:dyDescent="0.2">
      <c r="A66" s="157" t="s">
        <v>32</v>
      </c>
      <c r="B66" s="157">
        <f>'将来負担比率（分子）の構造'!I$41</f>
        <v>1251039</v>
      </c>
      <c r="C66" s="157"/>
      <c r="D66" s="157"/>
      <c r="E66" s="157">
        <f>'将来負担比率（分子）の構造'!J$41</f>
        <v>1262643</v>
      </c>
      <c r="F66" s="157"/>
      <c r="G66" s="157"/>
      <c r="H66" s="157">
        <f>'将来負担比率（分子）の構造'!K$41</f>
        <v>1274634</v>
      </c>
      <c r="I66" s="157"/>
      <c r="J66" s="157"/>
      <c r="K66" s="157">
        <f>'将来負担比率（分子）の構造'!L$41</f>
        <v>1286342</v>
      </c>
      <c r="L66" s="157"/>
      <c r="M66" s="157"/>
      <c r="N66" s="157">
        <f>'将来負担比率（分子）の構造'!M$41</f>
        <v>1264299</v>
      </c>
      <c r="O66" s="157"/>
      <c r="P66" s="157"/>
    </row>
    <row r="67" spans="1:16" x14ac:dyDescent="0.2">
      <c r="A67" s="157" t="s">
        <v>76</v>
      </c>
      <c r="B67" s="157" t="e">
        <f>NA()</f>
        <v>#N/A</v>
      </c>
      <c r="C67" s="157">
        <f>IF(ISNUMBER('将来負担比率（分子）の構造'!I$53), IF('将来負担比率（分子）の構造'!I$53 &lt; 0, 0, '将来負担比率（分子）の構造'!I$53), NA())</f>
        <v>630502</v>
      </c>
      <c r="D67" s="157" t="e">
        <f>NA()</f>
        <v>#N/A</v>
      </c>
      <c r="E67" s="157" t="e">
        <f>NA()</f>
        <v>#N/A</v>
      </c>
      <c r="F67" s="157">
        <f>IF(ISNUMBER('将来負担比率（分子）の構造'!J$53), IF('将来負担比率（分子）の構造'!J$53 &lt; 0, 0, '将来負担比率（分子）の構造'!J$53), NA())</f>
        <v>636341</v>
      </c>
      <c r="G67" s="157" t="e">
        <f>NA()</f>
        <v>#N/A</v>
      </c>
      <c r="H67" s="157" t="e">
        <f>NA()</f>
        <v>#N/A</v>
      </c>
      <c r="I67" s="157">
        <f>IF(ISNUMBER('将来負担比率（分子）の構造'!K$53), IF('将来負担比率（分子）の構造'!K$53 &lt; 0, 0, '将来負担比率（分子）の構造'!K$53), NA())</f>
        <v>631871</v>
      </c>
      <c r="J67" s="157" t="e">
        <f>NA()</f>
        <v>#N/A</v>
      </c>
      <c r="K67" s="157" t="e">
        <f>NA()</f>
        <v>#N/A</v>
      </c>
      <c r="L67" s="157">
        <f>IF(ISNUMBER('将来負担比率（分子）の構造'!L$53), IF('将来負担比率（分子）の構造'!L$53 &lt; 0, 0, '将来負担比率（分子）の構造'!L$53), NA())</f>
        <v>612030</v>
      </c>
      <c r="M67" s="157" t="e">
        <f>NA()</f>
        <v>#N/A</v>
      </c>
      <c r="N67" s="157" t="e">
        <f>NA()</f>
        <v>#N/A</v>
      </c>
      <c r="O67" s="157">
        <f>IF(ISNUMBER('将来負担比率（分子）の構造'!M$53), IF('将来負担比率（分子）の構造'!M$53 &lt; 0, 0, '将来負担比率（分子）の構造'!M$53), NA())</f>
        <v>597566</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7687</v>
      </c>
      <c r="C72" s="161">
        <f>基金残高に係る経年分析!G55</f>
        <v>20177</v>
      </c>
      <c r="D72" s="161">
        <f>基金残高に係る経年分析!H55</f>
        <v>16559</v>
      </c>
    </row>
    <row r="73" spans="1:16" x14ac:dyDescent="0.2">
      <c r="A73" s="160" t="s">
        <v>79</v>
      </c>
      <c r="B73" s="161">
        <f>基金残高に係る経年分析!F56</f>
        <v>8465</v>
      </c>
      <c r="C73" s="161">
        <f>基金残高に係る経年分析!G56</f>
        <v>19777</v>
      </c>
      <c r="D73" s="161">
        <f>基金残高に係る経年分析!H56</f>
        <v>28265</v>
      </c>
    </row>
    <row r="74" spans="1:16" x14ac:dyDescent="0.2">
      <c r="A74" s="160" t="s">
        <v>80</v>
      </c>
      <c r="B74" s="161">
        <f>基金残高に係る経年分析!F57</f>
        <v>44141</v>
      </c>
      <c r="C74" s="161">
        <f>基金残高に係る経年分析!G57</f>
        <v>43388</v>
      </c>
      <c r="D74" s="161">
        <f>基金残高に係る経年分析!H57</f>
        <v>53714</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workbookViewId="0"/>
  </sheetViews>
  <sheetFormatPr defaultColWidth="0" defaultRowHeight="0" customHeight="1" zeroHeight="1" x14ac:dyDescent="0.2"/>
  <cols>
    <col min="1" max="1" width="1.6328125" style="210" customWidth="1"/>
    <col min="2" max="2" width="2.81640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194</v>
      </c>
      <c r="DD1" s="569"/>
      <c r="DE1" s="569"/>
      <c r="DF1" s="569"/>
      <c r="DG1" s="569"/>
      <c r="DH1" s="569"/>
      <c r="DI1" s="570"/>
      <c r="DK1" s="568" t="s">
        <v>195</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196</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198</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199</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200</v>
      </c>
      <c r="S4" s="572"/>
      <c r="T4" s="572"/>
      <c r="U4" s="572"/>
      <c r="V4" s="572"/>
      <c r="W4" s="572"/>
      <c r="X4" s="572"/>
      <c r="Y4" s="573"/>
      <c r="Z4" s="571" t="s">
        <v>201</v>
      </c>
      <c r="AA4" s="572"/>
      <c r="AB4" s="572"/>
      <c r="AC4" s="573"/>
      <c r="AD4" s="571" t="s">
        <v>202</v>
      </c>
      <c r="AE4" s="572"/>
      <c r="AF4" s="572"/>
      <c r="AG4" s="572"/>
      <c r="AH4" s="572"/>
      <c r="AI4" s="572"/>
      <c r="AJ4" s="572"/>
      <c r="AK4" s="573"/>
      <c r="AL4" s="571" t="s">
        <v>201</v>
      </c>
      <c r="AM4" s="572"/>
      <c r="AN4" s="572"/>
      <c r="AO4" s="573"/>
      <c r="AP4" s="574" t="s">
        <v>203</v>
      </c>
      <c r="AQ4" s="574"/>
      <c r="AR4" s="574"/>
      <c r="AS4" s="574"/>
      <c r="AT4" s="574"/>
      <c r="AU4" s="574"/>
      <c r="AV4" s="574"/>
      <c r="AW4" s="574"/>
      <c r="AX4" s="574"/>
      <c r="AY4" s="574"/>
      <c r="AZ4" s="574"/>
      <c r="BA4" s="574"/>
      <c r="BB4" s="574"/>
      <c r="BC4" s="574"/>
      <c r="BD4" s="574" t="s">
        <v>204</v>
      </c>
      <c r="BE4" s="574"/>
      <c r="BF4" s="574"/>
      <c r="BG4" s="574"/>
      <c r="BH4" s="574"/>
      <c r="BI4" s="574"/>
      <c r="BJ4" s="574"/>
      <c r="BK4" s="574"/>
      <c r="BL4" s="574" t="s">
        <v>201</v>
      </c>
      <c r="BM4" s="574"/>
      <c r="BN4" s="574"/>
      <c r="BO4" s="574"/>
      <c r="BP4" s="574" t="s">
        <v>205</v>
      </c>
      <c r="BQ4" s="574"/>
      <c r="BR4" s="574"/>
      <c r="BS4" s="574"/>
      <c r="BT4" s="574"/>
      <c r="BU4" s="574"/>
      <c r="BV4" s="574"/>
      <c r="BW4" s="574"/>
      <c r="BY4" s="571" t="s">
        <v>206</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207</v>
      </c>
      <c r="C5" s="576"/>
      <c r="D5" s="576"/>
      <c r="E5" s="576"/>
      <c r="F5" s="576"/>
      <c r="G5" s="576"/>
      <c r="H5" s="576"/>
      <c r="I5" s="576"/>
      <c r="J5" s="576"/>
      <c r="K5" s="576"/>
      <c r="L5" s="576"/>
      <c r="M5" s="576"/>
      <c r="N5" s="576"/>
      <c r="O5" s="576"/>
      <c r="P5" s="576"/>
      <c r="Q5" s="577"/>
      <c r="R5" s="578">
        <v>164659808</v>
      </c>
      <c r="S5" s="579"/>
      <c r="T5" s="579"/>
      <c r="U5" s="579"/>
      <c r="V5" s="579"/>
      <c r="W5" s="579"/>
      <c r="X5" s="579"/>
      <c r="Y5" s="580"/>
      <c r="Z5" s="581">
        <v>20.5</v>
      </c>
      <c r="AA5" s="581"/>
      <c r="AB5" s="581"/>
      <c r="AC5" s="581"/>
      <c r="AD5" s="582">
        <v>127048199</v>
      </c>
      <c r="AE5" s="582"/>
      <c r="AF5" s="582"/>
      <c r="AG5" s="582"/>
      <c r="AH5" s="582"/>
      <c r="AI5" s="582"/>
      <c r="AJ5" s="582"/>
      <c r="AK5" s="582"/>
      <c r="AL5" s="583">
        <v>32.700000000000003</v>
      </c>
      <c r="AM5" s="584"/>
      <c r="AN5" s="584"/>
      <c r="AO5" s="585"/>
      <c r="AP5" s="575" t="s">
        <v>208</v>
      </c>
      <c r="AQ5" s="576"/>
      <c r="AR5" s="576"/>
      <c r="AS5" s="576"/>
      <c r="AT5" s="576"/>
      <c r="AU5" s="576"/>
      <c r="AV5" s="576"/>
      <c r="AW5" s="576"/>
      <c r="AX5" s="576"/>
      <c r="AY5" s="576"/>
      <c r="AZ5" s="576"/>
      <c r="BA5" s="576"/>
      <c r="BB5" s="576"/>
      <c r="BC5" s="577"/>
      <c r="BD5" s="589">
        <v>164509178</v>
      </c>
      <c r="BE5" s="590"/>
      <c r="BF5" s="590"/>
      <c r="BG5" s="590"/>
      <c r="BH5" s="590"/>
      <c r="BI5" s="590"/>
      <c r="BJ5" s="590"/>
      <c r="BK5" s="591"/>
      <c r="BL5" s="592">
        <v>99.9</v>
      </c>
      <c r="BM5" s="592"/>
      <c r="BN5" s="592"/>
      <c r="BO5" s="592"/>
      <c r="BP5" s="593">
        <v>741519</v>
      </c>
      <c r="BQ5" s="593"/>
      <c r="BR5" s="593"/>
      <c r="BS5" s="593"/>
      <c r="BT5" s="593"/>
      <c r="BU5" s="593"/>
      <c r="BV5" s="593"/>
      <c r="BW5" s="597"/>
      <c r="BY5" s="571" t="s">
        <v>203</v>
      </c>
      <c r="BZ5" s="572"/>
      <c r="CA5" s="572"/>
      <c r="CB5" s="572"/>
      <c r="CC5" s="572"/>
      <c r="CD5" s="572"/>
      <c r="CE5" s="572"/>
      <c r="CF5" s="572"/>
      <c r="CG5" s="572"/>
      <c r="CH5" s="572"/>
      <c r="CI5" s="572"/>
      <c r="CJ5" s="572"/>
      <c r="CK5" s="572"/>
      <c r="CL5" s="573"/>
      <c r="CM5" s="571" t="s">
        <v>209</v>
      </c>
      <c r="CN5" s="572"/>
      <c r="CO5" s="572"/>
      <c r="CP5" s="572"/>
      <c r="CQ5" s="572"/>
      <c r="CR5" s="572"/>
      <c r="CS5" s="572"/>
      <c r="CT5" s="573"/>
      <c r="CU5" s="571" t="s">
        <v>201</v>
      </c>
      <c r="CV5" s="572"/>
      <c r="CW5" s="572"/>
      <c r="CX5" s="573"/>
      <c r="CY5" s="571" t="s">
        <v>210</v>
      </c>
      <c r="CZ5" s="572"/>
      <c r="DA5" s="572"/>
      <c r="DB5" s="572"/>
      <c r="DC5" s="572"/>
      <c r="DD5" s="572"/>
      <c r="DE5" s="572"/>
      <c r="DF5" s="572"/>
      <c r="DG5" s="572"/>
      <c r="DH5" s="572"/>
      <c r="DI5" s="572"/>
      <c r="DJ5" s="572"/>
      <c r="DK5" s="573"/>
      <c r="DL5" s="571" t="s">
        <v>211</v>
      </c>
      <c r="DM5" s="572"/>
      <c r="DN5" s="572"/>
      <c r="DO5" s="572"/>
      <c r="DP5" s="572"/>
      <c r="DQ5" s="572"/>
      <c r="DR5" s="572"/>
      <c r="DS5" s="572"/>
      <c r="DT5" s="572"/>
      <c r="DU5" s="572"/>
      <c r="DV5" s="572"/>
      <c r="DW5" s="572"/>
      <c r="DX5" s="573"/>
    </row>
    <row r="6" spans="2:138" ht="11.25" customHeight="1" x14ac:dyDescent="0.2">
      <c r="B6" s="586" t="s">
        <v>212</v>
      </c>
      <c r="C6" s="587"/>
      <c r="D6" s="587"/>
      <c r="E6" s="587"/>
      <c r="F6" s="587"/>
      <c r="G6" s="587"/>
      <c r="H6" s="587"/>
      <c r="I6" s="587"/>
      <c r="J6" s="587"/>
      <c r="K6" s="587"/>
      <c r="L6" s="587"/>
      <c r="M6" s="587"/>
      <c r="N6" s="587"/>
      <c r="O6" s="587"/>
      <c r="P6" s="587"/>
      <c r="Q6" s="588"/>
      <c r="R6" s="589">
        <v>26566427</v>
      </c>
      <c r="S6" s="590"/>
      <c r="T6" s="590"/>
      <c r="U6" s="590"/>
      <c r="V6" s="590"/>
      <c r="W6" s="590"/>
      <c r="X6" s="590"/>
      <c r="Y6" s="591"/>
      <c r="Z6" s="592">
        <v>3.3</v>
      </c>
      <c r="AA6" s="592"/>
      <c r="AB6" s="592"/>
      <c r="AC6" s="592"/>
      <c r="AD6" s="593">
        <v>26566427</v>
      </c>
      <c r="AE6" s="593"/>
      <c r="AF6" s="593"/>
      <c r="AG6" s="593"/>
      <c r="AH6" s="593"/>
      <c r="AI6" s="593"/>
      <c r="AJ6" s="593"/>
      <c r="AK6" s="593"/>
      <c r="AL6" s="594">
        <v>6.8</v>
      </c>
      <c r="AM6" s="595"/>
      <c r="AN6" s="595"/>
      <c r="AO6" s="596"/>
      <c r="AP6" s="586" t="s">
        <v>213</v>
      </c>
      <c r="AQ6" s="587"/>
      <c r="AR6" s="587"/>
      <c r="AS6" s="587"/>
      <c r="AT6" s="587"/>
      <c r="AU6" s="587"/>
      <c r="AV6" s="587"/>
      <c r="AW6" s="587"/>
      <c r="AX6" s="587"/>
      <c r="AY6" s="587"/>
      <c r="AZ6" s="587"/>
      <c r="BA6" s="587"/>
      <c r="BB6" s="587"/>
      <c r="BC6" s="588"/>
      <c r="BD6" s="589">
        <v>164509178</v>
      </c>
      <c r="BE6" s="590"/>
      <c r="BF6" s="590"/>
      <c r="BG6" s="590"/>
      <c r="BH6" s="590"/>
      <c r="BI6" s="590"/>
      <c r="BJ6" s="590"/>
      <c r="BK6" s="591"/>
      <c r="BL6" s="592">
        <v>99.9</v>
      </c>
      <c r="BM6" s="592"/>
      <c r="BN6" s="592"/>
      <c r="BO6" s="592"/>
      <c r="BP6" s="593">
        <v>741519</v>
      </c>
      <c r="BQ6" s="593"/>
      <c r="BR6" s="593"/>
      <c r="BS6" s="593"/>
      <c r="BT6" s="593"/>
      <c r="BU6" s="593"/>
      <c r="BV6" s="593"/>
      <c r="BW6" s="597"/>
      <c r="BY6" s="575" t="s">
        <v>214</v>
      </c>
      <c r="BZ6" s="576"/>
      <c r="CA6" s="576"/>
      <c r="CB6" s="576"/>
      <c r="CC6" s="576"/>
      <c r="CD6" s="576"/>
      <c r="CE6" s="576"/>
      <c r="CF6" s="576"/>
      <c r="CG6" s="576"/>
      <c r="CH6" s="576"/>
      <c r="CI6" s="576"/>
      <c r="CJ6" s="576"/>
      <c r="CK6" s="576"/>
      <c r="CL6" s="577"/>
      <c r="CM6" s="589">
        <v>1216977</v>
      </c>
      <c r="CN6" s="590"/>
      <c r="CO6" s="590"/>
      <c r="CP6" s="590"/>
      <c r="CQ6" s="590"/>
      <c r="CR6" s="590"/>
      <c r="CS6" s="590"/>
      <c r="CT6" s="591"/>
      <c r="CU6" s="592">
        <v>0.2</v>
      </c>
      <c r="CV6" s="592"/>
      <c r="CW6" s="592"/>
      <c r="CX6" s="592"/>
      <c r="CY6" s="598" t="s">
        <v>215</v>
      </c>
      <c r="CZ6" s="590"/>
      <c r="DA6" s="590"/>
      <c r="DB6" s="590"/>
      <c r="DC6" s="590"/>
      <c r="DD6" s="590"/>
      <c r="DE6" s="590"/>
      <c r="DF6" s="590"/>
      <c r="DG6" s="590"/>
      <c r="DH6" s="590"/>
      <c r="DI6" s="590"/>
      <c r="DJ6" s="590"/>
      <c r="DK6" s="591"/>
      <c r="DL6" s="598">
        <v>1216964</v>
      </c>
      <c r="DM6" s="590"/>
      <c r="DN6" s="590"/>
      <c r="DO6" s="590"/>
      <c r="DP6" s="590"/>
      <c r="DQ6" s="590"/>
      <c r="DR6" s="590"/>
      <c r="DS6" s="590"/>
      <c r="DT6" s="590"/>
      <c r="DU6" s="590"/>
      <c r="DV6" s="590"/>
      <c r="DW6" s="590"/>
      <c r="DX6" s="599"/>
    </row>
    <row r="7" spans="2:138" ht="11.25" customHeight="1" x14ac:dyDescent="0.2">
      <c r="B7" s="586" t="s">
        <v>216</v>
      </c>
      <c r="C7" s="587"/>
      <c r="D7" s="587"/>
      <c r="E7" s="587"/>
      <c r="F7" s="587"/>
      <c r="G7" s="587"/>
      <c r="H7" s="587"/>
      <c r="I7" s="587"/>
      <c r="J7" s="587"/>
      <c r="K7" s="587"/>
      <c r="L7" s="587"/>
      <c r="M7" s="587"/>
      <c r="N7" s="587"/>
      <c r="O7" s="587"/>
      <c r="P7" s="587"/>
      <c r="Q7" s="588"/>
      <c r="R7" s="589">
        <v>1647133</v>
      </c>
      <c r="S7" s="590"/>
      <c r="T7" s="590"/>
      <c r="U7" s="590"/>
      <c r="V7" s="590"/>
      <c r="W7" s="590"/>
      <c r="X7" s="590"/>
      <c r="Y7" s="591"/>
      <c r="Z7" s="592">
        <v>0.2</v>
      </c>
      <c r="AA7" s="592"/>
      <c r="AB7" s="592"/>
      <c r="AC7" s="592"/>
      <c r="AD7" s="593">
        <v>1647133</v>
      </c>
      <c r="AE7" s="593"/>
      <c r="AF7" s="593"/>
      <c r="AG7" s="593"/>
      <c r="AH7" s="593"/>
      <c r="AI7" s="593"/>
      <c r="AJ7" s="593"/>
      <c r="AK7" s="593"/>
      <c r="AL7" s="594">
        <v>0.4</v>
      </c>
      <c r="AM7" s="595"/>
      <c r="AN7" s="595"/>
      <c r="AO7" s="596"/>
      <c r="AP7" s="586" t="s">
        <v>217</v>
      </c>
      <c r="AQ7" s="587"/>
      <c r="AR7" s="587"/>
      <c r="AS7" s="587"/>
      <c r="AT7" s="587"/>
      <c r="AU7" s="587"/>
      <c r="AV7" s="587"/>
      <c r="AW7" s="587"/>
      <c r="AX7" s="587"/>
      <c r="AY7" s="587"/>
      <c r="AZ7" s="587"/>
      <c r="BA7" s="587"/>
      <c r="BB7" s="587"/>
      <c r="BC7" s="588"/>
      <c r="BD7" s="589">
        <v>42608083</v>
      </c>
      <c r="BE7" s="590"/>
      <c r="BF7" s="590"/>
      <c r="BG7" s="590"/>
      <c r="BH7" s="590"/>
      <c r="BI7" s="590"/>
      <c r="BJ7" s="590"/>
      <c r="BK7" s="591"/>
      <c r="BL7" s="592">
        <v>25.9</v>
      </c>
      <c r="BM7" s="592"/>
      <c r="BN7" s="592"/>
      <c r="BO7" s="592"/>
      <c r="BP7" s="593">
        <v>741519</v>
      </c>
      <c r="BQ7" s="593"/>
      <c r="BR7" s="593"/>
      <c r="BS7" s="593"/>
      <c r="BT7" s="593"/>
      <c r="BU7" s="593"/>
      <c r="BV7" s="593"/>
      <c r="BW7" s="597"/>
      <c r="BY7" s="586" t="s">
        <v>218</v>
      </c>
      <c r="BZ7" s="587"/>
      <c r="CA7" s="587"/>
      <c r="CB7" s="587"/>
      <c r="CC7" s="587"/>
      <c r="CD7" s="587"/>
      <c r="CE7" s="587"/>
      <c r="CF7" s="587"/>
      <c r="CG7" s="587"/>
      <c r="CH7" s="587"/>
      <c r="CI7" s="587"/>
      <c r="CJ7" s="587"/>
      <c r="CK7" s="587"/>
      <c r="CL7" s="588"/>
      <c r="CM7" s="589">
        <v>48514082</v>
      </c>
      <c r="CN7" s="590"/>
      <c r="CO7" s="590"/>
      <c r="CP7" s="590"/>
      <c r="CQ7" s="590"/>
      <c r="CR7" s="590"/>
      <c r="CS7" s="590"/>
      <c r="CT7" s="591"/>
      <c r="CU7" s="592">
        <v>6.2</v>
      </c>
      <c r="CV7" s="592"/>
      <c r="CW7" s="592"/>
      <c r="CX7" s="592"/>
      <c r="CY7" s="598">
        <v>8226604</v>
      </c>
      <c r="CZ7" s="590"/>
      <c r="DA7" s="590"/>
      <c r="DB7" s="590"/>
      <c r="DC7" s="590"/>
      <c r="DD7" s="590"/>
      <c r="DE7" s="590"/>
      <c r="DF7" s="590"/>
      <c r="DG7" s="590"/>
      <c r="DH7" s="590"/>
      <c r="DI7" s="590"/>
      <c r="DJ7" s="590"/>
      <c r="DK7" s="591"/>
      <c r="DL7" s="598">
        <v>38287891</v>
      </c>
      <c r="DM7" s="590"/>
      <c r="DN7" s="590"/>
      <c r="DO7" s="590"/>
      <c r="DP7" s="590"/>
      <c r="DQ7" s="590"/>
      <c r="DR7" s="590"/>
      <c r="DS7" s="590"/>
      <c r="DT7" s="590"/>
      <c r="DU7" s="590"/>
      <c r="DV7" s="590"/>
      <c r="DW7" s="590"/>
      <c r="DX7" s="599"/>
    </row>
    <row r="8" spans="2:138" ht="11.25" customHeight="1" x14ac:dyDescent="0.2">
      <c r="B8" s="586" t="s">
        <v>219</v>
      </c>
      <c r="C8" s="587"/>
      <c r="D8" s="587"/>
      <c r="E8" s="587"/>
      <c r="F8" s="587"/>
      <c r="G8" s="587"/>
      <c r="H8" s="587"/>
      <c r="I8" s="587"/>
      <c r="J8" s="587"/>
      <c r="K8" s="587"/>
      <c r="L8" s="587"/>
      <c r="M8" s="587"/>
      <c r="N8" s="587"/>
      <c r="O8" s="587"/>
      <c r="P8" s="587"/>
      <c r="Q8" s="588"/>
      <c r="R8" s="589" t="s">
        <v>215</v>
      </c>
      <c r="S8" s="590"/>
      <c r="T8" s="590"/>
      <c r="U8" s="590"/>
      <c r="V8" s="590"/>
      <c r="W8" s="590"/>
      <c r="X8" s="590"/>
      <c r="Y8" s="591"/>
      <c r="Z8" s="592" t="s">
        <v>220</v>
      </c>
      <c r="AA8" s="592"/>
      <c r="AB8" s="592"/>
      <c r="AC8" s="592"/>
      <c r="AD8" s="593" t="s">
        <v>215</v>
      </c>
      <c r="AE8" s="593"/>
      <c r="AF8" s="593"/>
      <c r="AG8" s="593"/>
      <c r="AH8" s="593"/>
      <c r="AI8" s="593"/>
      <c r="AJ8" s="593"/>
      <c r="AK8" s="593"/>
      <c r="AL8" s="594" t="s">
        <v>220</v>
      </c>
      <c r="AM8" s="595"/>
      <c r="AN8" s="595"/>
      <c r="AO8" s="596"/>
      <c r="AP8" s="586" t="s">
        <v>221</v>
      </c>
      <c r="AQ8" s="587"/>
      <c r="AR8" s="587"/>
      <c r="AS8" s="587"/>
      <c r="AT8" s="587"/>
      <c r="AU8" s="587"/>
      <c r="AV8" s="587"/>
      <c r="AW8" s="587"/>
      <c r="AX8" s="587"/>
      <c r="AY8" s="587"/>
      <c r="AZ8" s="587"/>
      <c r="BA8" s="587"/>
      <c r="BB8" s="587"/>
      <c r="BC8" s="588"/>
      <c r="BD8" s="589">
        <v>1247739</v>
      </c>
      <c r="BE8" s="590"/>
      <c r="BF8" s="590"/>
      <c r="BG8" s="590"/>
      <c r="BH8" s="590"/>
      <c r="BI8" s="590"/>
      <c r="BJ8" s="590"/>
      <c r="BK8" s="591"/>
      <c r="BL8" s="592">
        <v>0.8</v>
      </c>
      <c r="BM8" s="592"/>
      <c r="BN8" s="592"/>
      <c r="BO8" s="592"/>
      <c r="BP8" s="593">
        <v>325021</v>
      </c>
      <c r="BQ8" s="593"/>
      <c r="BR8" s="593"/>
      <c r="BS8" s="593"/>
      <c r="BT8" s="593"/>
      <c r="BU8" s="593"/>
      <c r="BV8" s="593"/>
      <c r="BW8" s="597"/>
      <c r="BY8" s="586" t="s">
        <v>222</v>
      </c>
      <c r="BZ8" s="587"/>
      <c r="CA8" s="587"/>
      <c r="CB8" s="587"/>
      <c r="CC8" s="587"/>
      <c r="CD8" s="587"/>
      <c r="CE8" s="587"/>
      <c r="CF8" s="587"/>
      <c r="CG8" s="587"/>
      <c r="CH8" s="587"/>
      <c r="CI8" s="587"/>
      <c r="CJ8" s="587"/>
      <c r="CK8" s="587"/>
      <c r="CL8" s="588"/>
      <c r="CM8" s="589">
        <v>112554480</v>
      </c>
      <c r="CN8" s="590"/>
      <c r="CO8" s="590"/>
      <c r="CP8" s="590"/>
      <c r="CQ8" s="590"/>
      <c r="CR8" s="590"/>
      <c r="CS8" s="590"/>
      <c r="CT8" s="591"/>
      <c r="CU8" s="594">
        <v>14.3</v>
      </c>
      <c r="CV8" s="595"/>
      <c r="CW8" s="595"/>
      <c r="CX8" s="600"/>
      <c r="CY8" s="598">
        <v>1160138</v>
      </c>
      <c r="CZ8" s="590"/>
      <c r="DA8" s="590"/>
      <c r="DB8" s="590"/>
      <c r="DC8" s="590"/>
      <c r="DD8" s="590"/>
      <c r="DE8" s="590"/>
      <c r="DF8" s="590"/>
      <c r="DG8" s="590"/>
      <c r="DH8" s="590"/>
      <c r="DI8" s="590"/>
      <c r="DJ8" s="590"/>
      <c r="DK8" s="591"/>
      <c r="DL8" s="598">
        <v>97994084</v>
      </c>
      <c r="DM8" s="590"/>
      <c r="DN8" s="590"/>
      <c r="DO8" s="590"/>
      <c r="DP8" s="590"/>
      <c r="DQ8" s="590"/>
      <c r="DR8" s="590"/>
      <c r="DS8" s="590"/>
      <c r="DT8" s="590"/>
      <c r="DU8" s="590"/>
      <c r="DV8" s="590"/>
      <c r="DW8" s="590"/>
      <c r="DX8" s="599"/>
    </row>
    <row r="9" spans="2:138" ht="11.25" customHeight="1" x14ac:dyDescent="0.2">
      <c r="B9" s="586" t="s">
        <v>223</v>
      </c>
      <c r="C9" s="587"/>
      <c r="D9" s="587"/>
      <c r="E9" s="587"/>
      <c r="F9" s="587"/>
      <c r="G9" s="587"/>
      <c r="H9" s="587"/>
      <c r="I9" s="587"/>
      <c r="J9" s="587"/>
      <c r="K9" s="587"/>
      <c r="L9" s="587"/>
      <c r="M9" s="587"/>
      <c r="N9" s="587"/>
      <c r="O9" s="587"/>
      <c r="P9" s="587"/>
      <c r="Q9" s="588"/>
      <c r="R9" s="589" t="s">
        <v>220</v>
      </c>
      <c r="S9" s="590"/>
      <c r="T9" s="590"/>
      <c r="U9" s="590"/>
      <c r="V9" s="590"/>
      <c r="W9" s="590"/>
      <c r="X9" s="590"/>
      <c r="Y9" s="591"/>
      <c r="Z9" s="592" t="s">
        <v>215</v>
      </c>
      <c r="AA9" s="592"/>
      <c r="AB9" s="592"/>
      <c r="AC9" s="592"/>
      <c r="AD9" s="593" t="s">
        <v>220</v>
      </c>
      <c r="AE9" s="593"/>
      <c r="AF9" s="593"/>
      <c r="AG9" s="593"/>
      <c r="AH9" s="593"/>
      <c r="AI9" s="593"/>
      <c r="AJ9" s="593"/>
      <c r="AK9" s="593"/>
      <c r="AL9" s="594" t="s">
        <v>215</v>
      </c>
      <c r="AM9" s="595"/>
      <c r="AN9" s="595"/>
      <c r="AO9" s="596"/>
      <c r="AP9" s="586" t="s">
        <v>224</v>
      </c>
      <c r="AQ9" s="587"/>
      <c r="AR9" s="587"/>
      <c r="AS9" s="587"/>
      <c r="AT9" s="587"/>
      <c r="AU9" s="587"/>
      <c r="AV9" s="587"/>
      <c r="AW9" s="587"/>
      <c r="AX9" s="587"/>
      <c r="AY9" s="587"/>
      <c r="AZ9" s="587"/>
      <c r="BA9" s="587"/>
      <c r="BB9" s="587"/>
      <c r="BC9" s="588"/>
      <c r="BD9" s="589">
        <v>36838646</v>
      </c>
      <c r="BE9" s="590"/>
      <c r="BF9" s="590"/>
      <c r="BG9" s="590"/>
      <c r="BH9" s="590"/>
      <c r="BI9" s="590"/>
      <c r="BJ9" s="590"/>
      <c r="BK9" s="591"/>
      <c r="BL9" s="592">
        <v>22.4</v>
      </c>
      <c r="BM9" s="592"/>
      <c r="BN9" s="592"/>
      <c r="BO9" s="592"/>
      <c r="BP9" s="593" t="s">
        <v>220</v>
      </c>
      <c r="BQ9" s="593"/>
      <c r="BR9" s="593"/>
      <c r="BS9" s="593"/>
      <c r="BT9" s="593"/>
      <c r="BU9" s="593"/>
      <c r="BV9" s="593"/>
      <c r="BW9" s="597"/>
      <c r="BY9" s="586" t="s">
        <v>225</v>
      </c>
      <c r="BZ9" s="587"/>
      <c r="CA9" s="587"/>
      <c r="CB9" s="587"/>
      <c r="CC9" s="587"/>
      <c r="CD9" s="587"/>
      <c r="CE9" s="587"/>
      <c r="CF9" s="587"/>
      <c r="CG9" s="587"/>
      <c r="CH9" s="587"/>
      <c r="CI9" s="587"/>
      <c r="CJ9" s="587"/>
      <c r="CK9" s="587"/>
      <c r="CL9" s="588"/>
      <c r="CM9" s="589">
        <v>63391313</v>
      </c>
      <c r="CN9" s="590"/>
      <c r="CO9" s="590"/>
      <c r="CP9" s="590"/>
      <c r="CQ9" s="590"/>
      <c r="CR9" s="590"/>
      <c r="CS9" s="590"/>
      <c r="CT9" s="591"/>
      <c r="CU9" s="594">
        <v>8.1</v>
      </c>
      <c r="CV9" s="595"/>
      <c r="CW9" s="595"/>
      <c r="CX9" s="600"/>
      <c r="CY9" s="598">
        <v>751414</v>
      </c>
      <c r="CZ9" s="590"/>
      <c r="DA9" s="590"/>
      <c r="DB9" s="590"/>
      <c r="DC9" s="590"/>
      <c r="DD9" s="590"/>
      <c r="DE9" s="590"/>
      <c r="DF9" s="590"/>
      <c r="DG9" s="590"/>
      <c r="DH9" s="590"/>
      <c r="DI9" s="590"/>
      <c r="DJ9" s="590"/>
      <c r="DK9" s="591"/>
      <c r="DL9" s="598">
        <v>14358604</v>
      </c>
      <c r="DM9" s="590"/>
      <c r="DN9" s="590"/>
      <c r="DO9" s="590"/>
      <c r="DP9" s="590"/>
      <c r="DQ9" s="590"/>
      <c r="DR9" s="590"/>
      <c r="DS9" s="590"/>
      <c r="DT9" s="590"/>
      <c r="DU9" s="590"/>
      <c r="DV9" s="590"/>
      <c r="DW9" s="590"/>
      <c r="DX9" s="599"/>
    </row>
    <row r="10" spans="2:138" ht="11.25" customHeight="1" x14ac:dyDescent="0.2">
      <c r="B10" s="586" t="s">
        <v>226</v>
      </c>
      <c r="C10" s="587"/>
      <c r="D10" s="587"/>
      <c r="E10" s="587"/>
      <c r="F10" s="587"/>
      <c r="G10" s="587"/>
      <c r="H10" s="587"/>
      <c r="I10" s="587"/>
      <c r="J10" s="587"/>
      <c r="K10" s="587"/>
      <c r="L10" s="587"/>
      <c r="M10" s="587"/>
      <c r="N10" s="587"/>
      <c r="O10" s="587"/>
      <c r="P10" s="587"/>
      <c r="Q10" s="588"/>
      <c r="R10" s="589">
        <v>54798</v>
      </c>
      <c r="S10" s="590"/>
      <c r="T10" s="590"/>
      <c r="U10" s="590"/>
      <c r="V10" s="590"/>
      <c r="W10" s="590"/>
      <c r="X10" s="590"/>
      <c r="Y10" s="591"/>
      <c r="Z10" s="592">
        <v>0</v>
      </c>
      <c r="AA10" s="592"/>
      <c r="AB10" s="592"/>
      <c r="AC10" s="592"/>
      <c r="AD10" s="593">
        <v>54798</v>
      </c>
      <c r="AE10" s="593"/>
      <c r="AF10" s="593"/>
      <c r="AG10" s="593"/>
      <c r="AH10" s="593"/>
      <c r="AI10" s="593"/>
      <c r="AJ10" s="593"/>
      <c r="AK10" s="593"/>
      <c r="AL10" s="594">
        <v>0</v>
      </c>
      <c r="AM10" s="595"/>
      <c r="AN10" s="595"/>
      <c r="AO10" s="596"/>
      <c r="AP10" s="586" t="s">
        <v>227</v>
      </c>
      <c r="AQ10" s="587"/>
      <c r="AR10" s="587"/>
      <c r="AS10" s="587"/>
      <c r="AT10" s="587"/>
      <c r="AU10" s="587"/>
      <c r="AV10" s="587"/>
      <c r="AW10" s="587"/>
      <c r="AX10" s="587"/>
      <c r="AY10" s="587"/>
      <c r="AZ10" s="587"/>
      <c r="BA10" s="587"/>
      <c r="BB10" s="587"/>
      <c r="BC10" s="588"/>
      <c r="BD10" s="589">
        <v>1387583</v>
      </c>
      <c r="BE10" s="590"/>
      <c r="BF10" s="590"/>
      <c r="BG10" s="590"/>
      <c r="BH10" s="590"/>
      <c r="BI10" s="590"/>
      <c r="BJ10" s="590"/>
      <c r="BK10" s="591"/>
      <c r="BL10" s="592">
        <v>0.8</v>
      </c>
      <c r="BM10" s="592"/>
      <c r="BN10" s="592"/>
      <c r="BO10" s="592"/>
      <c r="BP10" s="593">
        <v>65983</v>
      </c>
      <c r="BQ10" s="593"/>
      <c r="BR10" s="593"/>
      <c r="BS10" s="593"/>
      <c r="BT10" s="593"/>
      <c r="BU10" s="593"/>
      <c r="BV10" s="593"/>
      <c r="BW10" s="597"/>
      <c r="BY10" s="586" t="s">
        <v>228</v>
      </c>
      <c r="BZ10" s="587"/>
      <c r="CA10" s="587"/>
      <c r="CB10" s="587"/>
      <c r="CC10" s="587"/>
      <c r="CD10" s="587"/>
      <c r="CE10" s="587"/>
      <c r="CF10" s="587"/>
      <c r="CG10" s="587"/>
      <c r="CH10" s="587"/>
      <c r="CI10" s="587"/>
      <c r="CJ10" s="587"/>
      <c r="CK10" s="587"/>
      <c r="CL10" s="588"/>
      <c r="CM10" s="589">
        <v>2088731</v>
      </c>
      <c r="CN10" s="590"/>
      <c r="CO10" s="590"/>
      <c r="CP10" s="590"/>
      <c r="CQ10" s="590"/>
      <c r="CR10" s="590"/>
      <c r="CS10" s="590"/>
      <c r="CT10" s="591"/>
      <c r="CU10" s="594">
        <v>0.3</v>
      </c>
      <c r="CV10" s="595"/>
      <c r="CW10" s="595"/>
      <c r="CX10" s="600"/>
      <c r="CY10" s="598">
        <v>109824</v>
      </c>
      <c r="CZ10" s="590"/>
      <c r="DA10" s="590"/>
      <c r="DB10" s="590"/>
      <c r="DC10" s="590"/>
      <c r="DD10" s="590"/>
      <c r="DE10" s="590"/>
      <c r="DF10" s="590"/>
      <c r="DG10" s="590"/>
      <c r="DH10" s="590"/>
      <c r="DI10" s="590"/>
      <c r="DJ10" s="590"/>
      <c r="DK10" s="591"/>
      <c r="DL10" s="598">
        <v>1208519</v>
      </c>
      <c r="DM10" s="590"/>
      <c r="DN10" s="590"/>
      <c r="DO10" s="590"/>
      <c r="DP10" s="590"/>
      <c r="DQ10" s="590"/>
      <c r="DR10" s="590"/>
      <c r="DS10" s="590"/>
      <c r="DT10" s="590"/>
      <c r="DU10" s="590"/>
      <c r="DV10" s="590"/>
      <c r="DW10" s="590"/>
      <c r="DX10" s="599"/>
    </row>
    <row r="11" spans="2:138" ht="11.25" customHeight="1" x14ac:dyDescent="0.2">
      <c r="B11" s="586" t="s">
        <v>229</v>
      </c>
      <c r="C11" s="587"/>
      <c r="D11" s="587"/>
      <c r="E11" s="587"/>
      <c r="F11" s="587"/>
      <c r="G11" s="587"/>
      <c r="H11" s="587"/>
      <c r="I11" s="587"/>
      <c r="J11" s="587"/>
      <c r="K11" s="587"/>
      <c r="L11" s="587"/>
      <c r="M11" s="587"/>
      <c r="N11" s="587"/>
      <c r="O11" s="587"/>
      <c r="P11" s="587"/>
      <c r="Q11" s="588"/>
      <c r="R11" s="589">
        <v>140181</v>
      </c>
      <c r="S11" s="590"/>
      <c r="T11" s="590"/>
      <c r="U11" s="590"/>
      <c r="V11" s="590"/>
      <c r="W11" s="590"/>
      <c r="X11" s="590"/>
      <c r="Y11" s="591"/>
      <c r="Z11" s="592">
        <v>0</v>
      </c>
      <c r="AA11" s="592"/>
      <c r="AB11" s="592"/>
      <c r="AC11" s="592"/>
      <c r="AD11" s="593">
        <v>140181</v>
      </c>
      <c r="AE11" s="593"/>
      <c r="AF11" s="593"/>
      <c r="AG11" s="593"/>
      <c r="AH11" s="593"/>
      <c r="AI11" s="593"/>
      <c r="AJ11" s="593"/>
      <c r="AK11" s="593"/>
      <c r="AL11" s="594">
        <v>0</v>
      </c>
      <c r="AM11" s="595"/>
      <c r="AN11" s="595"/>
      <c r="AO11" s="596"/>
      <c r="AP11" s="586" t="s">
        <v>230</v>
      </c>
      <c r="AQ11" s="587"/>
      <c r="AR11" s="587"/>
      <c r="AS11" s="587"/>
      <c r="AT11" s="587"/>
      <c r="AU11" s="587"/>
      <c r="AV11" s="587"/>
      <c r="AW11" s="587"/>
      <c r="AX11" s="587"/>
      <c r="AY11" s="587"/>
      <c r="AZ11" s="587"/>
      <c r="BA11" s="587"/>
      <c r="BB11" s="587"/>
      <c r="BC11" s="588"/>
      <c r="BD11" s="589">
        <v>1481430</v>
      </c>
      <c r="BE11" s="590"/>
      <c r="BF11" s="590"/>
      <c r="BG11" s="590"/>
      <c r="BH11" s="590"/>
      <c r="BI11" s="590"/>
      <c r="BJ11" s="590"/>
      <c r="BK11" s="591"/>
      <c r="BL11" s="592">
        <v>0.9</v>
      </c>
      <c r="BM11" s="592"/>
      <c r="BN11" s="592"/>
      <c r="BO11" s="592"/>
      <c r="BP11" s="593">
        <v>350515</v>
      </c>
      <c r="BQ11" s="593"/>
      <c r="BR11" s="593"/>
      <c r="BS11" s="593"/>
      <c r="BT11" s="593"/>
      <c r="BU11" s="593"/>
      <c r="BV11" s="593"/>
      <c r="BW11" s="597"/>
      <c r="BY11" s="586" t="s">
        <v>231</v>
      </c>
      <c r="BZ11" s="587"/>
      <c r="CA11" s="587"/>
      <c r="CB11" s="587"/>
      <c r="CC11" s="587"/>
      <c r="CD11" s="587"/>
      <c r="CE11" s="587"/>
      <c r="CF11" s="587"/>
      <c r="CG11" s="587"/>
      <c r="CH11" s="587"/>
      <c r="CI11" s="587"/>
      <c r="CJ11" s="587"/>
      <c r="CK11" s="587"/>
      <c r="CL11" s="588"/>
      <c r="CM11" s="589">
        <v>57058314</v>
      </c>
      <c r="CN11" s="590"/>
      <c r="CO11" s="590"/>
      <c r="CP11" s="590"/>
      <c r="CQ11" s="590"/>
      <c r="CR11" s="590"/>
      <c r="CS11" s="590"/>
      <c r="CT11" s="591"/>
      <c r="CU11" s="594">
        <v>7.3</v>
      </c>
      <c r="CV11" s="595"/>
      <c r="CW11" s="595"/>
      <c r="CX11" s="600"/>
      <c r="CY11" s="598">
        <v>37641908</v>
      </c>
      <c r="CZ11" s="590"/>
      <c r="DA11" s="590"/>
      <c r="DB11" s="590"/>
      <c r="DC11" s="590"/>
      <c r="DD11" s="590"/>
      <c r="DE11" s="590"/>
      <c r="DF11" s="590"/>
      <c r="DG11" s="590"/>
      <c r="DH11" s="590"/>
      <c r="DI11" s="590"/>
      <c r="DJ11" s="590"/>
      <c r="DK11" s="591"/>
      <c r="DL11" s="598">
        <v>14760579</v>
      </c>
      <c r="DM11" s="590"/>
      <c r="DN11" s="590"/>
      <c r="DO11" s="590"/>
      <c r="DP11" s="590"/>
      <c r="DQ11" s="590"/>
      <c r="DR11" s="590"/>
      <c r="DS11" s="590"/>
      <c r="DT11" s="590"/>
      <c r="DU11" s="590"/>
      <c r="DV11" s="590"/>
      <c r="DW11" s="590"/>
      <c r="DX11" s="599"/>
    </row>
    <row r="12" spans="2:138" ht="11.25" customHeight="1" x14ac:dyDescent="0.2">
      <c r="B12" s="586" t="s">
        <v>232</v>
      </c>
      <c r="C12" s="587"/>
      <c r="D12" s="587"/>
      <c r="E12" s="587"/>
      <c r="F12" s="587"/>
      <c r="G12" s="587"/>
      <c r="H12" s="587"/>
      <c r="I12" s="587"/>
      <c r="J12" s="587"/>
      <c r="K12" s="587"/>
      <c r="L12" s="587"/>
      <c r="M12" s="587"/>
      <c r="N12" s="587"/>
      <c r="O12" s="587"/>
      <c r="P12" s="587"/>
      <c r="Q12" s="588"/>
      <c r="R12" s="589">
        <v>13162</v>
      </c>
      <c r="S12" s="590"/>
      <c r="T12" s="590"/>
      <c r="U12" s="590"/>
      <c r="V12" s="590"/>
      <c r="W12" s="590"/>
      <c r="X12" s="590"/>
      <c r="Y12" s="591"/>
      <c r="Z12" s="592">
        <v>0</v>
      </c>
      <c r="AA12" s="592"/>
      <c r="AB12" s="592"/>
      <c r="AC12" s="592"/>
      <c r="AD12" s="593">
        <v>13162</v>
      </c>
      <c r="AE12" s="593"/>
      <c r="AF12" s="593"/>
      <c r="AG12" s="593"/>
      <c r="AH12" s="593"/>
      <c r="AI12" s="593"/>
      <c r="AJ12" s="593"/>
      <c r="AK12" s="593"/>
      <c r="AL12" s="594">
        <v>0</v>
      </c>
      <c r="AM12" s="595"/>
      <c r="AN12" s="595"/>
      <c r="AO12" s="596"/>
      <c r="AP12" s="586" t="s">
        <v>233</v>
      </c>
      <c r="AQ12" s="587"/>
      <c r="AR12" s="587"/>
      <c r="AS12" s="587"/>
      <c r="AT12" s="587"/>
      <c r="AU12" s="587"/>
      <c r="AV12" s="587"/>
      <c r="AW12" s="587"/>
      <c r="AX12" s="587"/>
      <c r="AY12" s="587"/>
      <c r="AZ12" s="587"/>
      <c r="BA12" s="587"/>
      <c r="BB12" s="587"/>
      <c r="BC12" s="588"/>
      <c r="BD12" s="589">
        <v>71005</v>
      </c>
      <c r="BE12" s="590"/>
      <c r="BF12" s="590"/>
      <c r="BG12" s="590"/>
      <c r="BH12" s="590"/>
      <c r="BI12" s="590"/>
      <c r="BJ12" s="590"/>
      <c r="BK12" s="591"/>
      <c r="BL12" s="592">
        <v>0</v>
      </c>
      <c r="BM12" s="592"/>
      <c r="BN12" s="592"/>
      <c r="BO12" s="592"/>
      <c r="BP12" s="593" t="s">
        <v>220</v>
      </c>
      <c r="BQ12" s="593"/>
      <c r="BR12" s="593"/>
      <c r="BS12" s="593"/>
      <c r="BT12" s="593"/>
      <c r="BU12" s="593"/>
      <c r="BV12" s="593"/>
      <c r="BW12" s="597"/>
      <c r="BY12" s="586" t="s">
        <v>234</v>
      </c>
      <c r="BZ12" s="587"/>
      <c r="CA12" s="587"/>
      <c r="CB12" s="587"/>
      <c r="CC12" s="587"/>
      <c r="CD12" s="587"/>
      <c r="CE12" s="587"/>
      <c r="CF12" s="587"/>
      <c r="CG12" s="587"/>
      <c r="CH12" s="587"/>
      <c r="CI12" s="587"/>
      <c r="CJ12" s="587"/>
      <c r="CK12" s="587"/>
      <c r="CL12" s="588"/>
      <c r="CM12" s="589">
        <v>78865287</v>
      </c>
      <c r="CN12" s="590"/>
      <c r="CO12" s="590"/>
      <c r="CP12" s="590"/>
      <c r="CQ12" s="590"/>
      <c r="CR12" s="590"/>
      <c r="CS12" s="590"/>
      <c r="CT12" s="591"/>
      <c r="CU12" s="594">
        <v>10</v>
      </c>
      <c r="CV12" s="595"/>
      <c r="CW12" s="595"/>
      <c r="CX12" s="600"/>
      <c r="CY12" s="598">
        <v>2811381</v>
      </c>
      <c r="CZ12" s="590"/>
      <c r="DA12" s="590"/>
      <c r="DB12" s="590"/>
      <c r="DC12" s="590"/>
      <c r="DD12" s="590"/>
      <c r="DE12" s="590"/>
      <c r="DF12" s="590"/>
      <c r="DG12" s="590"/>
      <c r="DH12" s="590"/>
      <c r="DI12" s="590"/>
      <c r="DJ12" s="590"/>
      <c r="DK12" s="591"/>
      <c r="DL12" s="598">
        <v>21133180</v>
      </c>
      <c r="DM12" s="590"/>
      <c r="DN12" s="590"/>
      <c r="DO12" s="590"/>
      <c r="DP12" s="590"/>
      <c r="DQ12" s="590"/>
      <c r="DR12" s="590"/>
      <c r="DS12" s="590"/>
      <c r="DT12" s="590"/>
      <c r="DU12" s="590"/>
      <c r="DV12" s="590"/>
      <c r="DW12" s="590"/>
      <c r="DX12" s="599"/>
    </row>
    <row r="13" spans="2:138" ht="11.25" customHeight="1" x14ac:dyDescent="0.2">
      <c r="B13" s="586" t="s">
        <v>235</v>
      </c>
      <c r="C13" s="587"/>
      <c r="D13" s="587"/>
      <c r="E13" s="587"/>
      <c r="F13" s="587"/>
      <c r="G13" s="587"/>
      <c r="H13" s="587"/>
      <c r="I13" s="587"/>
      <c r="J13" s="587"/>
      <c r="K13" s="587"/>
      <c r="L13" s="587"/>
      <c r="M13" s="587"/>
      <c r="N13" s="587"/>
      <c r="O13" s="587"/>
      <c r="P13" s="587"/>
      <c r="Q13" s="588"/>
      <c r="R13" s="589">
        <v>61280</v>
      </c>
      <c r="S13" s="590"/>
      <c r="T13" s="590"/>
      <c r="U13" s="590"/>
      <c r="V13" s="590"/>
      <c r="W13" s="590"/>
      <c r="X13" s="590"/>
      <c r="Y13" s="591"/>
      <c r="Z13" s="592">
        <v>0</v>
      </c>
      <c r="AA13" s="592"/>
      <c r="AB13" s="592"/>
      <c r="AC13" s="592"/>
      <c r="AD13" s="593">
        <v>61280</v>
      </c>
      <c r="AE13" s="593"/>
      <c r="AF13" s="593"/>
      <c r="AG13" s="593"/>
      <c r="AH13" s="593"/>
      <c r="AI13" s="593"/>
      <c r="AJ13" s="593"/>
      <c r="AK13" s="593"/>
      <c r="AL13" s="594">
        <v>0</v>
      </c>
      <c r="AM13" s="595"/>
      <c r="AN13" s="595"/>
      <c r="AO13" s="596"/>
      <c r="AP13" s="586" t="s">
        <v>236</v>
      </c>
      <c r="AQ13" s="587"/>
      <c r="AR13" s="587"/>
      <c r="AS13" s="587"/>
      <c r="AT13" s="587"/>
      <c r="AU13" s="587"/>
      <c r="AV13" s="587"/>
      <c r="AW13" s="587"/>
      <c r="AX13" s="587"/>
      <c r="AY13" s="587"/>
      <c r="AZ13" s="587"/>
      <c r="BA13" s="587"/>
      <c r="BB13" s="587"/>
      <c r="BC13" s="588"/>
      <c r="BD13" s="589">
        <v>804226</v>
      </c>
      <c r="BE13" s="590"/>
      <c r="BF13" s="590"/>
      <c r="BG13" s="590"/>
      <c r="BH13" s="590"/>
      <c r="BI13" s="590"/>
      <c r="BJ13" s="590"/>
      <c r="BK13" s="591"/>
      <c r="BL13" s="592">
        <v>0.5</v>
      </c>
      <c r="BM13" s="592"/>
      <c r="BN13" s="592"/>
      <c r="BO13" s="592"/>
      <c r="BP13" s="593" t="s">
        <v>215</v>
      </c>
      <c r="BQ13" s="593"/>
      <c r="BR13" s="593"/>
      <c r="BS13" s="593"/>
      <c r="BT13" s="593"/>
      <c r="BU13" s="593"/>
      <c r="BV13" s="593"/>
      <c r="BW13" s="597"/>
      <c r="BY13" s="586" t="s">
        <v>237</v>
      </c>
      <c r="BZ13" s="587"/>
      <c r="CA13" s="587"/>
      <c r="CB13" s="587"/>
      <c r="CC13" s="587"/>
      <c r="CD13" s="587"/>
      <c r="CE13" s="587"/>
      <c r="CF13" s="587"/>
      <c r="CG13" s="587"/>
      <c r="CH13" s="587"/>
      <c r="CI13" s="587"/>
      <c r="CJ13" s="587"/>
      <c r="CK13" s="587"/>
      <c r="CL13" s="588"/>
      <c r="CM13" s="589">
        <v>101412459</v>
      </c>
      <c r="CN13" s="590"/>
      <c r="CO13" s="590"/>
      <c r="CP13" s="590"/>
      <c r="CQ13" s="590"/>
      <c r="CR13" s="590"/>
      <c r="CS13" s="590"/>
      <c r="CT13" s="591"/>
      <c r="CU13" s="594">
        <v>12.9</v>
      </c>
      <c r="CV13" s="595"/>
      <c r="CW13" s="595"/>
      <c r="CX13" s="600"/>
      <c r="CY13" s="598">
        <v>92804882</v>
      </c>
      <c r="CZ13" s="590"/>
      <c r="DA13" s="590"/>
      <c r="DB13" s="590"/>
      <c r="DC13" s="590"/>
      <c r="DD13" s="590"/>
      <c r="DE13" s="590"/>
      <c r="DF13" s="590"/>
      <c r="DG13" s="590"/>
      <c r="DH13" s="590"/>
      <c r="DI13" s="590"/>
      <c r="DJ13" s="590"/>
      <c r="DK13" s="591"/>
      <c r="DL13" s="598">
        <v>12099778</v>
      </c>
      <c r="DM13" s="590"/>
      <c r="DN13" s="590"/>
      <c r="DO13" s="590"/>
      <c r="DP13" s="590"/>
      <c r="DQ13" s="590"/>
      <c r="DR13" s="590"/>
      <c r="DS13" s="590"/>
      <c r="DT13" s="590"/>
      <c r="DU13" s="590"/>
      <c r="DV13" s="590"/>
      <c r="DW13" s="590"/>
      <c r="DX13" s="599"/>
    </row>
    <row r="14" spans="2:138" ht="11.25" customHeight="1" x14ac:dyDescent="0.2">
      <c r="B14" s="586" t="s">
        <v>238</v>
      </c>
      <c r="C14" s="587"/>
      <c r="D14" s="587"/>
      <c r="E14" s="587"/>
      <c r="F14" s="587"/>
      <c r="G14" s="587"/>
      <c r="H14" s="587"/>
      <c r="I14" s="587"/>
      <c r="J14" s="587"/>
      <c r="K14" s="587"/>
      <c r="L14" s="587"/>
      <c r="M14" s="587"/>
      <c r="N14" s="587"/>
      <c r="O14" s="587"/>
      <c r="P14" s="587"/>
      <c r="Q14" s="588"/>
      <c r="R14" s="589">
        <v>24649873</v>
      </c>
      <c r="S14" s="590"/>
      <c r="T14" s="590"/>
      <c r="U14" s="590"/>
      <c r="V14" s="590"/>
      <c r="W14" s="590"/>
      <c r="X14" s="590"/>
      <c r="Y14" s="591"/>
      <c r="Z14" s="592">
        <v>3.1</v>
      </c>
      <c r="AA14" s="592"/>
      <c r="AB14" s="592"/>
      <c r="AC14" s="592"/>
      <c r="AD14" s="593">
        <v>24649873</v>
      </c>
      <c r="AE14" s="593"/>
      <c r="AF14" s="593"/>
      <c r="AG14" s="593"/>
      <c r="AH14" s="593"/>
      <c r="AI14" s="593"/>
      <c r="AJ14" s="593"/>
      <c r="AK14" s="593"/>
      <c r="AL14" s="594">
        <v>6.3</v>
      </c>
      <c r="AM14" s="595"/>
      <c r="AN14" s="595"/>
      <c r="AO14" s="596"/>
      <c r="AP14" s="586" t="s">
        <v>239</v>
      </c>
      <c r="AQ14" s="587"/>
      <c r="AR14" s="587"/>
      <c r="AS14" s="587"/>
      <c r="AT14" s="587"/>
      <c r="AU14" s="587"/>
      <c r="AV14" s="587"/>
      <c r="AW14" s="587"/>
      <c r="AX14" s="587"/>
      <c r="AY14" s="587"/>
      <c r="AZ14" s="587"/>
      <c r="BA14" s="587"/>
      <c r="BB14" s="587"/>
      <c r="BC14" s="588"/>
      <c r="BD14" s="589">
        <v>777454</v>
      </c>
      <c r="BE14" s="590"/>
      <c r="BF14" s="590"/>
      <c r="BG14" s="590"/>
      <c r="BH14" s="590"/>
      <c r="BI14" s="590"/>
      <c r="BJ14" s="590"/>
      <c r="BK14" s="591"/>
      <c r="BL14" s="592">
        <v>0.5</v>
      </c>
      <c r="BM14" s="592"/>
      <c r="BN14" s="592"/>
      <c r="BO14" s="592"/>
      <c r="BP14" s="593" t="s">
        <v>220</v>
      </c>
      <c r="BQ14" s="593"/>
      <c r="BR14" s="593"/>
      <c r="BS14" s="593"/>
      <c r="BT14" s="593"/>
      <c r="BU14" s="593"/>
      <c r="BV14" s="593"/>
      <c r="BW14" s="597"/>
      <c r="BY14" s="586" t="s">
        <v>240</v>
      </c>
      <c r="BZ14" s="587"/>
      <c r="CA14" s="587"/>
      <c r="CB14" s="587"/>
      <c r="CC14" s="587"/>
      <c r="CD14" s="587"/>
      <c r="CE14" s="587"/>
      <c r="CF14" s="587"/>
      <c r="CG14" s="587"/>
      <c r="CH14" s="587"/>
      <c r="CI14" s="587"/>
      <c r="CJ14" s="587"/>
      <c r="CK14" s="587"/>
      <c r="CL14" s="588"/>
      <c r="CM14" s="589">
        <v>37397462</v>
      </c>
      <c r="CN14" s="590"/>
      <c r="CO14" s="590"/>
      <c r="CP14" s="590"/>
      <c r="CQ14" s="590"/>
      <c r="CR14" s="590"/>
      <c r="CS14" s="590"/>
      <c r="CT14" s="591"/>
      <c r="CU14" s="594">
        <v>4.8</v>
      </c>
      <c r="CV14" s="595"/>
      <c r="CW14" s="595"/>
      <c r="CX14" s="600"/>
      <c r="CY14" s="598">
        <v>2098124</v>
      </c>
      <c r="CZ14" s="590"/>
      <c r="DA14" s="590"/>
      <c r="DB14" s="590"/>
      <c r="DC14" s="590"/>
      <c r="DD14" s="590"/>
      <c r="DE14" s="590"/>
      <c r="DF14" s="590"/>
      <c r="DG14" s="590"/>
      <c r="DH14" s="590"/>
      <c r="DI14" s="590"/>
      <c r="DJ14" s="590"/>
      <c r="DK14" s="591"/>
      <c r="DL14" s="598">
        <v>34886709</v>
      </c>
      <c r="DM14" s="590"/>
      <c r="DN14" s="590"/>
      <c r="DO14" s="590"/>
      <c r="DP14" s="590"/>
      <c r="DQ14" s="590"/>
      <c r="DR14" s="590"/>
      <c r="DS14" s="590"/>
      <c r="DT14" s="590"/>
      <c r="DU14" s="590"/>
      <c r="DV14" s="590"/>
      <c r="DW14" s="590"/>
      <c r="DX14" s="599"/>
    </row>
    <row r="15" spans="2:138" ht="11.25" customHeight="1" x14ac:dyDescent="0.2">
      <c r="B15" s="586" t="s">
        <v>241</v>
      </c>
      <c r="C15" s="587"/>
      <c r="D15" s="587"/>
      <c r="E15" s="587"/>
      <c r="F15" s="587"/>
      <c r="G15" s="587"/>
      <c r="H15" s="587"/>
      <c r="I15" s="587"/>
      <c r="J15" s="587"/>
      <c r="K15" s="587"/>
      <c r="L15" s="587"/>
      <c r="M15" s="587"/>
      <c r="N15" s="587"/>
      <c r="O15" s="587"/>
      <c r="P15" s="587"/>
      <c r="Q15" s="588"/>
      <c r="R15" s="589" t="s">
        <v>215</v>
      </c>
      <c r="S15" s="590"/>
      <c r="T15" s="590"/>
      <c r="U15" s="590"/>
      <c r="V15" s="590"/>
      <c r="W15" s="590"/>
      <c r="X15" s="590"/>
      <c r="Y15" s="591"/>
      <c r="Z15" s="592" t="s">
        <v>215</v>
      </c>
      <c r="AA15" s="592"/>
      <c r="AB15" s="592"/>
      <c r="AC15" s="592"/>
      <c r="AD15" s="593" t="s">
        <v>215</v>
      </c>
      <c r="AE15" s="593"/>
      <c r="AF15" s="593"/>
      <c r="AG15" s="593"/>
      <c r="AH15" s="593"/>
      <c r="AI15" s="593"/>
      <c r="AJ15" s="593"/>
      <c r="AK15" s="593"/>
      <c r="AL15" s="594" t="s">
        <v>215</v>
      </c>
      <c r="AM15" s="595"/>
      <c r="AN15" s="595"/>
      <c r="AO15" s="596"/>
      <c r="AP15" s="586" t="s">
        <v>242</v>
      </c>
      <c r="AQ15" s="587"/>
      <c r="AR15" s="587"/>
      <c r="AS15" s="587"/>
      <c r="AT15" s="587"/>
      <c r="AU15" s="587"/>
      <c r="AV15" s="587"/>
      <c r="AW15" s="587"/>
      <c r="AX15" s="587"/>
      <c r="AY15" s="587"/>
      <c r="AZ15" s="587"/>
      <c r="BA15" s="587"/>
      <c r="BB15" s="587"/>
      <c r="BC15" s="588"/>
      <c r="BD15" s="589">
        <v>29165690</v>
      </c>
      <c r="BE15" s="590"/>
      <c r="BF15" s="590"/>
      <c r="BG15" s="590"/>
      <c r="BH15" s="590"/>
      <c r="BI15" s="590"/>
      <c r="BJ15" s="590"/>
      <c r="BK15" s="591"/>
      <c r="BL15" s="592">
        <v>17.7</v>
      </c>
      <c r="BM15" s="592"/>
      <c r="BN15" s="592"/>
      <c r="BO15" s="592"/>
      <c r="BP15" s="593" t="s">
        <v>243</v>
      </c>
      <c r="BQ15" s="593"/>
      <c r="BR15" s="593"/>
      <c r="BS15" s="593"/>
      <c r="BT15" s="593"/>
      <c r="BU15" s="593"/>
      <c r="BV15" s="593"/>
      <c r="BW15" s="597"/>
      <c r="BY15" s="586" t="s">
        <v>244</v>
      </c>
      <c r="BZ15" s="587"/>
      <c r="CA15" s="587"/>
      <c r="CB15" s="587"/>
      <c r="CC15" s="587"/>
      <c r="CD15" s="587"/>
      <c r="CE15" s="587"/>
      <c r="CF15" s="587"/>
      <c r="CG15" s="587"/>
      <c r="CH15" s="587"/>
      <c r="CI15" s="587"/>
      <c r="CJ15" s="587"/>
      <c r="CK15" s="587"/>
      <c r="CL15" s="588"/>
      <c r="CM15" s="589" t="s">
        <v>215</v>
      </c>
      <c r="CN15" s="590"/>
      <c r="CO15" s="590"/>
      <c r="CP15" s="590"/>
      <c r="CQ15" s="590"/>
      <c r="CR15" s="590"/>
      <c r="CS15" s="590"/>
      <c r="CT15" s="591"/>
      <c r="CU15" s="594" t="s">
        <v>215</v>
      </c>
      <c r="CV15" s="595"/>
      <c r="CW15" s="595"/>
      <c r="CX15" s="600"/>
      <c r="CY15" s="598" t="s">
        <v>220</v>
      </c>
      <c r="CZ15" s="590"/>
      <c r="DA15" s="590"/>
      <c r="DB15" s="590"/>
      <c r="DC15" s="590"/>
      <c r="DD15" s="590"/>
      <c r="DE15" s="590"/>
      <c r="DF15" s="590"/>
      <c r="DG15" s="590"/>
      <c r="DH15" s="590"/>
      <c r="DI15" s="590"/>
      <c r="DJ15" s="590"/>
      <c r="DK15" s="591"/>
      <c r="DL15" s="598" t="s">
        <v>215</v>
      </c>
      <c r="DM15" s="590"/>
      <c r="DN15" s="590"/>
      <c r="DO15" s="590"/>
      <c r="DP15" s="590"/>
      <c r="DQ15" s="590"/>
      <c r="DR15" s="590"/>
      <c r="DS15" s="590"/>
      <c r="DT15" s="590"/>
      <c r="DU15" s="590"/>
      <c r="DV15" s="590"/>
      <c r="DW15" s="590"/>
      <c r="DX15" s="599"/>
    </row>
    <row r="16" spans="2:138" ht="11.25" customHeight="1" x14ac:dyDescent="0.2">
      <c r="B16" s="586" t="s">
        <v>245</v>
      </c>
      <c r="C16" s="587"/>
      <c r="D16" s="587"/>
      <c r="E16" s="587"/>
      <c r="F16" s="587"/>
      <c r="G16" s="587"/>
      <c r="H16" s="587"/>
      <c r="I16" s="587"/>
      <c r="J16" s="587"/>
      <c r="K16" s="587"/>
      <c r="L16" s="587"/>
      <c r="M16" s="587"/>
      <c r="N16" s="587"/>
      <c r="O16" s="587"/>
      <c r="P16" s="587"/>
      <c r="Q16" s="588"/>
      <c r="R16" s="589">
        <v>684930</v>
      </c>
      <c r="S16" s="590"/>
      <c r="T16" s="590"/>
      <c r="U16" s="590"/>
      <c r="V16" s="590"/>
      <c r="W16" s="590"/>
      <c r="X16" s="590"/>
      <c r="Y16" s="591"/>
      <c r="Z16" s="592">
        <v>0.1</v>
      </c>
      <c r="AA16" s="592"/>
      <c r="AB16" s="592"/>
      <c r="AC16" s="592"/>
      <c r="AD16" s="593">
        <v>684930</v>
      </c>
      <c r="AE16" s="593"/>
      <c r="AF16" s="593"/>
      <c r="AG16" s="593"/>
      <c r="AH16" s="593"/>
      <c r="AI16" s="593"/>
      <c r="AJ16" s="593"/>
      <c r="AK16" s="593"/>
      <c r="AL16" s="594">
        <v>0.2</v>
      </c>
      <c r="AM16" s="595"/>
      <c r="AN16" s="595"/>
      <c r="AO16" s="596"/>
      <c r="AP16" s="586" t="s">
        <v>246</v>
      </c>
      <c r="AQ16" s="587"/>
      <c r="AR16" s="587"/>
      <c r="AS16" s="587"/>
      <c r="AT16" s="587"/>
      <c r="AU16" s="587"/>
      <c r="AV16" s="587"/>
      <c r="AW16" s="587"/>
      <c r="AX16" s="587"/>
      <c r="AY16" s="587"/>
      <c r="AZ16" s="587"/>
      <c r="BA16" s="587"/>
      <c r="BB16" s="587"/>
      <c r="BC16" s="588"/>
      <c r="BD16" s="589">
        <v>1490190</v>
      </c>
      <c r="BE16" s="590"/>
      <c r="BF16" s="590"/>
      <c r="BG16" s="590"/>
      <c r="BH16" s="590"/>
      <c r="BI16" s="590"/>
      <c r="BJ16" s="590"/>
      <c r="BK16" s="591"/>
      <c r="BL16" s="592">
        <v>0.9</v>
      </c>
      <c r="BM16" s="592"/>
      <c r="BN16" s="592"/>
      <c r="BO16" s="592"/>
      <c r="BP16" s="593" t="s">
        <v>215</v>
      </c>
      <c r="BQ16" s="593"/>
      <c r="BR16" s="593"/>
      <c r="BS16" s="593"/>
      <c r="BT16" s="593"/>
      <c r="BU16" s="593"/>
      <c r="BV16" s="593"/>
      <c r="BW16" s="597"/>
      <c r="BY16" s="586" t="s">
        <v>247</v>
      </c>
      <c r="BZ16" s="587"/>
      <c r="CA16" s="587"/>
      <c r="CB16" s="587"/>
      <c r="CC16" s="587"/>
      <c r="CD16" s="587"/>
      <c r="CE16" s="587"/>
      <c r="CF16" s="587"/>
      <c r="CG16" s="587"/>
      <c r="CH16" s="587"/>
      <c r="CI16" s="587"/>
      <c r="CJ16" s="587"/>
      <c r="CK16" s="587"/>
      <c r="CL16" s="588"/>
      <c r="CM16" s="589">
        <v>147376573</v>
      </c>
      <c r="CN16" s="590"/>
      <c r="CO16" s="590"/>
      <c r="CP16" s="590"/>
      <c r="CQ16" s="590"/>
      <c r="CR16" s="590"/>
      <c r="CS16" s="590"/>
      <c r="CT16" s="591"/>
      <c r="CU16" s="594">
        <v>18.7</v>
      </c>
      <c r="CV16" s="595"/>
      <c r="CW16" s="595"/>
      <c r="CX16" s="600"/>
      <c r="CY16" s="598">
        <v>5422931</v>
      </c>
      <c r="CZ16" s="590"/>
      <c r="DA16" s="590"/>
      <c r="DB16" s="590"/>
      <c r="DC16" s="590"/>
      <c r="DD16" s="590"/>
      <c r="DE16" s="590"/>
      <c r="DF16" s="590"/>
      <c r="DG16" s="590"/>
      <c r="DH16" s="590"/>
      <c r="DI16" s="590"/>
      <c r="DJ16" s="590"/>
      <c r="DK16" s="591"/>
      <c r="DL16" s="598">
        <v>112685946</v>
      </c>
      <c r="DM16" s="590"/>
      <c r="DN16" s="590"/>
      <c r="DO16" s="590"/>
      <c r="DP16" s="590"/>
      <c r="DQ16" s="590"/>
      <c r="DR16" s="590"/>
      <c r="DS16" s="590"/>
      <c r="DT16" s="590"/>
      <c r="DU16" s="590"/>
      <c r="DV16" s="590"/>
      <c r="DW16" s="590"/>
      <c r="DX16" s="599"/>
    </row>
    <row r="17" spans="2:128" ht="11.25" customHeight="1" x14ac:dyDescent="0.2">
      <c r="B17" s="586" t="s">
        <v>248</v>
      </c>
      <c r="C17" s="587"/>
      <c r="D17" s="587"/>
      <c r="E17" s="587"/>
      <c r="F17" s="587"/>
      <c r="G17" s="587"/>
      <c r="H17" s="587"/>
      <c r="I17" s="587"/>
      <c r="J17" s="587"/>
      <c r="K17" s="587"/>
      <c r="L17" s="587"/>
      <c r="M17" s="587"/>
      <c r="N17" s="587"/>
      <c r="O17" s="587"/>
      <c r="P17" s="587"/>
      <c r="Q17" s="588"/>
      <c r="R17" s="589">
        <v>684930</v>
      </c>
      <c r="S17" s="590"/>
      <c r="T17" s="590"/>
      <c r="U17" s="590"/>
      <c r="V17" s="590"/>
      <c r="W17" s="590"/>
      <c r="X17" s="590"/>
      <c r="Y17" s="591"/>
      <c r="Z17" s="592">
        <v>0.1</v>
      </c>
      <c r="AA17" s="592"/>
      <c r="AB17" s="592"/>
      <c r="AC17" s="592"/>
      <c r="AD17" s="593">
        <v>684930</v>
      </c>
      <c r="AE17" s="593"/>
      <c r="AF17" s="593"/>
      <c r="AG17" s="593"/>
      <c r="AH17" s="593"/>
      <c r="AI17" s="593"/>
      <c r="AJ17" s="593"/>
      <c r="AK17" s="593"/>
      <c r="AL17" s="594">
        <v>0.2</v>
      </c>
      <c r="AM17" s="595"/>
      <c r="AN17" s="595"/>
      <c r="AO17" s="596"/>
      <c r="AP17" s="586" t="s">
        <v>249</v>
      </c>
      <c r="AQ17" s="587"/>
      <c r="AR17" s="587"/>
      <c r="AS17" s="587"/>
      <c r="AT17" s="587"/>
      <c r="AU17" s="587"/>
      <c r="AV17" s="587"/>
      <c r="AW17" s="587"/>
      <c r="AX17" s="587"/>
      <c r="AY17" s="587"/>
      <c r="AZ17" s="587"/>
      <c r="BA17" s="587"/>
      <c r="BB17" s="587"/>
      <c r="BC17" s="588"/>
      <c r="BD17" s="589">
        <v>27675500</v>
      </c>
      <c r="BE17" s="590"/>
      <c r="BF17" s="590"/>
      <c r="BG17" s="590"/>
      <c r="BH17" s="590"/>
      <c r="BI17" s="590"/>
      <c r="BJ17" s="590"/>
      <c r="BK17" s="591"/>
      <c r="BL17" s="592">
        <v>16.8</v>
      </c>
      <c r="BM17" s="592"/>
      <c r="BN17" s="592"/>
      <c r="BO17" s="592"/>
      <c r="BP17" s="593" t="s">
        <v>220</v>
      </c>
      <c r="BQ17" s="593"/>
      <c r="BR17" s="593"/>
      <c r="BS17" s="593"/>
      <c r="BT17" s="593"/>
      <c r="BU17" s="593"/>
      <c r="BV17" s="593"/>
      <c r="BW17" s="597"/>
      <c r="BY17" s="586" t="s">
        <v>250</v>
      </c>
      <c r="BZ17" s="587"/>
      <c r="CA17" s="587"/>
      <c r="CB17" s="587"/>
      <c r="CC17" s="587"/>
      <c r="CD17" s="587"/>
      <c r="CE17" s="587"/>
      <c r="CF17" s="587"/>
      <c r="CG17" s="587"/>
      <c r="CH17" s="587"/>
      <c r="CI17" s="587"/>
      <c r="CJ17" s="587"/>
      <c r="CK17" s="587"/>
      <c r="CL17" s="588"/>
      <c r="CM17" s="589">
        <v>5626033</v>
      </c>
      <c r="CN17" s="590"/>
      <c r="CO17" s="590"/>
      <c r="CP17" s="590"/>
      <c r="CQ17" s="590"/>
      <c r="CR17" s="590"/>
      <c r="CS17" s="590"/>
      <c r="CT17" s="591"/>
      <c r="CU17" s="594">
        <v>0.7</v>
      </c>
      <c r="CV17" s="595"/>
      <c r="CW17" s="595"/>
      <c r="CX17" s="600"/>
      <c r="CY17" s="598" t="s">
        <v>215</v>
      </c>
      <c r="CZ17" s="590"/>
      <c r="DA17" s="590"/>
      <c r="DB17" s="590"/>
      <c r="DC17" s="590"/>
      <c r="DD17" s="590"/>
      <c r="DE17" s="590"/>
      <c r="DF17" s="590"/>
      <c r="DG17" s="590"/>
      <c r="DH17" s="590"/>
      <c r="DI17" s="590"/>
      <c r="DJ17" s="590"/>
      <c r="DK17" s="591"/>
      <c r="DL17" s="598">
        <v>19026</v>
      </c>
      <c r="DM17" s="590"/>
      <c r="DN17" s="590"/>
      <c r="DO17" s="590"/>
      <c r="DP17" s="590"/>
      <c r="DQ17" s="590"/>
      <c r="DR17" s="590"/>
      <c r="DS17" s="590"/>
      <c r="DT17" s="590"/>
      <c r="DU17" s="590"/>
      <c r="DV17" s="590"/>
      <c r="DW17" s="590"/>
      <c r="DX17" s="599"/>
    </row>
    <row r="18" spans="2:128" ht="11.25" customHeight="1" x14ac:dyDescent="0.2">
      <c r="B18" s="601" t="s">
        <v>251</v>
      </c>
      <c r="C18" s="602"/>
      <c r="D18" s="602"/>
      <c r="E18" s="602"/>
      <c r="F18" s="602"/>
      <c r="G18" s="602"/>
      <c r="H18" s="602"/>
      <c r="I18" s="602"/>
      <c r="J18" s="602"/>
      <c r="K18" s="602"/>
      <c r="L18" s="602"/>
      <c r="M18" s="602"/>
      <c r="N18" s="602"/>
      <c r="O18" s="602"/>
      <c r="P18" s="602"/>
      <c r="Q18" s="603"/>
      <c r="R18" s="589" t="s">
        <v>215</v>
      </c>
      <c r="S18" s="590"/>
      <c r="T18" s="590"/>
      <c r="U18" s="590"/>
      <c r="V18" s="590"/>
      <c r="W18" s="590"/>
      <c r="X18" s="590"/>
      <c r="Y18" s="591"/>
      <c r="Z18" s="592" t="s">
        <v>215</v>
      </c>
      <c r="AA18" s="592"/>
      <c r="AB18" s="592"/>
      <c r="AC18" s="592"/>
      <c r="AD18" s="593" t="s">
        <v>215</v>
      </c>
      <c r="AE18" s="593"/>
      <c r="AF18" s="593"/>
      <c r="AG18" s="593"/>
      <c r="AH18" s="593"/>
      <c r="AI18" s="593"/>
      <c r="AJ18" s="593"/>
      <c r="AK18" s="593"/>
      <c r="AL18" s="594" t="s">
        <v>215</v>
      </c>
      <c r="AM18" s="595"/>
      <c r="AN18" s="595"/>
      <c r="AO18" s="596"/>
      <c r="AP18" s="586" t="s">
        <v>252</v>
      </c>
      <c r="AQ18" s="587"/>
      <c r="AR18" s="587"/>
      <c r="AS18" s="587"/>
      <c r="AT18" s="587"/>
      <c r="AU18" s="587"/>
      <c r="AV18" s="587"/>
      <c r="AW18" s="587"/>
      <c r="AX18" s="587"/>
      <c r="AY18" s="587"/>
      <c r="AZ18" s="587"/>
      <c r="BA18" s="587"/>
      <c r="BB18" s="587"/>
      <c r="BC18" s="588"/>
      <c r="BD18" s="589">
        <v>67798053</v>
      </c>
      <c r="BE18" s="590"/>
      <c r="BF18" s="590"/>
      <c r="BG18" s="590"/>
      <c r="BH18" s="590"/>
      <c r="BI18" s="590"/>
      <c r="BJ18" s="590"/>
      <c r="BK18" s="591"/>
      <c r="BL18" s="592">
        <v>41.2</v>
      </c>
      <c r="BM18" s="592"/>
      <c r="BN18" s="592"/>
      <c r="BO18" s="592"/>
      <c r="BP18" s="593" t="s">
        <v>215</v>
      </c>
      <c r="BQ18" s="593"/>
      <c r="BR18" s="593"/>
      <c r="BS18" s="593"/>
      <c r="BT18" s="593"/>
      <c r="BU18" s="593"/>
      <c r="BV18" s="593"/>
      <c r="BW18" s="597"/>
      <c r="BY18" s="586" t="s">
        <v>253</v>
      </c>
      <c r="BZ18" s="587"/>
      <c r="CA18" s="587"/>
      <c r="CB18" s="587"/>
      <c r="CC18" s="587"/>
      <c r="CD18" s="587"/>
      <c r="CE18" s="587"/>
      <c r="CF18" s="587"/>
      <c r="CG18" s="587"/>
      <c r="CH18" s="587"/>
      <c r="CI18" s="587"/>
      <c r="CJ18" s="587"/>
      <c r="CK18" s="587"/>
      <c r="CL18" s="588"/>
      <c r="CM18" s="589">
        <v>93879820</v>
      </c>
      <c r="CN18" s="590"/>
      <c r="CO18" s="590"/>
      <c r="CP18" s="590"/>
      <c r="CQ18" s="590"/>
      <c r="CR18" s="590"/>
      <c r="CS18" s="590"/>
      <c r="CT18" s="591"/>
      <c r="CU18" s="594">
        <v>11.9</v>
      </c>
      <c r="CV18" s="595"/>
      <c r="CW18" s="595"/>
      <c r="CX18" s="600"/>
      <c r="CY18" s="598" t="s">
        <v>220</v>
      </c>
      <c r="CZ18" s="590"/>
      <c r="DA18" s="590"/>
      <c r="DB18" s="590"/>
      <c r="DC18" s="590"/>
      <c r="DD18" s="590"/>
      <c r="DE18" s="590"/>
      <c r="DF18" s="590"/>
      <c r="DG18" s="590"/>
      <c r="DH18" s="590"/>
      <c r="DI18" s="590"/>
      <c r="DJ18" s="590"/>
      <c r="DK18" s="591"/>
      <c r="DL18" s="598">
        <v>89010889</v>
      </c>
      <c r="DM18" s="590"/>
      <c r="DN18" s="590"/>
      <c r="DO18" s="590"/>
      <c r="DP18" s="590"/>
      <c r="DQ18" s="590"/>
      <c r="DR18" s="590"/>
      <c r="DS18" s="590"/>
      <c r="DT18" s="590"/>
      <c r="DU18" s="590"/>
      <c r="DV18" s="590"/>
      <c r="DW18" s="590"/>
      <c r="DX18" s="599"/>
    </row>
    <row r="19" spans="2:128" ht="11.25" customHeight="1" x14ac:dyDescent="0.2">
      <c r="B19" s="586" t="s">
        <v>254</v>
      </c>
      <c r="C19" s="587"/>
      <c r="D19" s="587"/>
      <c r="E19" s="587"/>
      <c r="F19" s="587"/>
      <c r="G19" s="587"/>
      <c r="H19" s="587"/>
      <c r="I19" s="587"/>
      <c r="J19" s="587"/>
      <c r="K19" s="587"/>
      <c r="L19" s="587"/>
      <c r="M19" s="587"/>
      <c r="N19" s="587"/>
      <c r="O19" s="587"/>
      <c r="P19" s="587"/>
      <c r="Q19" s="588"/>
      <c r="R19" s="589">
        <v>237486417</v>
      </c>
      <c r="S19" s="590"/>
      <c r="T19" s="590"/>
      <c r="U19" s="590"/>
      <c r="V19" s="590"/>
      <c r="W19" s="590"/>
      <c r="X19" s="590"/>
      <c r="Y19" s="591"/>
      <c r="Z19" s="592">
        <v>29.6</v>
      </c>
      <c r="AA19" s="592"/>
      <c r="AB19" s="592"/>
      <c r="AC19" s="592"/>
      <c r="AD19" s="593">
        <v>233609076</v>
      </c>
      <c r="AE19" s="593"/>
      <c r="AF19" s="593"/>
      <c r="AG19" s="593"/>
      <c r="AH19" s="593"/>
      <c r="AI19" s="593"/>
      <c r="AJ19" s="593"/>
      <c r="AK19" s="593"/>
      <c r="AL19" s="594">
        <v>60.1</v>
      </c>
      <c r="AM19" s="595"/>
      <c r="AN19" s="595"/>
      <c r="AO19" s="596"/>
      <c r="AP19" s="586" t="s">
        <v>255</v>
      </c>
      <c r="AQ19" s="587"/>
      <c r="AR19" s="587"/>
      <c r="AS19" s="587"/>
      <c r="AT19" s="587"/>
      <c r="AU19" s="587"/>
      <c r="AV19" s="587"/>
      <c r="AW19" s="587"/>
      <c r="AX19" s="587"/>
      <c r="AY19" s="587"/>
      <c r="AZ19" s="587"/>
      <c r="BA19" s="587"/>
      <c r="BB19" s="587"/>
      <c r="BC19" s="588"/>
      <c r="BD19" s="589">
        <v>2505490</v>
      </c>
      <c r="BE19" s="590"/>
      <c r="BF19" s="590"/>
      <c r="BG19" s="590"/>
      <c r="BH19" s="590"/>
      <c r="BI19" s="590"/>
      <c r="BJ19" s="590"/>
      <c r="BK19" s="591"/>
      <c r="BL19" s="594">
        <v>1.5</v>
      </c>
      <c r="BM19" s="595"/>
      <c r="BN19" s="595"/>
      <c r="BO19" s="600"/>
      <c r="BP19" s="598" t="s">
        <v>215</v>
      </c>
      <c r="BQ19" s="590"/>
      <c r="BR19" s="590"/>
      <c r="BS19" s="590"/>
      <c r="BT19" s="590"/>
      <c r="BU19" s="590"/>
      <c r="BV19" s="590"/>
      <c r="BW19" s="599"/>
      <c r="BY19" s="586" t="s">
        <v>256</v>
      </c>
      <c r="BZ19" s="587"/>
      <c r="CA19" s="587"/>
      <c r="CB19" s="587"/>
      <c r="CC19" s="587"/>
      <c r="CD19" s="587"/>
      <c r="CE19" s="587"/>
      <c r="CF19" s="587"/>
      <c r="CG19" s="587"/>
      <c r="CH19" s="587"/>
      <c r="CI19" s="587"/>
      <c r="CJ19" s="587"/>
      <c r="CK19" s="587"/>
      <c r="CL19" s="588"/>
      <c r="CM19" s="589">
        <v>177883</v>
      </c>
      <c r="CN19" s="590"/>
      <c r="CO19" s="590"/>
      <c r="CP19" s="590"/>
      <c r="CQ19" s="590"/>
      <c r="CR19" s="590"/>
      <c r="CS19" s="590"/>
      <c r="CT19" s="591"/>
      <c r="CU19" s="594">
        <v>0</v>
      </c>
      <c r="CV19" s="595"/>
      <c r="CW19" s="595"/>
      <c r="CX19" s="600"/>
      <c r="CY19" s="598" t="s">
        <v>220</v>
      </c>
      <c r="CZ19" s="590"/>
      <c r="DA19" s="590"/>
      <c r="DB19" s="590"/>
      <c r="DC19" s="590"/>
      <c r="DD19" s="590"/>
      <c r="DE19" s="590"/>
      <c r="DF19" s="590"/>
      <c r="DG19" s="590"/>
      <c r="DH19" s="590"/>
      <c r="DI19" s="590"/>
      <c r="DJ19" s="590"/>
      <c r="DK19" s="591"/>
      <c r="DL19" s="598">
        <v>177883</v>
      </c>
      <c r="DM19" s="590"/>
      <c r="DN19" s="590"/>
      <c r="DO19" s="590"/>
      <c r="DP19" s="590"/>
      <c r="DQ19" s="590"/>
      <c r="DR19" s="590"/>
      <c r="DS19" s="590"/>
      <c r="DT19" s="590"/>
      <c r="DU19" s="590"/>
      <c r="DV19" s="590"/>
      <c r="DW19" s="590"/>
      <c r="DX19" s="599"/>
    </row>
    <row r="20" spans="2:128" ht="11.25" customHeight="1" x14ac:dyDescent="0.2">
      <c r="B20" s="586" t="s">
        <v>257</v>
      </c>
      <c r="C20" s="587"/>
      <c r="D20" s="587"/>
      <c r="E20" s="587"/>
      <c r="F20" s="587"/>
      <c r="G20" s="587"/>
      <c r="H20" s="587"/>
      <c r="I20" s="587"/>
      <c r="J20" s="587"/>
      <c r="K20" s="587"/>
      <c r="L20" s="587"/>
      <c r="M20" s="587"/>
      <c r="N20" s="587"/>
      <c r="O20" s="587"/>
      <c r="P20" s="587"/>
      <c r="Q20" s="588"/>
      <c r="R20" s="589">
        <v>233609076</v>
      </c>
      <c r="S20" s="590"/>
      <c r="T20" s="590"/>
      <c r="U20" s="590"/>
      <c r="V20" s="590"/>
      <c r="W20" s="590"/>
      <c r="X20" s="590"/>
      <c r="Y20" s="591"/>
      <c r="Z20" s="594">
        <v>29.1</v>
      </c>
      <c r="AA20" s="595"/>
      <c r="AB20" s="595"/>
      <c r="AC20" s="600"/>
      <c r="AD20" s="598">
        <v>233609076</v>
      </c>
      <c r="AE20" s="590"/>
      <c r="AF20" s="590"/>
      <c r="AG20" s="590"/>
      <c r="AH20" s="590"/>
      <c r="AI20" s="590"/>
      <c r="AJ20" s="590"/>
      <c r="AK20" s="591"/>
      <c r="AL20" s="594">
        <v>60.1</v>
      </c>
      <c r="AM20" s="595"/>
      <c r="AN20" s="595"/>
      <c r="AO20" s="596"/>
      <c r="AP20" s="586" t="s">
        <v>258</v>
      </c>
      <c r="AQ20" s="604"/>
      <c r="AR20" s="604"/>
      <c r="AS20" s="604"/>
      <c r="AT20" s="604"/>
      <c r="AU20" s="604"/>
      <c r="AV20" s="604"/>
      <c r="AW20" s="604"/>
      <c r="AX20" s="604"/>
      <c r="AY20" s="604"/>
      <c r="AZ20" s="604"/>
      <c r="BA20" s="604"/>
      <c r="BB20" s="604"/>
      <c r="BC20" s="605"/>
      <c r="BD20" s="589">
        <v>1624719</v>
      </c>
      <c r="BE20" s="590"/>
      <c r="BF20" s="590"/>
      <c r="BG20" s="590"/>
      <c r="BH20" s="590"/>
      <c r="BI20" s="590"/>
      <c r="BJ20" s="590"/>
      <c r="BK20" s="591"/>
      <c r="BL20" s="594">
        <v>1</v>
      </c>
      <c r="BM20" s="595"/>
      <c r="BN20" s="595"/>
      <c r="BO20" s="600"/>
      <c r="BP20" s="598" t="s">
        <v>220</v>
      </c>
      <c r="BQ20" s="590"/>
      <c r="BR20" s="590"/>
      <c r="BS20" s="590"/>
      <c r="BT20" s="590"/>
      <c r="BU20" s="590"/>
      <c r="BV20" s="590"/>
      <c r="BW20" s="599"/>
      <c r="BY20" s="586" t="s">
        <v>259</v>
      </c>
      <c r="BZ20" s="604"/>
      <c r="CA20" s="604"/>
      <c r="CB20" s="604"/>
      <c r="CC20" s="604"/>
      <c r="CD20" s="604"/>
      <c r="CE20" s="604"/>
      <c r="CF20" s="604"/>
      <c r="CG20" s="604"/>
      <c r="CH20" s="604"/>
      <c r="CI20" s="604"/>
      <c r="CJ20" s="604"/>
      <c r="CK20" s="604"/>
      <c r="CL20" s="605"/>
      <c r="CM20" s="589" t="s">
        <v>215</v>
      </c>
      <c r="CN20" s="590"/>
      <c r="CO20" s="590"/>
      <c r="CP20" s="590"/>
      <c r="CQ20" s="590"/>
      <c r="CR20" s="590"/>
      <c r="CS20" s="590"/>
      <c r="CT20" s="591"/>
      <c r="CU20" s="594" t="s">
        <v>220</v>
      </c>
      <c r="CV20" s="595"/>
      <c r="CW20" s="595"/>
      <c r="CX20" s="600"/>
      <c r="CY20" s="598" t="s">
        <v>215</v>
      </c>
      <c r="CZ20" s="590"/>
      <c r="DA20" s="590"/>
      <c r="DB20" s="590"/>
      <c r="DC20" s="590"/>
      <c r="DD20" s="590"/>
      <c r="DE20" s="590"/>
      <c r="DF20" s="590"/>
      <c r="DG20" s="590"/>
      <c r="DH20" s="590"/>
      <c r="DI20" s="590"/>
      <c r="DJ20" s="590"/>
      <c r="DK20" s="591"/>
      <c r="DL20" s="598" t="s">
        <v>243</v>
      </c>
      <c r="DM20" s="590"/>
      <c r="DN20" s="590"/>
      <c r="DO20" s="590"/>
      <c r="DP20" s="590"/>
      <c r="DQ20" s="590"/>
      <c r="DR20" s="590"/>
      <c r="DS20" s="590"/>
      <c r="DT20" s="590"/>
      <c r="DU20" s="590"/>
      <c r="DV20" s="590"/>
      <c r="DW20" s="590"/>
      <c r="DX20" s="599"/>
    </row>
    <row r="21" spans="2:128" ht="11.25" customHeight="1" x14ac:dyDescent="0.2">
      <c r="B21" s="586" t="s">
        <v>260</v>
      </c>
      <c r="C21" s="587"/>
      <c r="D21" s="587"/>
      <c r="E21" s="587"/>
      <c r="F21" s="587"/>
      <c r="G21" s="587"/>
      <c r="H21" s="587"/>
      <c r="I21" s="587"/>
      <c r="J21" s="587"/>
      <c r="K21" s="587"/>
      <c r="L21" s="587"/>
      <c r="M21" s="587"/>
      <c r="N21" s="587"/>
      <c r="O21" s="587"/>
      <c r="P21" s="587"/>
      <c r="Q21" s="588"/>
      <c r="R21" s="589">
        <v>3865419</v>
      </c>
      <c r="S21" s="590"/>
      <c r="T21" s="590"/>
      <c r="U21" s="590"/>
      <c r="V21" s="590"/>
      <c r="W21" s="590"/>
      <c r="X21" s="590"/>
      <c r="Y21" s="591"/>
      <c r="Z21" s="594">
        <v>0.5</v>
      </c>
      <c r="AA21" s="595"/>
      <c r="AB21" s="595"/>
      <c r="AC21" s="600"/>
      <c r="AD21" s="598" t="s">
        <v>220</v>
      </c>
      <c r="AE21" s="590"/>
      <c r="AF21" s="590"/>
      <c r="AG21" s="590"/>
      <c r="AH21" s="590"/>
      <c r="AI21" s="590"/>
      <c r="AJ21" s="590"/>
      <c r="AK21" s="591"/>
      <c r="AL21" s="594" t="s">
        <v>215</v>
      </c>
      <c r="AM21" s="595"/>
      <c r="AN21" s="595"/>
      <c r="AO21" s="596"/>
      <c r="AP21" s="586" t="s">
        <v>261</v>
      </c>
      <c r="AQ21" s="604"/>
      <c r="AR21" s="604"/>
      <c r="AS21" s="604"/>
      <c r="AT21" s="604"/>
      <c r="AU21" s="604"/>
      <c r="AV21" s="604"/>
      <c r="AW21" s="604"/>
      <c r="AX21" s="604"/>
      <c r="AY21" s="604"/>
      <c r="AZ21" s="604"/>
      <c r="BA21" s="604"/>
      <c r="BB21" s="604"/>
      <c r="BC21" s="605"/>
      <c r="BD21" s="589">
        <v>313726</v>
      </c>
      <c r="BE21" s="590"/>
      <c r="BF21" s="590"/>
      <c r="BG21" s="590"/>
      <c r="BH21" s="590"/>
      <c r="BI21" s="590"/>
      <c r="BJ21" s="590"/>
      <c r="BK21" s="591"/>
      <c r="BL21" s="594">
        <v>0.2</v>
      </c>
      <c r="BM21" s="595"/>
      <c r="BN21" s="595"/>
      <c r="BO21" s="600"/>
      <c r="BP21" s="598" t="s">
        <v>243</v>
      </c>
      <c r="BQ21" s="590"/>
      <c r="BR21" s="590"/>
      <c r="BS21" s="590"/>
      <c r="BT21" s="590"/>
      <c r="BU21" s="590"/>
      <c r="BV21" s="590"/>
      <c r="BW21" s="599"/>
      <c r="BY21" s="586" t="s">
        <v>262</v>
      </c>
      <c r="BZ21" s="604"/>
      <c r="CA21" s="604"/>
      <c r="CB21" s="604"/>
      <c r="CC21" s="604"/>
      <c r="CD21" s="604"/>
      <c r="CE21" s="604"/>
      <c r="CF21" s="604"/>
      <c r="CG21" s="604"/>
      <c r="CH21" s="604"/>
      <c r="CI21" s="604"/>
      <c r="CJ21" s="604"/>
      <c r="CK21" s="604"/>
      <c r="CL21" s="605"/>
      <c r="CM21" s="589">
        <v>44525</v>
      </c>
      <c r="CN21" s="590"/>
      <c r="CO21" s="590"/>
      <c r="CP21" s="590"/>
      <c r="CQ21" s="590"/>
      <c r="CR21" s="590"/>
      <c r="CS21" s="590"/>
      <c r="CT21" s="591"/>
      <c r="CU21" s="594">
        <v>0</v>
      </c>
      <c r="CV21" s="595"/>
      <c r="CW21" s="595"/>
      <c r="CX21" s="600"/>
      <c r="CY21" s="598" t="s">
        <v>215</v>
      </c>
      <c r="CZ21" s="590"/>
      <c r="DA21" s="590"/>
      <c r="DB21" s="590"/>
      <c r="DC21" s="590"/>
      <c r="DD21" s="590"/>
      <c r="DE21" s="590"/>
      <c r="DF21" s="590"/>
      <c r="DG21" s="590"/>
      <c r="DH21" s="590"/>
      <c r="DI21" s="590"/>
      <c r="DJ21" s="590"/>
      <c r="DK21" s="591"/>
      <c r="DL21" s="598">
        <v>44525</v>
      </c>
      <c r="DM21" s="590"/>
      <c r="DN21" s="590"/>
      <c r="DO21" s="590"/>
      <c r="DP21" s="590"/>
      <c r="DQ21" s="590"/>
      <c r="DR21" s="590"/>
      <c r="DS21" s="590"/>
      <c r="DT21" s="590"/>
      <c r="DU21" s="590"/>
      <c r="DV21" s="590"/>
      <c r="DW21" s="590"/>
      <c r="DX21" s="599"/>
    </row>
    <row r="22" spans="2:128" ht="11.25" customHeight="1" x14ac:dyDescent="0.2">
      <c r="B22" s="586" t="s">
        <v>263</v>
      </c>
      <c r="C22" s="587"/>
      <c r="D22" s="587"/>
      <c r="E22" s="587"/>
      <c r="F22" s="587"/>
      <c r="G22" s="587"/>
      <c r="H22" s="587"/>
      <c r="I22" s="587"/>
      <c r="J22" s="587"/>
      <c r="K22" s="587"/>
      <c r="L22" s="587"/>
      <c r="M22" s="587"/>
      <c r="N22" s="587"/>
      <c r="O22" s="587"/>
      <c r="P22" s="587"/>
      <c r="Q22" s="588"/>
      <c r="R22" s="589">
        <v>11922</v>
      </c>
      <c r="S22" s="590"/>
      <c r="T22" s="590"/>
      <c r="U22" s="590"/>
      <c r="V22" s="590"/>
      <c r="W22" s="590"/>
      <c r="X22" s="590"/>
      <c r="Y22" s="591"/>
      <c r="Z22" s="594">
        <v>0</v>
      </c>
      <c r="AA22" s="595"/>
      <c r="AB22" s="595"/>
      <c r="AC22" s="600"/>
      <c r="AD22" s="598" t="s">
        <v>215</v>
      </c>
      <c r="AE22" s="590"/>
      <c r="AF22" s="590"/>
      <c r="AG22" s="590"/>
      <c r="AH22" s="590"/>
      <c r="AI22" s="590"/>
      <c r="AJ22" s="590"/>
      <c r="AK22" s="591"/>
      <c r="AL22" s="594" t="s">
        <v>220</v>
      </c>
      <c r="AM22" s="595"/>
      <c r="AN22" s="595"/>
      <c r="AO22" s="596"/>
      <c r="AP22" s="586" t="s">
        <v>264</v>
      </c>
      <c r="AQ22" s="587"/>
      <c r="AR22" s="587"/>
      <c r="AS22" s="587"/>
      <c r="AT22" s="587"/>
      <c r="AU22" s="587"/>
      <c r="AV22" s="587"/>
      <c r="AW22" s="587"/>
      <c r="AX22" s="587"/>
      <c r="AY22" s="587"/>
      <c r="AZ22" s="587"/>
      <c r="BA22" s="587"/>
      <c r="BB22" s="587"/>
      <c r="BC22" s="588"/>
      <c r="BD22" s="589">
        <v>6872244</v>
      </c>
      <c r="BE22" s="590"/>
      <c r="BF22" s="590"/>
      <c r="BG22" s="590"/>
      <c r="BH22" s="590"/>
      <c r="BI22" s="590"/>
      <c r="BJ22" s="590"/>
      <c r="BK22" s="591"/>
      <c r="BL22" s="594">
        <v>4.2</v>
      </c>
      <c r="BM22" s="595"/>
      <c r="BN22" s="595"/>
      <c r="BO22" s="600"/>
      <c r="BP22" s="598" t="s">
        <v>215</v>
      </c>
      <c r="BQ22" s="590"/>
      <c r="BR22" s="590"/>
      <c r="BS22" s="590"/>
      <c r="BT22" s="590"/>
      <c r="BU22" s="590"/>
      <c r="BV22" s="590"/>
      <c r="BW22" s="599"/>
      <c r="BY22" s="586" t="s">
        <v>265</v>
      </c>
      <c r="BZ22" s="604"/>
      <c r="CA22" s="604"/>
      <c r="CB22" s="604"/>
      <c r="CC22" s="604"/>
      <c r="CD22" s="604"/>
      <c r="CE22" s="604"/>
      <c r="CF22" s="604"/>
      <c r="CG22" s="604"/>
      <c r="CH22" s="604"/>
      <c r="CI22" s="604"/>
      <c r="CJ22" s="604"/>
      <c r="CK22" s="604"/>
      <c r="CL22" s="605"/>
      <c r="CM22" s="589">
        <v>477482</v>
      </c>
      <c r="CN22" s="590"/>
      <c r="CO22" s="590"/>
      <c r="CP22" s="590"/>
      <c r="CQ22" s="590"/>
      <c r="CR22" s="590"/>
      <c r="CS22" s="590"/>
      <c r="CT22" s="591"/>
      <c r="CU22" s="594">
        <v>0.1</v>
      </c>
      <c r="CV22" s="595"/>
      <c r="CW22" s="595"/>
      <c r="CX22" s="600"/>
      <c r="CY22" s="598" t="s">
        <v>215</v>
      </c>
      <c r="CZ22" s="590"/>
      <c r="DA22" s="590"/>
      <c r="DB22" s="590"/>
      <c r="DC22" s="590"/>
      <c r="DD22" s="590"/>
      <c r="DE22" s="590"/>
      <c r="DF22" s="590"/>
      <c r="DG22" s="590"/>
      <c r="DH22" s="590"/>
      <c r="DI22" s="590"/>
      <c r="DJ22" s="590"/>
      <c r="DK22" s="591"/>
      <c r="DL22" s="598">
        <v>477482</v>
      </c>
      <c r="DM22" s="590"/>
      <c r="DN22" s="590"/>
      <c r="DO22" s="590"/>
      <c r="DP22" s="590"/>
      <c r="DQ22" s="590"/>
      <c r="DR22" s="590"/>
      <c r="DS22" s="590"/>
      <c r="DT22" s="590"/>
      <c r="DU22" s="590"/>
      <c r="DV22" s="590"/>
      <c r="DW22" s="590"/>
      <c r="DX22" s="599"/>
    </row>
    <row r="23" spans="2:128" ht="11.25" customHeight="1" x14ac:dyDescent="0.2">
      <c r="B23" s="586" t="s">
        <v>266</v>
      </c>
      <c r="C23" s="587"/>
      <c r="D23" s="587"/>
      <c r="E23" s="587"/>
      <c r="F23" s="587"/>
      <c r="G23" s="587"/>
      <c r="H23" s="587"/>
      <c r="I23" s="587"/>
      <c r="J23" s="587"/>
      <c r="K23" s="587"/>
      <c r="L23" s="587"/>
      <c r="M23" s="587"/>
      <c r="N23" s="587"/>
      <c r="O23" s="587"/>
      <c r="P23" s="587"/>
      <c r="Q23" s="588"/>
      <c r="R23" s="589">
        <v>429397582</v>
      </c>
      <c r="S23" s="590"/>
      <c r="T23" s="590"/>
      <c r="U23" s="590"/>
      <c r="V23" s="590"/>
      <c r="W23" s="590"/>
      <c r="X23" s="590"/>
      <c r="Y23" s="591"/>
      <c r="Z23" s="594">
        <v>53.5</v>
      </c>
      <c r="AA23" s="595"/>
      <c r="AB23" s="595"/>
      <c r="AC23" s="600"/>
      <c r="AD23" s="598">
        <v>387908632</v>
      </c>
      <c r="AE23" s="590"/>
      <c r="AF23" s="590"/>
      <c r="AG23" s="590"/>
      <c r="AH23" s="590"/>
      <c r="AI23" s="590"/>
      <c r="AJ23" s="590"/>
      <c r="AK23" s="591"/>
      <c r="AL23" s="594">
        <v>99.8</v>
      </c>
      <c r="AM23" s="595"/>
      <c r="AN23" s="595"/>
      <c r="AO23" s="596"/>
      <c r="AP23" s="586" t="s">
        <v>267</v>
      </c>
      <c r="AQ23" s="587"/>
      <c r="AR23" s="587"/>
      <c r="AS23" s="587"/>
      <c r="AT23" s="587"/>
      <c r="AU23" s="587"/>
      <c r="AV23" s="587"/>
      <c r="AW23" s="587"/>
      <c r="AX23" s="587"/>
      <c r="AY23" s="587"/>
      <c r="AZ23" s="587"/>
      <c r="BA23" s="587"/>
      <c r="BB23" s="587"/>
      <c r="BC23" s="588"/>
      <c r="BD23" s="589">
        <v>13617524</v>
      </c>
      <c r="BE23" s="590"/>
      <c r="BF23" s="590"/>
      <c r="BG23" s="590"/>
      <c r="BH23" s="590"/>
      <c r="BI23" s="590"/>
      <c r="BJ23" s="590"/>
      <c r="BK23" s="591"/>
      <c r="BL23" s="594">
        <v>8.3000000000000007</v>
      </c>
      <c r="BM23" s="595"/>
      <c r="BN23" s="595"/>
      <c r="BO23" s="600"/>
      <c r="BP23" s="598" t="s">
        <v>215</v>
      </c>
      <c r="BQ23" s="590"/>
      <c r="BR23" s="590"/>
      <c r="BS23" s="590"/>
      <c r="BT23" s="590"/>
      <c r="BU23" s="590"/>
      <c r="BV23" s="590"/>
      <c r="BW23" s="599"/>
      <c r="BY23" s="586" t="s">
        <v>268</v>
      </c>
      <c r="BZ23" s="604"/>
      <c r="CA23" s="604"/>
      <c r="CB23" s="604"/>
      <c r="CC23" s="604"/>
      <c r="CD23" s="604"/>
      <c r="CE23" s="604"/>
      <c r="CF23" s="604"/>
      <c r="CG23" s="604"/>
      <c r="CH23" s="604"/>
      <c r="CI23" s="604"/>
      <c r="CJ23" s="604"/>
      <c r="CK23" s="604"/>
      <c r="CL23" s="605"/>
      <c r="CM23" s="589">
        <v>461162</v>
      </c>
      <c r="CN23" s="590"/>
      <c r="CO23" s="590"/>
      <c r="CP23" s="590"/>
      <c r="CQ23" s="590"/>
      <c r="CR23" s="590"/>
      <c r="CS23" s="590"/>
      <c r="CT23" s="591"/>
      <c r="CU23" s="594">
        <v>0.1</v>
      </c>
      <c r="CV23" s="595"/>
      <c r="CW23" s="595"/>
      <c r="CX23" s="600"/>
      <c r="CY23" s="598" t="s">
        <v>215</v>
      </c>
      <c r="CZ23" s="590"/>
      <c r="DA23" s="590"/>
      <c r="DB23" s="590"/>
      <c r="DC23" s="590"/>
      <c r="DD23" s="590"/>
      <c r="DE23" s="590"/>
      <c r="DF23" s="590"/>
      <c r="DG23" s="590"/>
      <c r="DH23" s="590"/>
      <c r="DI23" s="590"/>
      <c r="DJ23" s="590"/>
      <c r="DK23" s="591"/>
      <c r="DL23" s="598">
        <v>461162</v>
      </c>
      <c r="DM23" s="590"/>
      <c r="DN23" s="590"/>
      <c r="DO23" s="590"/>
      <c r="DP23" s="590"/>
      <c r="DQ23" s="590"/>
      <c r="DR23" s="590"/>
      <c r="DS23" s="590"/>
      <c r="DT23" s="590"/>
      <c r="DU23" s="590"/>
      <c r="DV23" s="590"/>
      <c r="DW23" s="590"/>
      <c r="DX23" s="599"/>
    </row>
    <row r="24" spans="2:128" ht="11.25" customHeight="1" x14ac:dyDescent="0.2">
      <c r="B24" s="586" t="s">
        <v>269</v>
      </c>
      <c r="C24" s="587"/>
      <c r="D24" s="587"/>
      <c r="E24" s="587"/>
      <c r="F24" s="587"/>
      <c r="G24" s="587"/>
      <c r="H24" s="587"/>
      <c r="I24" s="587"/>
      <c r="J24" s="587"/>
      <c r="K24" s="587"/>
      <c r="L24" s="587"/>
      <c r="M24" s="587"/>
      <c r="N24" s="587"/>
      <c r="O24" s="587"/>
      <c r="P24" s="587"/>
      <c r="Q24" s="588"/>
      <c r="R24" s="589">
        <v>298224</v>
      </c>
      <c r="S24" s="590"/>
      <c r="T24" s="590"/>
      <c r="U24" s="590"/>
      <c r="V24" s="590"/>
      <c r="W24" s="590"/>
      <c r="X24" s="590"/>
      <c r="Y24" s="591"/>
      <c r="Z24" s="594">
        <v>0</v>
      </c>
      <c r="AA24" s="595"/>
      <c r="AB24" s="595"/>
      <c r="AC24" s="600"/>
      <c r="AD24" s="598">
        <v>298224</v>
      </c>
      <c r="AE24" s="590"/>
      <c r="AF24" s="590"/>
      <c r="AG24" s="590"/>
      <c r="AH24" s="590"/>
      <c r="AI24" s="590"/>
      <c r="AJ24" s="590"/>
      <c r="AK24" s="591"/>
      <c r="AL24" s="594">
        <v>0.1</v>
      </c>
      <c r="AM24" s="595"/>
      <c r="AN24" s="595"/>
      <c r="AO24" s="596"/>
      <c r="AP24" s="586" t="s">
        <v>270</v>
      </c>
      <c r="AQ24" s="587"/>
      <c r="AR24" s="587"/>
      <c r="AS24" s="587"/>
      <c r="AT24" s="587"/>
      <c r="AU24" s="587"/>
      <c r="AV24" s="587"/>
      <c r="AW24" s="587"/>
      <c r="AX24" s="587"/>
      <c r="AY24" s="587"/>
      <c r="AZ24" s="587"/>
      <c r="BA24" s="587"/>
      <c r="BB24" s="587"/>
      <c r="BC24" s="588"/>
      <c r="BD24" s="589">
        <v>3649</v>
      </c>
      <c r="BE24" s="590"/>
      <c r="BF24" s="590"/>
      <c r="BG24" s="590"/>
      <c r="BH24" s="590"/>
      <c r="BI24" s="590"/>
      <c r="BJ24" s="590"/>
      <c r="BK24" s="591"/>
      <c r="BL24" s="594">
        <v>0</v>
      </c>
      <c r="BM24" s="595"/>
      <c r="BN24" s="595"/>
      <c r="BO24" s="600"/>
      <c r="BP24" s="598" t="s">
        <v>220</v>
      </c>
      <c r="BQ24" s="590"/>
      <c r="BR24" s="590"/>
      <c r="BS24" s="590"/>
      <c r="BT24" s="590"/>
      <c r="BU24" s="590"/>
      <c r="BV24" s="590"/>
      <c r="BW24" s="599"/>
      <c r="BY24" s="586" t="s">
        <v>271</v>
      </c>
      <c r="BZ24" s="604"/>
      <c r="CA24" s="604"/>
      <c r="CB24" s="604"/>
      <c r="CC24" s="604"/>
      <c r="CD24" s="604"/>
      <c r="CE24" s="604"/>
      <c r="CF24" s="604"/>
      <c r="CG24" s="604"/>
      <c r="CH24" s="604"/>
      <c r="CI24" s="604"/>
      <c r="CJ24" s="604"/>
      <c r="CK24" s="604"/>
      <c r="CL24" s="605"/>
      <c r="CM24" s="589" t="s">
        <v>220</v>
      </c>
      <c r="CN24" s="590"/>
      <c r="CO24" s="590"/>
      <c r="CP24" s="590"/>
      <c r="CQ24" s="590"/>
      <c r="CR24" s="590"/>
      <c r="CS24" s="590"/>
      <c r="CT24" s="591"/>
      <c r="CU24" s="594" t="s">
        <v>215</v>
      </c>
      <c r="CV24" s="595"/>
      <c r="CW24" s="595"/>
      <c r="CX24" s="600"/>
      <c r="CY24" s="598" t="s">
        <v>220</v>
      </c>
      <c r="CZ24" s="590"/>
      <c r="DA24" s="590"/>
      <c r="DB24" s="590"/>
      <c r="DC24" s="590"/>
      <c r="DD24" s="590"/>
      <c r="DE24" s="590"/>
      <c r="DF24" s="590"/>
      <c r="DG24" s="590"/>
      <c r="DH24" s="590"/>
      <c r="DI24" s="590"/>
      <c r="DJ24" s="590"/>
      <c r="DK24" s="591"/>
      <c r="DL24" s="598" t="s">
        <v>220</v>
      </c>
      <c r="DM24" s="590"/>
      <c r="DN24" s="590"/>
      <c r="DO24" s="590"/>
      <c r="DP24" s="590"/>
      <c r="DQ24" s="590"/>
      <c r="DR24" s="590"/>
      <c r="DS24" s="590"/>
      <c r="DT24" s="590"/>
      <c r="DU24" s="590"/>
      <c r="DV24" s="590"/>
      <c r="DW24" s="590"/>
      <c r="DX24" s="599"/>
    </row>
    <row r="25" spans="2:128" ht="11.25" customHeight="1" x14ac:dyDescent="0.2">
      <c r="B25" s="586" t="s">
        <v>272</v>
      </c>
      <c r="C25" s="587"/>
      <c r="D25" s="587"/>
      <c r="E25" s="587"/>
      <c r="F25" s="587"/>
      <c r="G25" s="587"/>
      <c r="H25" s="587"/>
      <c r="I25" s="587"/>
      <c r="J25" s="587"/>
      <c r="K25" s="587"/>
      <c r="L25" s="587"/>
      <c r="M25" s="587"/>
      <c r="N25" s="587"/>
      <c r="O25" s="587"/>
      <c r="P25" s="587"/>
      <c r="Q25" s="588"/>
      <c r="R25" s="589">
        <v>3696708</v>
      </c>
      <c r="S25" s="590"/>
      <c r="T25" s="590"/>
      <c r="U25" s="590"/>
      <c r="V25" s="590"/>
      <c r="W25" s="590"/>
      <c r="X25" s="590"/>
      <c r="Y25" s="591"/>
      <c r="Z25" s="594">
        <v>0.5</v>
      </c>
      <c r="AA25" s="595"/>
      <c r="AB25" s="595"/>
      <c r="AC25" s="600"/>
      <c r="AD25" s="598" t="s">
        <v>220</v>
      </c>
      <c r="AE25" s="590"/>
      <c r="AF25" s="590"/>
      <c r="AG25" s="590"/>
      <c r="AH25" s="590"/>
      <c r="AI25" s="590"/>
      <c r="AJ25" s="590"/>
      <c r="AK25" s="591"/>
      <c r="AL25" s="594" t="s">
        <v>215</v>
      </c>
      <c r="AM25" s="595"/>
      <c r="AN25" s="595"/>
      <c r="AO25" s="596"/>
      <c r="AP25" s="586" t="s">
        <v>273</v>
      </c>
      <c r="AQ25" s="587"/>
      <c r="AR25" s="587"/>
      <c r="AS25" s="587"/>
      <c r="AT25" s="587"/>
      <c r="AU25" s="587"/>
      <c r="AV25" s="587"/>
      <c r="AW25" s="587"/>
      <c r="AX25" s="587"/>
      <c r="AY25" s="587"/>
      <c r="AZ25" s="587"/>
      <c r="BA25" s="587"/>
      <c r="BB25" s="587"/>
      <c r="BC25" s="588"/>
      <c r="BD25" s="589" t="s">
        <v>220</v>
      </c>
      <c r="BE25" s="590"/>
      <c r="BF25" s="590"/>
      <c r="BG25" s="590"/>
      <c r="BH25" s="590"/>
      <c r="BI25" s="590"/>
      <c r="BJ25" s="590"/>
      <c r="BK25" s="591"/>
      <c r="BL25" s="594" t="s">
        <v>220</v>
      </c>
      <c r="BM25" s="595"/>
      <c r="BN25" s="595"/>
      <c r="BO25" s="600"/>
      <c r="BP25" s="598" t="s">
        <v>215</v>
      </c>
      <c r="BQ25" s="590"/>
      <c r="BR25" s="590"/>
      <c r="BS25" s="590"/>
      <c r="BT25" s="590"/>
      <c r="BU25" s="590"/>
      <c r="BV25" s="590"/>
      <c r="BW25" s="599"/>
      <c r="BY25" s="586" t="s">
        <v>274</v>
      </c>
      <c r="BZ25" s="604"/>
      <c r="CA25" s="604"/>
      <c r="CB25" s="604"/>
      <c r="CC25" s="604"/>
      <c r="CD25" s="604"/>
      <c r="CE25" s="604"/>
      <c r="CF25" s="604"/>
      <c r="CG25" s="604"/>
      <c r="CH25" s="604"/>
      <c r="CI25" s="604"/>
      <c r="CJ25" s="604"/>
      <c r="CK25" s="604"/>
      <c r="CL25" s="605"/>
      <c r="CM25" s="589">
        <v>33205903</v>
      </c>
      <c r="CN25" s="590"/>
      <c r="CO25" s="590"/>
      <c r="CP25" s="590"/>
      <c r="CQ25" s="590"/>
      <c r="CR25" s="590"/>
      <c r="CS25" s="590"/>
      <c r="CT25" s="591"/>
      <c r="CU25" s="594">
        <v>4.2</v>
      </c>
      <c r="CV25" s="595"/>
      <c r="CW25" s="595"/>
      <c r="CX25" s="600"/>
      <c r="CY25" s="598" t="s">
        <v>215</v>
      </c>
      <c r="CZ25" s="590"/>
      <c r="DA25" s="590"/>
      <c r="DB25" s="590"/>
      <c r="DC25" s="590"/>
      <c r="DD25" s="590"/>
      <c r="DE25" s="590"/>
      <c r="DF25" s="590"/>
      <c r="DG25" s="590"/>
      <c r="DH25" s="590"/>
      <c r="DI25" s="590"/>
      <c r="DJ25" s="590"/>
      <c r="DK25" s="591"/>
      <c r="DL25" s="598">
        <v>33205903</v>
      </c>
      <c r="DM25" s="590"/>
      <c r="DN25" s="590"/>
      <c r="DO25" s="590"/>
      <c r="DP25" s="590"/>
      <c r="DQ25" s="590"/>
      <c r="DR25" s="590"/>
      <c r="DS25" s="590"/>
      <c r="DT25" s="590"/>
      <c r="DU25" s="590"/>
      <c r="DV25" s="590"/>
      <c r="DW25" s="590"/>
      <c r="DX25" s="599"/>
    </row>
    <row r="26" spans="2:128" ht="11.25" customHeight="1" x14ac:dyDescent="0.2">
      <c r="B26" s="586" t="s">
        <v>275</v>
      </c>
      <c r="C26" s="587"/>
      <c r="D26" s="587"/>
      <c r="E26" s="587"/>
      <c r="F26" s="587"/>
      <c r="G26" s="587"/>
      <c r="H26" s="587"/>
      <c r="I26" s="587"/>
      <c r="J26" s="587"/>
      <c r="K26" s="587"/>
      <c r="L26" s="587"/>
      <c r="M26" s="587"/>
      <c r="N26" s="587"/>
      <c r="O26" s="587"/>
      <c r="P26" s="587"/>
      <c r="Q26" s="588"/>
      <c r="R26" s="589">
        <v>8068913</v>
      </c>
      <c r="S26" s="590"/>
      <c r="T26" s="590"/>
      <c r="U26" s="590"/>
      <c r="V26" s="590"/>
      <c r="W26" s="590"/>
      <c r="X26" s="590"/>
      <c r="Y26" s="591"/>
      <c r="Z26" s="594">
        <v>1</v>
      </c>
      <c r="AA26" s="595"/>
      <c r="AB26" s="595"/>
      <c r="AC26" s="600"/>
      <c r="AD26" s="598">
        <v>235391</v>
      </c>
      <c r="AE26" s="590"/>
      <c r="AF26" s="590"/>
      <c r="AG26" s="590"/>
      <c r="AH26" s="590"/>
      <c r="AI26" s="590"/>
      <c r="AJ26" s="590"/>
      <c r="AK26" s="591"/>
      <c r="AL26" s="594">
        <v>0.1</v>
      </c>
      <c r="AM26" s="595"/>
      <c r="AN26" s="595"/>
      <c r="AO26" s="596"/>
      <c r="AP26" s="586" t="s">
        <v>276</v>
      </c>
      <c r="AQ26" s="587"/>
      <c r="AR26" s="587"/>
      <c r="AS26" s="587"/>
      <c r="AT26" s="587"/>
      <c r="AU26" s="587"/>
      <c r="AV26" s="587"/>
      <c r="AW26" s="587"/>
      <c r="AX26" s="587"/>
      <c r="AY26" s="587"/>
      <c r="AZ26" s="587"/>
      <c r="BA26" s="587"/>
      <c r="BB26" s="587"/>
      <c r="BC26" s="588"/>
      <c r="BD26" s="589" t="s">
        <v>215</v>
      </c>
      <c r="BE26" s="590"/>
      <c r="BF26" s="590"/>
      <c r="BG26" s="590"/>
      <c r="BH26" s="590"/>
      <c r="BI26" s="590"/>
      <c r="BJ26" s="590"/>
      <c r="BK26" s="591"/>
      <c r="BL26" s="594" t="s">
        <v>220</v>
      </c>
      <c r="BM26" s="595"/>
      <c r="BN26" s="595"/>
      <c r="BO26" s="600"/>
      <c r="BP26" s="598" t="s">
        <v>215</v>
      </c>
      <c r="BQ26" s="590"/>
      <c r="BR26" s="590"/>
      <c r="BS26" s="590"/>
      <c r="BT26" s="590"/>
      <c r="BU26" s="590"/>
      <c r="BV26" s="590"/>
      <c r="BW26" s="599"/>
      <c r="BY26" s="586" t="s">
        <v>277</v>
      </c>
      <c r="BZ26" s="604"/>
      <c r="CA26" s="604"/>
      <c r="CB26" s="604"/>
      <c r="CC26" s="604"/>
      <c r="CD26" s="604"/>
      <c r="CE26" s="604"/>
      <c r="CF26" s="604"/>
      <c r="CG26" s="604"/>
      <c r="CH26" s="604"/>
      <c r="CI26" s="604"/>
      <c r="CJ26" s="604"/>
      <c r="CK26" s="604"/>
      <c r="CL26" s="605"/>
      <c r="CM26" s="589">
        <v>217478</v>
      </c>
      <c r="CN26" s="590"/>
      <c r="CO26" s="590"/>
      <c r="CP26" s="590"/>
      <c r="CQ26" s="590"/>
      <c r="CR26" s="590"/>
      <c r="CS26" s="590"/>
      <c r="CT26" s="591"/>
      <c r="CU26" s="594">
        <v>0</v>
      </c>
      <c r="CV26" s="595"/>
      <c r="CW26" s="595"/>
      <c r="CX26" s="600"/>
      <c r="CY26" s="598" t="s">
        <v>215</v>
      </c>
      <c r="CZ26" s="590"/>
      <c r="DA26" s="590"/>
      <c r="DB26" s="590"/>
      <c r="DC26" s="590"/>
      <c r="DD26" s="590"/>
      <c r="DE26" s="590"/>
      <c r="DF26" s="590"/>
      <c r="DG26" s="590"/>
      <c r="DH26" s="590"/>
      <c r="DI26" s="590"/>
      <c r="DJ26" s="590"/>
      <c r="DK26" s="591"/>
      <c r="DL26" s="598">
        <v>217478</v>
      </c>
      <c r="DM26" s="590"/>
      <c r="DN26" s="590"/>
      <c r="DO26" s="590"/>
      <c r="DP26" s="590"/>
      <c r="DQ26" s="590"/>
      <c r="DR26" s="590"/>
      <c r="DS26" s="590"/>
      <c r="DT26" s="590"/>
      <c r="DU26" s="590"/>
      <c r="DV26" s="590"/>
      <c r="DW26" s="590"/>
      <c r="DX26" s="599"/>
    </row>
    <row r="27" spans="2:128" ht="11.25" customHeight="1" x14ac:dyDescent="0.2">
      <c r="B27" s="586" t="s">
        <v>278</v>
      </c>
      <c r="C27" s="587"/>
      <c r="D27" s="587"/>
      <c r="E27" s="587"/>
      <c r="F27" s="587"/>
      <c r="G27" s="587"/>
      <c r="H27" s="587"/>
      <c r="I27" s="587"/>
      <c r="J27" s="587"/>
      <c r="K27" s="587"/>
      <c r="L27" s="587"/>
      <c r="M27" s="587"/>
      <c r="N27" s="587"/>
      <c r="O27" s="587"/>
      <c r="P27" s="587"/>
      <c r="Q27" s="588"/>
      <c r="R27" s="589">
        <v>2052639</v>
      </c>
      <c r="S27" s="590"/>
      <c r="T27" s="590"/>
      <c r="U27" s="590"/>
      <c r="V27" s="590"/>
      <c r="W27" s="590"/>
      <c r="X27" s="590"/>
      <c r="Y27" s="591"/>
      <c r="Z27" s="594">
        <v>0.3</v>
      </c>
      <c r="AA27" s="595"/>
      <c r="AB27" s="595"/>
      <c r="AC27" s="600"/>
      <c r="AD27" s="598">
        <v>94114</v>
      </c>
      <c r="AE27" s="590"/>
      <c r="AF27" s="590"/>
      <c r="AG27" s="590"/>
      <c r="AH27" s="590"/>
      <c r="AI27" s="590"/>
      <c r="AJ27" s="590"/>
      <c r="AK27" s="591"/>
      <c r="AL27" s="594">
        <v>0</v>
      </c>
      <c r="AM27" s="595"/>
      <c r="AN27" s="595"/>
      <c r="AO27" s="596"/>
      <c r="AP27" s="586" t="s">
        <v>279</v>
      </c>
      <c r="AQ27" s="587"/>
      <c r="AR27" s="587"/>
      <c r="AS27" s="587"/>
      <c r="AT27" s="587"/>
      <c r="AU27" s="587"/>
      <c r="AV27" s="587"/>
      <c r="AW27" s="587"/>
      <c r="AX27" s="587"/>
      <c r="AY27" s="587"/>
      <c r="AZ27" s="587"/>
      <c r="BA27" s="587"/>
      <c r="BB27" s="587"/>
      <c r="BC27" s="588"/>
      <c r="BD27" s="589">
        <v>135453</v>
      </c>
      <c r="BE27" s="590"/>
      <c r="BF27" s="590"/>
      <c r="BG27" s="590"/>
      <c r="BH27" s="590"/>
      <c r="BI27" s="590"/>
      <c r="BJ27" s="590"/>
      <c r="BK27" s="591"/>
      <c r="BL27" s="594">
        <v>0.1</v>
      </c>
      <c r="BM27" s="595"/>
      <c r="BN27" s="595"/>
      <c r="BO27" s="600"/>
      <c r="BP27" s="598" t="s">
        <v>215</v>
      </c>
      <c r="BQ27" s="590"/>
      <c r="BR27" s="590"/>
      <c r="BS27" s="590"/>
      <c r="BT27" s="590"/>
      <c r="BU27" s="590"/>
      <c r="BV27" s="590"/>
      <c r="BW27" s="599"/>
      <c r="BY27" s="586" t="s">
        <v>280</v>
      </c>
      <c r="BZ27" s="604"/>
      <c r="CA27" s="604"/>
      <c r="CB27" s="604"/>
      <c r="CC27" s="604"/>
      <c r="CD27" s="604"/>
      <c r="CE27" s="604"/>
      <c r="CF27" s="604"/>
      <c r="CG27" s="604"/>
      <c r="CH27" s="604"/>
      <c r="CI27" s="604"/>
      <c r="CJ27" s="604"/>
      <c r="CK27" s="604"/>
      <c r="CL27" s="605"/>
      <c r="CM27" s="589" t="s">
        <v>215</v>
      </c>
      <c r="CN27" s="590"/>
      <c r="CO27" s="590"/>
      <c r="CP27" s="590"/>
      <c r="CQ27" s="590"/>
      <c r="CR27" s="590"/>
      <c r="CS27" s="590"/>
      <c r="CT27" s="591"/>
      <c r="CU27" s="594" t="s">
        <v>220</v>
      </c>
      <c r="CV27" s="595"/>
      <c r="CW27" s="595"/>
      <c r="CX27" s="600"/>
      <c r="CY27" s="598" t="s">
        <v>215</v>
      </c>
      <c r="CZ27" s="590"/>
      <c r="DA27" s="590"/>
      <c r="DB27" s="590"/>
      <c r="DC27" s="590"/>
      <c r="DD27" s="590"/>
      <c r="DE27" s="590"/>
      <c r="DF27" s="590"/>
      <c r="DG27" s="590"/>
      <c r="DH27" s="590"/>
      <c r="DI27" s="590"/>
      <c r="DJ27" s="590"/>
      <c r="DK27" s="591"/>
      <c r="DL27" s="598" t="s">
        <v>220</v>
      </c>
      <c r="DM27" s="590"/>
      <c r="DN27" s="590"/>
      <c r="DO27" s="590"/>
      <c r="DP27" s="590"/>
      <c r="DQ27" s="590"/>
      <c r="DR27" s="590"/>
      <c r="DS27" s="590"/>
      <c r="DT27" s="590"/>
      <c r="DU27" s="590"/>
      <c r="DV27" s="590"/>
      <c r="DW27" s="590"/>
      <c r="DX27" s="599"/>
    </row>
    <row r="28" spans="2:128" ht="11.25" customHeight="1" x14ac:dyDescent="0.2">
      <c r="B28" s="586" t="s">
        <v>281</v>
      </c>
      <c r="C28" s="587"/>
      <c r="D28" s="587"/>
      <c r="E28" s="587"/>
      <c r="F28" s="587"/>
      <c r="G28" s="587"/>
      <c r="H28" s="587"/>
      <c r="I28" s="587"/>
      <c r="J28" s="587"/>
      <c r="K28" s="587"/>
      <c r="L28" s="587"/>
      <c r="M28" s="587"/>
      <c r="N28" s="587"/>
      <c r="O28" s="587"/>
      <c r="P28" s="587"/>
      <c r="Q28" s="588"/>
      <c r="R28" s="589">
        <v>205841362</v>
      </c>
      <c r="S28" s="590"/>
      <c r="T28" s="590"/>
      <c r="U28" s="590"/>
      <c r="V28" s="590"/>
      <c r="W28" s="590"/>
      <c r="X28" s="590"/>
      <c r="Y28" s="591"/>
      <c r="Z28" s="594">
        <v>25.7</v>
      </c>
      <c r="AA28" s="595"/>
      <c r="AB28" s="595"/>
      <c r="AC28" s="600"/>
      <c r="AD28" s="598" t="s">
        <v>215</v>
      </c>
      <c r="AE28" s="590"/>
      <c r="AF28" s="590"/>
      <c r="AG28" s="590"/>
      <c r="AH28" s="590"/>
      <c r="AI28" s="590"/>
      <c r="AJ28" s="590"/>
      <c r="AK28" s="591"/>
      <c r="AL28" s="594" t="s">
        <v>243</v>
      </c>
      <c r="AM28" s="595"/>
      <c r="AN28" s="595"/>
      <c r="AO28" s="596"/>
      <c r="AP28" s="586" t="s">
        <v>282</v>
      </c>
      <c r="AQ28" s="587"/>
      <c r="AR28" s="587"/>
      <c r="AS28" s="587"/>
      <c r="AT28" s="587"/>
      <c r="AU28" s="587"/>
      <c r="AV28" s="587"/>
      <c r="AW28" s="587"/>
      <c r="AX28" s="587"/>
      <c r="AY28" s="587"/>
      <c r="AZ28" s="587"/>
      <c r="BA28" s="587"/>
      <c r="BB28" s="587"/>
      <c r="BC28" s="588"/>
      <c r="BD28" s="589">
        <v>7797</v>
      </c>
      <c r="BE28" s="590"/>
      <c r="BF28" s="590"/>
      <c r="BG28" s="590"/>
      <c r="BH28" s="590"/>
      <c r="BI28" s="590"/>
      <c r="BJ28" s="590"/>
      <c r="BK28" s="591"/>
      <c r="BL28" s="594">
        <v>0</v>
      </c>
      <c r="BM28" s="595"/>
      <c r="BN28" s="595"/>
      <c r="BO28" s="600"/>
      <c r="BP28" s="598" t="s">
        <v>215</v>
      </c>
      <c r="BQ28" s="590"/>
      <c r="BR28" s="590"/>
      <c r="BS28" s="590"/>
      <c r="BT28" s="590"/>
      <c r="BU28" s="590"/>
      <c r="BV28" s="590"/>
      <c r="BW28" s="599"/>
      <c r="BY28" s="586" t="s">
        <v>283</v>
      </c>
      <c r="BZ28" s="604"/>
      <c r="CA28" s="604"/>
      <c r="CB28" s="604"/>
      <c r="CC28" s="604"/>
      <c r="CD28" s="604"/>
      <c r="CE28" s="604"/>
      <c r="CF28" s="604"/>
      <c r="CG28" s="604"/>
      <c r="CH28" s="604"/>
      <c r="CI28" s="604"/>
      <c r="CJ28" s="604"/>
      <c r="CK28" s="604"/>
      <c r="CL28" s="605"/>
      <c r="CM28" s="589">
        <v>10093</v>
      </c>
      <c r="CN28" s="590"/>
      <c r="CO28" s="590"/>
      <c r="CP28" s="590"/>
      <c r="CQ28" s="590"/>
      <c r="CR28" s="590"/>
      <c r="CS28" s="590"/>
      <c r="CT28" s="591"/>
      <c r="CU28" s="594">
        <v>0</v>
      </c>
      <c r="CV28" s="595"/>
      <c r="CW28" s="595"/>
      <c r="CX28" s="600"/>
      <c r="CY28" s="598" t="s">
        <v>215</v>
      </c>
      <c r="CZ28" s="590"/>
      <c r="DA28" s="590"/>
      <c r="DB28" s="590"/>
      <c r="DC28" s="590"/>
      <c r="DD28" s="590"/>
      <c r="DE28" s="590"/>
      <c r="DF28" s="590"/>
      <c r="DG28" s="590"/>
      <c r="DH28" s="590"/>
      <c r="DI28" s="590"/>
      <c r="DJ28" s="590"/>
      <c r="DK28" s="591"/>
      <c r="DL28" s="598">
        <v>10093</v>
      </c>
      <c r="DM28" s="590"/>
      <c r="DN28" s="590"/>
      <c r="DO28" s="590"/>
      <c r="DP28" s="590"/>
      <c r="DQ28" s="590"/>
      <c r="DR28" s="590"/>
      <c r="DS28" s="590"/>
      <c r="DT28" s="590"/>
      <c r="DU28" s="590"/>
      <c r="DV28" s="590"/>
      <c r="DW28" s="590"/>
      <c r="DX28" s="599"/>
    </row>
    <row r="29" spans="2:128" ht="11.25" customHeight="1" x14ac:dyDescent="0.2">
      <c r="B29" s="586" t="s">
        <v>284</v>
      </c>
      <c r="C29" s="587"/>
      <c r="D29" s="587"/>
      <c r="E29" s="587"/>
      <c r="F29" s="587"/>
      <c r="G29" s="587"/>
      <c r="H29" s="587"/>
      <c r="I29" s="587"/>
      <c r="J29" s="587"/>
      <c r="K29" s="587"/>
      <c r="L29" s="587"/>
      <c r="M29" s="587"/>
      <c r="N29" s="587"/>
      <c r="O29" s="587"/>
      <c r="P29" s="587"/>
      <c r="Q29" s="588"/>
      <c r="R29" s="589" t="s">
        <v>215</v>
      </c>
      <c r="S29" s="590"/>
      <c r="T29" s="590"/>
      <c r="U29" s="590"/>
      <c r="V29" s="590"/>
      <c r="W29" s="590"/>
      <c r="X29" s="590"/>
      <c r="Y29" s="591"/>
      <c r="Z29" s="594" t="s">
        <v>215</v>
      </c>
      <c r="AA29" s="595"/>
      <c r="AB29" s="595"/>
      <c r="AC29" s="600"/>
      <c r="AD29" s="598" t="s">
        <v>220</v>
      </c>
      <c r="AE29" s="590"/>
      <c r="AF29" s="590"/>
      <c r="AG29" s="590"/>
      <c r="AH29" s="590"/>
      <c r="AI29" s="590"/>
      <c r="AJ29" s="590"/>
      <c r="AK29" s="591"/>
      <c r="AL29" s="594" t="s">
        <v>220</v>
      </c>
      <c r="AM29" s="595"/>
      <c r="AN29" s="595"/>
      <c r="AO29" s="596"/>
      <c r="AP29" s="586" t="s">
        <v>285</v>
      </c>
      <c r="AQ29" s="587"/>
      <c r="AR29" s="587"/>
      <c r="AS29" s="587"/>
      <c r="AT29" s="587"/>
      <c r="AU29" s="587"/>
      <c r="AV29" s="587"/>
      <c r="AW29" s="587"/>
      <c r="AX29" s="587"/>
      <c r="AY29" s="587"/>
      <c r="AZ29" s="587"/>
      <c r="BA29" s="587"/>
      <c r="BB29" s="587"/>
      <c r="BC29" s="588"/>
      <c r="BD29" s="589">
        <v>7797</v>
      </c>
      <c r="BE29" s="590"/>
      <c r="BF29" s="590"/>
      <c r="BG29" s="590"/>
      <c r="BH29" s="590"/>
      <c r="BI29" s="590"/>
      <c r="BJ29" s="590"/>
      <c r="BK29" s="591"/>
      <c r="BL29" s="594">
        <v>0</v>
      </c>
      <c r="BM29" s="595"/>
      <c r="BN29" s="595"/>
      <c r="BO29" s="600"/>
      <c r="BP29" s="598" t="s">
        <v>220</v>
      </c>
      <c r="BQ29" s="590"/>
      <c r="BR29" s="590"/>
      <c r="BS29" s="590"/>
      <c r="BT29" s="590"/>
      <c r="BU29" s="590"/>
      <c r="BV29" s="590"/>
      <c r="BW29" s="599"/>
      <c r="BY29" s="586" t="s">
        <v>286</v>
      </c>
      <c r="BZ29" s="604"/>
      <c r="CA29" s="604"/>
      <c r="CB29" s="604"/>
      <c r="CC29" s="604"/>
      <c r="CD29" s="604"/>
      <c r="CE29" s="604"/>
      <c r="CF29" s="604"/>
      <c r="CG29" s="604"/>
      <c r="CH29" s="604"/>
      <c r="CI29" s="604"/>
      <c r="CJ29" s="604"/>
      <c r="CK29" s="604"/>
      <c r="CL29" s="605"/>
      <c r="CM29" s="589" t="s">
        <v>220</v>
      </c>
      <c r="CN29" s="590"/>
      <c r="CO29" s="590"/>
      <c r="CP29" s="590"/>
      <c r="CQ29" s="590"/>
      <c r="CR29" s="590"/>
      <c r="CS29" s="590"/>
      <c r="CT29" s="591"/>
      <c r="CU29" s="594" t="s">
        <v>215</v>
      </c>
      <c r="CV29" s="595"/>
      <c r="CW29" s="595"/>
      <c r="CX29" s="600"/>
      <c r="CY29" s="598" t="s">
        <v>220</v>
      </c>
      <c r="CZ29" s="590"/>
      <c r="DA29" s="590"/>
      <c r="DB29" s="590"/>
      <c r="DC29" s="590"/>
      <c r="DD29" s="590"/>
      <c r="DE29" s="590"/>
      <c r="DF29" s="590"/>
      <c r="DG29" s="590"/>
      <c r="DH29" s="590"/>
      <c r="DI29" s="590"/>
      <c r="DJ29" s="590"/>
      <c r="DK29" s="591"/>
      <c r="DL29" s="598" t="s">
        <v>220</v>
      </c>
      <c r="DM29" s="590"/>
      <c r="DN29" s="590"/>
      <c r="DO29" s="590"/>
      <c r="DP29" s="590"/>
      <c r="DQ29" s="590"/>
      <c r="DR29" s="590"/>
      <c r="DS29" s="590"/>
      <c r="DT29" s="590"/>
      <c r="DU29" s="590"/>
      <c r="DV29" s="590"/>
      <c r="DW29" s="590"/>
      <c r="DX29" s="599"/>
    </row>
    <row r="30" spans="2:128" ht="11.25" customHeight="1" x14ac:dyDescent="0.2">
      <c r="B30" s="586" t="s">
        <v>287</v>
      </c>
      <c r="C30" s="587"/>
      <c r="D30" s="587"/>
      <c r="E30" s="587"/>
      <c r="F30" s="587"/>
      <c r="G30" s="587"/>
      <c r="H30" s="587"/>
      <c r="I30" s="587"/>
      <c r="J30" s="587"/>
      <c r="K30" s="587"/>
      <c r="L30" s="587"/>
      <c r="M30" s="587"/>
      <c r="N30" s="587"/>
      <c r="O30" s="587"/>
      <c r="P30" s="587"/>
      <c r="Q30" s="588"/>
      <c r="R30" s="589">
        <v>4616430</v>
      </c>
      <c r="S30" s="590"/>
      <c r="T30" s="590"/>
      <c r="U30" s="590"/>
      <c r="V30" s="590"/>
      <c r="W30" s="590"/>
      <c r="X30" s="590"/>
      <c r="Y30" s="591"/>
      <c r="Z30" s="594">
        <v>0.6</v>
      </c>
      <c r="AA30" s="595"/>
      <c r="AB30" s="595"/>
      <c r="AC30" s="600"/>
      <c r="AD30" s="598">
        <v>85026</v>
      </c>
      <c r="AE30" s="590"/>
      <c r="AF30" s="590"/>
      <c r="AG30" s="590"/>
      <c r="AH30" s="590"/>
      <c r="AI30" s="590"/>
      <c r="AJ30" s="590"/>
      <c r="AK30" s="591"/>
      <c r="AL30" s="594">
        <v>0</v>
      </c>
      <c r="AM30" s="595"/>
      <c r="AN30" s="595"/>
      <c r="AO30" s="596"/>
      <c r="AP30" s="586" t="s">
        <v>288</v>
      </c>
      <c r="AQ30" s="587"/>
      <c r="AR30" s="587"/>
      <c r="AS30" s="587"/>
      <c r="AT30" s="587"/>
      <c r="AU30" s="587"/>
      <c r="AV30" s="587"/>
      <c r="AW30" s="587"/>
      <c r="AX30" s="587"/>
      <c r="AY30" s="587"/>
      <c r="AZ30" s="587"/>
      <c r="BA30" s="587"/>
      <c r="BB30" s="587"/>
      <c r="BC30" s="588"/>
      <c r="BD30" s="589">
        <v>127656</v>
      </c>
      <c r="BE30" s="590"/>
      <c r="BF30" s="590"/>
      <c r="BG30" s="590"/>
      <c r="BH30" s="590"/>
      <c r="BI30" s="590"/>
      <c r="BJ30" s="590"/>
      <c r="BK30" s="591"/>
      <c r="BL30" s="594">
        <v>0.1</v>
      </c>
      <c r="BM30" s="595"/>
      <c r="BN30" s="595"/>
      <c r="BO30" s="600"/>
      <c r="BP30" s="598" t="s">
        <v>215</v>
      </c>
      <c r="BQ30" s="590"/>
      <c r="BR30" s="590"/>
      <c r="BS30" s="590"/>
      <c r="BT30" s="590"/>
      <c r="BU30" s="590"/>
      <c r="BV30" s="590"/>
      <c r="BW30" s="599"/>
      <c r="BY30" s="586" t="s">
        <v>289</v>
      </c>
      <c r="BZ30" s="604"/>
      <c r="CA30" s="604"/>
      <c r="CB30" s="604"/>
      <c r="CC30" s="604"/>
      <c r="CD30" s="604"/>
      <c r="CE30" s="604"/>
      <c r="CF30" s="604"/>
      <c r="CG30" s="604"/>
      <c r="CH30" s="604"/>
      <c r="CI30" s="604"/>
      <c r="CJ30" s="604"/>
      <c r="CK30" s="604"/>
      <c r="CL30" s="605"/>
      <c r="CM30" s="589">
        <v>311008</v>
      </c>
      <c r="CN30" s="590"/>
      <c r="CO30" s="590"/>
      <c r="CP30" s="590"/>
      <c r="CQ30" s="590"/>
      <c r="CR30" s="590"/>
      <c r="CS30" s="590"/>
      <c r="CT30" s="591"/>
      <c r="CU30" s="594">
        <v>0</v>
      </c>
      <c r="CV30" s="595"/>
      <c r="CW30" s="595"/>
      <c r="CX30" s="600"/>
      <c r="CY30" s="598" t="s">
        <v>215</v>
      </c>
      <c r="CZ30" s="590"/>
      <c r="DA30" s="590"/>
      <c r="DB30" s="590"/>
      <c r="DC30" s="590"/>
      <c r="DD30" s="590"/>
      <c r="DE30" s="590"/>
      <c r="DF30" s="590"/>
      <c r="DG30" s="590"/>
      <c r="DH30" s="590"/>
      <c r="DI30" s="590"/>
      <c r="DJ30" s="590"/>
      <c r="DK30" s="591"/>
      <c r="DL30" s="598">
        <v>311008</v>
      </c>
      <c r="DM30" s="590"/>
      <c r="DN30" s="590"/>
      <c r="DO30" s="590"/>
      <c r="DP30" s="590"/>
      <c r="DQ30" s="590"/>
      <c r="DR30" s="590"/>
      <c r="DS30" s="590"/>
      <c r="DT30" s="590"/>
      <c r="DU30" s="590"/>
      <c r="DV30" s="590"/>
      <c r="DW30" s="590"/>
      <c r="DX30" s="599"/>
    </row>
    <row r="31" spans="2:128" ht="11.25" customHeight="1" x14ac:dyDescent="0.2">
      <c r="B31" s="586" t="s">
        <v>290</v>
      </c>
      <c r="C31" s="587"/>
      <c r="D31" s="587"/>
      <c r="E31" s="587"/>
      <c r="F31" s="587"/>
      <c r="G31" s="587"/>
      <c r="H31" s="587"/>
      <c r="I31" s="587"/>
      <c r="J31" s="587"/>
      <c r="K31" s="587"/>
      <c r="L31" s="587"/>
      <c r="M31" s="587"/>
      <c r="N31" s="587"/>
      <c r="O31" s="587"/>
      <c r="P31" s="587"/>
      <c r="Q31" s="588"/>
      <c r="R31" s="589">
        <v>627720</v>
      </c>
      <c r="S31" s="590"/>
      <c r="T31" s="590"/>
      <c r="U31" s="590"/>
      <c r="V31" s="590"/>
      <c r="W31" s="590"/>
      <c r="X31" s="590"/>
      <c r="Y31" s="591"/>
      <c r="Z31" s="594">
        <v>0.1</v>
      </c>
      <c r="AA31" s="595"/>
      <c r="AB31" s="595"/>
      <c r="AC31" s="600"/>
      <c r="AD31" s="598" t="s">
        <v>215</v>
      </c>
      <c r="AE31" s="590"/>
      <c r="AF31" s="590"/>
      <c r="AG31" s="590"/>
      <c r="AH31" s="590"/>
      <c r="AI31" s="590"/>
      <c r="AJ31" s="590"/>
      <c r="AK31" s="591"/>
      <c r="AL31" s="594" t="s">
        <v>215</v>
      </c>
      <c r="AM31" s="595"/>
      <c r="AN31" s="595"/>
      <c r="AO31" s="596"/>
      <c r="AP31" s="586" t="s">
        <v>291</v>
      </c>
      <c r="AQ31" s="587"/>
      <c r="AR31" s="587"/>
      <c r="AS31" s="587"/>
      <c r="AT31" s="587"/>
      <c r="AU31" s="587"/>
      <c r="AV31" s="587"/>
      <c r="AW31" s="587"/>
      <c r="AX31" s="587"/>
      <c r="AY31" s="587"/>
      <c r="AZ31" s="587"/>
      <c r="BA31" s="587"/>
      <c r="BB31" s="587"/>
      <c r="BC31" s="588"/>
      <c r="BD31" s="589">
        <v>15177</v>
      </c>
      <c r="BE31" s="590"/>
      <c r="BF31" s="590"/>
      <c r="BG31" s="590"/>
      <c r="BH31" s="590"/>
      <c r="BI31" s="590"/>
      <c r="BJ31" s="590"/>
      <c r="BK31" s="591"/>
      <c r="BL31" s="594">
        <v>0</v>
      </c>
      <c r="BM31" s="595"/>
      <c r="BN31" s="595"/>
      <c r="BO31" s="600"/>
      <c r="BP31" s="598" t="s">
        <v>215</v>
      </c>
      <c r="BQ31" s="590"/>
      <c r="BR31" s="590"/>
      <c r="BS31" s="590"/>
      <c r="BT31" s="590"/>
      <c r="BU31" s="590"/>
      <c r="BV31" s="590"/>
      <c r="BW31" s="599"/>
      <c r="BY31" s="586" t="s">
        <v>292</v>
      </c>
      <c r="BZ31" s="604"/>
      <c r="CA31" s="604"/>
      <c r="CB31" s="604"/>
      <c r="CC31" s="604"/>
      <c r="CD31" s="604"/>
      <c r="CE31" s="604"/>
      <c r="CF31" s="604"/>
      <c r="CG31" s="604"/>
      <c r="CH31" s="604"/>
      <c r="CI31" s="604"/>
      <c r="CJ31" s="604"/>
      <c r="CK31" s="604"/>
      <c r="CL31" s="605"/>
      <c r="CM31" s="589">
        <v>2014783</v>
      </c>
      <c r="CN31" s="590"/>
      <c r="CO31" s="590"/>
      <c r="CP31" s="590"/>
      <c r="CQ31" s="590"/>
      <c r="CR31" s="590"/>
      <c r="CS31" s="590"/>
      <c r="CT31" s="591"/>
      <c r="CU31" s="594">
        <v>0.3</v>
      </c>
      <c r="CV31" s="595"/>
      <c r="CW31" s="595"/>
      <c r="CX31" s="600"/>
      <c r="CY31" s="598" t="s">
        <v>215</v>
      </c>
      <c r="CZ31" s="590"/>
      <c r="DA31" s="590"/>
      <c r="DB31" s="590"/>
      <c r="DC31" s="590"/>
      <c r="DD31" s="590"/>
      <c r="DE31" s="590"/>
      <c r="DF31" s="590"/>
      <c r="DG31" s="590"/>
      <c r="DH31" s="590"/>
      <c r="DI31" s="590"/>
      <c r="DJ31" s="590"/>
      <c r="DK31" s="591"/>
      <c r="DL31" s="598">
        <v>2014783</v>
      </c>
      <c r="DM31" s="590"/>
      <c r="DN31" s="590"/>
      <c r="DO31" s="590"/>
      <c r="DP31" s="590"/>
      <c r="DQ31" s="590"/>
      <c r="DR31" s="590"/>
      <c r="DS31" s="590"/>
      <c r="DT31" s="590"/>
      <c r="DU31" s="590"/>
      <c r="DV31" s="590"/>
      <c r="DW31" s="590"/>
      <c r="DX31" s="599"/>
    </row>
    <row r="32" spans="2:128" ht="11.25" customHeight="1" x14ac:dyDescent="0.2">
      <c r="B32" s="586" t="s">
        <v>293</v>
      </c>
      <c r="C32" s="587"/>
      <c r="D32" s="587"/>
      <c r="E32" s="587"/>
      <c r="F32" s="587"/>
      <c r="G32" s="587"/>
      <c r="H32" s="587"/>
      <c r="I32" s="587"/>
      <c r="J32" s="587"/>
      <c r="K32" s="587"/>
      <c r="L32" s="587"/>
      <c r="M32" s="587"/>
      <c r="N32" s="587"/>
      <c r="O32" s="587"/>
      <c r="P32" s="587"/>
      <c r="Q32" s="588"/>
      <c r="R32" s="589">
        <v>8648226</v>
      </c>
      <c r="S32" s="590"/>
      <c r="T32" s="590"/>
      <c r="U32" s="590"/>
      <c r="V32" s="590"/>
      <c r="W32" s="590"/>
      <c r="X32" s="590"/>
      <c r="Y32" s="591"/>
      <c r="Z32" s="594">
        <v>1.1000000000000001</v>
      </c>
      <c r="AA32" s="595"/>
      <c r="AB32" s="595"/>
      <c r="AC32" s="600"/>
      <c r="AD32" s="598" t="s">
        <v>220</v>
      </c>
      <c r="AE32" s="590"/>
      <c r="AF32" s="590"/>
      <c r="AG32" s="590"/>
      <c r="AH32" s="590"/>
      <c r="AI32" s="590"/>
      <c r="AJ32" s="590"/>
      <c r="AK32" s="591"/>
      <c r="AL32" s="594" t="s">
        <v>215</v>
      </c>
      <c r="AM32" s="595"/>
      <c r="AN32" s="595"/>
      <c r="AO32" s="596"/>
      <c r="AP32" s="586" t="s">
        <v>159</v>
      </c>
      <c r="AQ32" s="587"/>
      <c r="AR32" s="587"/>
      <c r="AS32" s="587"/>
      <c r="AT32" s="587"/>
      <c r="AU32" s="587"/>
      <c r="AV32" s="587"/>
      <c r="AW32" s="587"/>
      <c r="AX32" s="587"/>
      <c r="AY32" s="587"/>
      <c r="AZ32" s="587"/>
      <c r="BA32" s="587"/>
      <c r="BB32" s="587"/>
      <c r="BC32" s="588"/>
      <c r="BD32" s="589">
        <v>164659808</v>
      </c>
      <c r="BE32" s="590"/>
      <c r="BF32" s="590"/>
      <c r="BG32" s="590"/>
      <c r="BH32" s="590"/>
      <c r="BI32" s="590"/>
      <c r="BJ32" s="590"/>
      <c r="BK32" s="591"/>
      <c r="BL32" s="594">
        <v>100</v>
      </c>
      <c r="BM32" s="595"/>
      <c r="BN32" s="595"/>
      <c r="BO32" s="600"/>
      <c r="BP32" s="598">
        <v>741519</v>
      </c>
      <c r="BQ32" s="590"/>
      <c r="BR32" s="590"/>
      <c r="BS32" s="590"/>
      <c r="BT32" s="590"/>
      <c r="BU32" s="590"/>
      <c r="BV32" s="590"/>
      <c r="BW32" s="599"/>
      <c r="BY32" s="586" t="s">
        <v>294</v>
      </c>
      <c r="BZ32" s="587"/>
      <c r="CA32" s="587"/>
      <c r="CB32" s="587"/>
      <c r="CC32" s="587"/>
      <c r="CD32" s="587"/>
      <c r="CE32" s="587"/>
      <c r="CF32" s="587"/>
      <c r="CG32" s="587"/>
      <c r="CH32" s="587"/>
      <c r="CI32" s="587"/>
      <c r="CJ32" s="587"/>
      <c r="CK32" s="587"/>
      <c r="CL32" s="588"/>
      <c r="CM32" s="589" t="s">
        <v>215</v>
      </c>
      <c r="CN32" s="590"/>
      <c r="CO32" s="590"/>
      <c r="CP32" s="590"/>
      <c r="CQ32" s="590"/>
      <c r="CR32" s="590"/>
      <c r="CS32" s="590"/>
      <c r="CT32" s="591"/>
      <c r="CU32" s="594" t="s">
        <v>220</v>
      </c>
      <c r="CV32" s="595"/>
      <c r="CW32" s="595"/>
      <c r="CX32" s="600"/>
      <c r="CY32" s="598" t="s">
        <v>220</v>
      </c>
      <c r="CZ32" s="590"/>
      <c r="DA32" s="590"/>
      <c r="DB32" s="590"/>
      <c r="DC32" s="590"/>
      <c r="DD32" s="590"/>
      <c r="DE32" s="590"/>
      <c r="DF32" s="590"/>
      <c r="DG32" s="590"/>
      <c r="DH32" s="590"/>
      <c r="DI32" s="590"/>
      <c r="DJ32" s="590"/>
      <c r="DK32" s="591"/>
      <c r="DL32" s="598" t="s">
        <v>215</v>
      </c>
      <c r="DM32" s="590"/>
      <c r="DN32" s="590"/>
      <c r="DO32" s="590"/>
      <c r="DP32" s="590"/>
      <c r="DQ32" s="590"/>
      <c r="DR32" s="590"/>
      <c r="DS32" s="590"/>
      <c r="DT32" s="590"/>
      <c r="DU32" s="590"/>
      <c r="DV32" s="590"/>
      <c r="DW32" s="590"/>
      <c r="DX32" s="599"/>
    </row>
    <row r="33" spans="2:128" ht="11.25" customHeight="1" x14ac:dyDescent="0.2">
      <c r="B33" s="586" t="s">
        <v>295</v>
      </c>
      <c r="C33" s="587"/>
      <c r="D33" s="587"/>
      <c r="E33" s="587"/>
      <c r="F33" s="587"/>
      <c r="G33" s="587"/>
      <c r="H33" s="587"/>
      <c r="I33" s="587"/>
      <c r="J33" s="587"/>
      <c r="K33" s="587"/>
      <c r="L33" s="587"/>
      <c r="M33" s="587"/>
      <c r="N33" s="587"/>
      <c r="O33" s="587"/>
      <c r="P33" s="587"/>
      <c r="Q33" s="588"/>
      <c r="R33" s="589">
        <v>25253217</v>
      </c>
      <c r="S33" s="590"/>
      <c r="T33" s="590"/>
      <c r="U33" s="590"/>
      <c r="V33" s="590"/>
      <c r="W33" s="590"/>
      <c r="X33" s="590"/>
      <c r="Y33" s="591"/>
      <c r="Z33" s="594">
        <v>3.1</v>
      </c>
      <c r="AA33" s="595"/>
      <c r="AB33" s="595"/>
      <c r="AC33" s="600"/>
      <c r="AD33" s="598" t="s">
        <v>215</v>
      </c>
      <c r="AE33" s="590"/>
      <c r="AF33" s="590"/>
      <c r="AG33" s="590"/>
      <c r="AH33" s="590"/>
      <c r="AI33" s="590"/>
      <c r="AJ33" s="590"/>
      <c r="AK33" s="591"/>
      <c r="AL33" s="594" t="s">
        <v>220</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296</v>
      </c>
      <c r="BZ33" s="607"/>
      <c r="CA33" s="607"/>
      <c r="CB33" s="607"/>
      <c r="CC33" s="607"/>
      <c r="CD33" s="607"/>
      <c r="CE33" s="607"/>
      <c r="CF33" s="607"/>
      <c r="CG33" s="607"/>
      <c r="CH33" s="607"/>
      <c r="CI33" s="607"/>
      <c r="CJ33" s="607"/>
      <c r="CK33" s="607"/>
      <c r="CL33" s="608"/>
      <c r="CM33" s="589">
        <v>786301848</v>
      </c>
      <c r="CN33" s="590"/>
      <c r="CO33" s="590"/>
      <c r="CP33" s="590"/>
      <c r="CQ33" s="590"/>
      <c r="CR33" s="590"/>
      <c r="CS33" s="590"/>
      <c r="CT33" s="591"/>
      <c r="CU33" s="609">
        <v>100</v>
      </c>
      <c r="CV33" s="610"/>
      <c r="CW33" s="610"/>
      <c r="CX33" s="611"/>
      <c r="CY33" s="598">
        <v>151027206</v>
      </c>
      <c r="CZ33" s="590"/>
      <c r="DA33" s="590"/>
      <c r="DB33" s="590"/>
      <c r="DC33" s="590"/>
      <c r="DD33" s="590"/>
      <c r="DE33" s="590"/>
      <c r="DF33" s="590"/>
      <c r="DG33" s="590"/>
      <c r="DH33" s="590"/>
      <c r="DI33" s="590"/>
      <c r="DJ33" s="590"/>
      <c r="DK33" s="591"/>
      <c r="DL33" s="598">
        <v>474582486</v>
      </c>
      <c r="DM33" s="590"/>
      <c r="DN33" s="590"/>
      <c r="DO33" s="590"/>
      <c r="DP33" s="590"/>
      <c r="DQ33" s="590"/>
      <c r="DR33" s="590"/>
      <c r="DS33" s="590"/>
      <c r="DT33" s="590"/>
      <c r="DU33" s="590"/>
      <c r="DV33" s="590"/>
      <c r="DW33" s="590"/>
      <c r="DX33" s="599"/>
    </row>
    <row r="34" spans="2:128" ht="11.25" customHeight="1" x14ac:dyDescent="0.2">
      <c r="B34" s="586" t="s">
        <v>297</v>
      </c>
      <c r="C34" s="587"/>
      <c r="D34" s="587"/>
      <c r="E34" s="587"/>
      <c r="F34" s="587"/>
      <c r="G34" s="587"/>
      <c r="H34" s="587"/>
      <c r="I34" s="587"/>
      <c r="J34" s="587"/>
      <c r="K34" s="587"/>
      <c r="L34" s="587"/>
      <c r="M34" s="587"/>
      <c r="N34" s="587"/>
      <c r="O34" s="587"/>
      <c r="P34" s="587"/>
      <c r="Q34" s="588"/>
      <c r="R34" s="589">
        <v>45959299</v>
      </c>
      <c r="S34" s="590"/>
      <c r="T34" s="590"/>
      <c r="U34" s="590"/>
      <c r="V34" s="590"/>
      <c r="W34" s="590"/>
      <c r="X34" s="590"/>
      <c r="Y34" s="591"/>
      <c r="Z34" s="594">
        <v>5.7</v>
      </c>
      <c r="AA34" s="595"/>
      <c r="AB34" s="595"/>
      <c r="AC34" s="600"/>
      <c r="AD34" s="598">
        <v>43486</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298</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299</v>
      </c>
      <c r="C35" s="587"/>
      <c r="D35" s="587"/>
      <c r="E35" s="587"/>
      <c r="F35" s="587"/>
      <c r="G35" s="587"/>
      <c r="H35" s="587"/>
      <c r="I35" s="587"/>
      <c r="J35" s="587"/>
      <c r="K35" s="587"/>
      <c r="L35" s="587"/>
      <c r="M35" s="587"/>
      <c r="N35" s="587"/>
      <c r="O35" s="587"/>
      <c r="P35" s="587"/>
      <c r="Q35" s="588"/>
      <c r="R35" s="589">
        <v>67640678</v>
      </c>
      <c r="S35" s="590"/>
      <c r="T35" s="590"/>
      <c r="U35" s="590"/>
      <c r="V35" s="590"/>
      <c r="W35" s="590"/>
      <c r="X35" s="590"/>
      <c r="Y35" s="591"/>
      <c r="Z35" s="594">
        <v>8.4</v>
      </c>
      <c r="AA35" s="595"/>
      <c r="AB35" s="595"/>
      <c r="AC35" s="600"/>
      <c r="AD35" s="598" t="s">
        <v>215</v>
      </c>
      <c r="AE35" s="590"/>
      <c r="AF35" s="590"/>
      <c r="AG35" s="590"/>
      <c r="AH35" s="590"/>
      <c r="AI35" s="590"/>
      <c r="AJ35" s="590"/>
      <c r="AK35" s="591"/>
      <c r="AL35" s="594" t="s">
        <v>220</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203</v>
      </c>
      <c r="BZ35" s="572"/>
      <c r="CA35" s="572"/>
      <c r="CB35" s="572"/>
      <c r="CC35" s="572"/>
      <c r="CD35" s="572"/>
      <c r="CE35" s="572"/>
      <c r="CF35" s="572"/>
      <c r="CG35" s="572"/>
      <c r="CH35" s="572"/>
      <c r="CI35" s="572"/>
      <c r="CJ35" s="572"/>
      <c r="CK35" s="572"/>
      <c r="CL35" s="573"/>
      <c r="CM35" s="571" t="s">
        <v>300</v>
      </c>
      <c r="CN35" s="572"/>
      <c r="CO35" s="572"/>
      <c r="CP35" s="572"/>
      <c r="CQ35" s="572"/>
      <c r="CR35" s="572"/>
      <c r="CS35" s="572"/>
      <c r="CT35" s="573"/>
      <c r="CU35" s="571" t="s">
        <v>301</v>
      </c>
      <c r="CV35" s="572"/>
      <c r="CW35" s="572"/>
      <c r="CX35" s="573"/>
      <c r="CY35" s="571" t="s">
        <v>302</v>
      </c>
      <c r="CZ35" s="572"/>
      <c r="DA35" s="572"/>
      <c r="DB35" s="572"/>
      <c r="DC35" s="572"/>
      <c r="DD35" s="572"/>
      <c r="DE35" s="572"/>
      <c r="DF35" s="573"/>
      <c r="DG35" s="612" t="s">
        <v>303</v>
      </c>
      <c r="DH35" s="613"/>
      <c r="DI35" s="613"/>
      <c r="DJ35" s="613"/>
      <c r="DK35" s="613"/>
      <c r="DL35" s="613"/>
      <c r="DM35" s="613"/>
      <c r="DN35" s="613"/>
      <c r="DO35" s="613"/>
      <c r="DP35" s="613"/>
      <c r="DQ35" s="614"/>
      <c r="DR35" s="571" t="s">
        <v>304</v>
      </c>
      <c r="DS35" s="572"/>
      <c r="DT35" s="572"/>
      <c r="DU35" s="572"/>
      <c r="DV35" s="572"/>
      <c r="DW35" s="572"/>
      <c r="DX35" s="573"/>
    </row>
    <row r="36" spans="2:128" ht="11.25" customHeight="1" x14ac:dyDescent="0.2">
      <c r="B36" s="586" t="s">
        <v>305</v>
      </c>
      <c r="C36" s="587"/>
      <c r="D36" s="587"/>
      <c r="E36" s="587"/>
      <c r="F36" s="587"/>
      <c r="G36" s="587"/>
      <c r="H36" s="587"/>
      <c r="I36" s="587"/>
      <c r="J36" s="587"/>
      <c r="K36" s="587"/>
      <c r="L36" s="587"/>
      <c r="M36" s="587"/>
      <c r="N36" s="587"/>
      <c r="O36" s="587"/>
      <c r="P36" s="587"/>
      <c r="Q36" s="588"/>
      <c r="R36" s="589" t="s">
        <v>215</v>
      </c>
      <c r="S36" s="590"/>
      <c r="T36" s="590"/>
      <c r="U36" s="590"/>
      <c r="V36" s="590"/>
      <c r="W36" s="590"/>
      <c r="X36" s="590"/>
      <c r="Y36" s="591"/>
      <c r="Z36" s="594" t="s">
        <v>220</v>
      </c>
      <c r="AA36" s="595"/>
      <c r="AB36" s="595"/>
      <c r="AC36" s="600"/>
      <c r="AD36" s="598" t="s">
        <v>220</v>
      </c>
      <c r="AE36" s="590"/>
      <c r="AF36" s="590"/>
      <c r="AG36" s="590"/>
      <c r="AH36" s="590"/>
      <c r="AI36" s="590"/>
      <c r="AJ36" s="590"/>
      <c r="AK36" s="591"/>
      <c r="AL36" s="594" t="s">
        <v>220</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306</v>
      </c>
      <c r="BZ36" s="576"/>
      <c r="CA36" s="576"/>
      <c r="CB36" s="576"/>
      <c r="CC36" s="576"/>
      <c r="CD36" s="576"/>
      <c r="CE36" s="576"/>
      <c r="CF36" s="576"/>
      <c r="CG36" s="576"/>
      <c r="CH36" s="576"/>
      <c r="CI36" s="576"/>
      <c r="CJ36" s="576"/>
      <c r="CK36" s="576"/>
      <c r="CL36" s="577"/>
      <c r="CM36" s="578">
        <v>299068134</v>
      </c>
      <c r="CN36" s="579"/>
      <c r="CO36" s="579"/>
      <c r="CP36" s="579"/>
      <c r="CQ36" s="579"/>
      <c r="CR36" s="579"/>
      <c r="CS36" s="579"/>
      <c r="CT36" s="580"/>
      <c r="CU36" s="583">
        <v>38</v>
      </c>
      <c r="CV36" s="584"/>
      <c r="CW36" s="584"/>
      <c r="CX36" s="616"/>
      <c r="CY36" s="615">
        <v>255171838</v>
      </c>
      <c r="CZ36" s="579"/>
      <c r="DA36" s="579"/>
      <c r="DB36" s="579"/>
      <c r="DC36" s="579"/>
      <c r="DD36" s="579"/>
      <c r="DE36" s="579"/>
      <c r="DF36" s="580"/>
      <c r="DG36" s="615">
        <v>251695543</v>
      </c>
      <c r="DH36" s="579"/>
      <c r="DI36" s="579"/>
      <c r="DJ36" s="579"/>
      <c r="DK36" s="579"/>
      <c r="DL36" s="579"/>
      <c r="DM36" s="579"/>
      <c r="DN36" s="579"/>
      <c r="DO36" s="579"/>
      <c r="DP36" s="579"/>
      <c r="DQ36" s="580"/>
      <c r="DR36" s="583">
        <v>63.8</v>
      </c>
      <c r="DS36" s="584"/>
      <c r="DT36" s="584"/>
      <c r="DU36" s="584"/>
      <c r="DV36" s="584"/>
      <c r="DW36" s="584"/>
      <c r="DX36" s="585"/>
    </row>
    <row r="37" spans="2:128" ht="11.25" customHeight="1" x14ac:dyDescent="0.2">
      <c r="B37" s="586" t="s">
        <v>307</v>
      </c>
      <c r="C37" s="587"/>
      <c r="D37" s="587"/>
      <c r="E37" s="587"/>
      <c r="F37" s="587"/>
      <c r="G37" s="587"/>
      <c r="H37" s="587"/>
      <c r="I37" s="587"/>
      <c r="J37" s="587"/>
      <c r="K37" s="587"/>
      <c r="L37" s="587"/>
      <c r="M37" s="587"/>
      <c r="N37" s="587"/>
      <c r="O37" s="587"/>
      <c r="P37" s="587"/>
      <c r="Q37" s="588"/>
      <c r="R37" s="589">
        <v>5622478</v>
      </c>
      <c r="S37" s="590"/>
      <c r="T37" s="590"/>
      <c r="U37" s="590"/>
      <c r="V37" s="590"/>
      <c r="W37" s="590"/>
      <c r="X37" s="590"/>
      <c r="Y37" s="591"/>
      <c r="Z37" s="594">
        <v>0.7</v>
      </c>
      <c r="AA37" s="595"/>
      <c r="AB37" s="595"/>
      <c r="AC37" s="600"/>
      <c r="AD37" s="598" t="s">
        <v>215</v>
      </c>
      <c r="AE37" s="590"/>
      <c r="AF37" s="590"/>
      <c r="AG37" s="590"/>
      <c r="AH37" s="590"/>
      <c r="AI37" s="590"/>
      <c r="AJ37" s="590"/>
      <c r="AK37" s="591"/>
      <c r="AL37" s="594" t="s">
        <v>220</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308</v>
      </c>
      <c r="BZ37" s="587"/>
      <c r="CA37" s="587"/>
      <c r="CB37" s="587"/>
      <c r="CC37" s="587"/>
      <c r="CD37" s="587"/>
      <c r="CE37" s="587"/>
      <c r="CF37" s="587"/>
      <c r="CG37" s="587"/>
      <c r="CH37" s="587"/>
      <c r="CI37" s="587"/>
      <c r="CJ37" s="587"/>
      <c r="CK37" s="587"/>
      <c r="CL37" s="588"/>
      <c r="CM37" s="589">
        <v>181285385</v>
      </c>
      <c r="CN37" s="619"/>
      <c r="CO37" s="619"/>
      <c r="CP37" s="619"/>
      <c r="CQ37" s="619"/>
      <c r="CR37" s="619"/>
      <c r="CS37" s="619"/>
      <c r="CT37" s="620"/>
      <c r="CU37" s="594">
        <v>23.1</v>
      </c>
      <c r="CV37" s="617"/>
      <c r="CW37" s="617"/>
      <c r="CX37" s="618"/>
      <c r="CY37" s="598">
        <v>154818105</v>
      </c>
      <c r="CZ37" s="619"/>
      <c r="DA37" s="619"/>
      <c r="DB37" s="619"/>
      <c r="DC37" s="619"/>
      <c r="DD37" s="619"/>
      <c r="DE37" s="619"/>
      <c r="DF37" s="620"/>
      <c r="DG37" s="598">
        <v>151769507</v>
      </c>
      <c r="DH37" s="619"/>
      <c r="DI37" s="619"/>
      <c r="DJ37" s="619"/>
      <c r="DK37" s="619"/>
      <c r="DL37" s="619"/>
      <c r="DM37" s="619"/>
      <c r="DN37" s="619"/>
      <c r="DO37" s="619"/>
      <c r="DP37" s="619"/>
      <c r="DQ37" s="620"/>
      <c r="DR37" s="594">
        <v>38.5</v>
      </c>
      <c r="DS37" s="617"/>
      <c r="DT37" s="617"/>
      <c r="DU37" s="617"/>
      <c r="DV37" s="617"/>
      <c r="DW37" s="617"/>
      <c r="DX37" s="621"/>
    </row>
    <row r="38" spans="2:128" ht="11.25" customHeight="1" x14ac:dyDescent="0.2">
      <c r="B38" s="606" t="s">
        <v>309</v>
      </c>
      <c r="C38" s="607"/>
      <c r="D38" s="607"/>
      <c r="E38" s="607"/>
      <c r="F38" s="607"/>
      <c r="G38" s="607"/>
      <c r="H38" s="607"/>
      <c r="I38" s="607"/>
      <c r="J38" s="607"/>
      <c r="K38" s="607"/>
      <c r="L38" s="607"/>
      <c r="M38" s="607"/>
      <c r="N38" s="607"/>
      <c r="O38" s="607"/>
      <c r="P38" s="607"/>
      <c r="Q38" s="608"/>
      <c r="R38" s="589">
        <v>802100998</v>
      </c>
      <c r="S38" s="590"/>
      <c r="T38" s="590"/>
      <c r="U38" s="590"/>
      <c r="V38" s="590"/>
      <c r="W38" s="590"/>
      <c r="X38" s="590"/>
      <c r="Y38" s="591"/>
      <c r="Z38" s="592">
        <v>100</v>
      </c>
      <c r="AA38" s="592"/>
      <c r="AB38" s="592"/>
      <c r="AC38" s="592"/>
      <c r="AD38" s="593">
        <v>388664873</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310</v>
      </c>
      <c r="BZ38" s="587"/>
      <c r="CA38" s="587"/>
      <c r="CB38" s="587"/>
      <c r="CC38" s="587"/>
      <c r="CD38" s="587"/>
      <c r="CE38" s="587"/>
      <c r="CF38" s="587"/>
      <c r="CG38" s="587"/>
      <c r="CH38" s="587"/>
      <c r="CI38" s="587"/>
      <c r="CJ38" s="587"/>
      <c r="CK38" s="587"/>
      <c r="CL38" s="588"/>
      <c r="CM38" s="589">
        <v>131344029</v>
      </c>
      <c r="CN38" s="590"/>
      <c r="CO38" s="590"/>
      <c r="CP38" s="590"/>
      <c r="CQ38" s="590"/>
      <c r="CR38" s="590"/>
      <c r="CS38" s="590"/>
      <c r="CT38" s="591"/>
      <c r="CU38" s="594">
        <v>16.7</v>
      </c>
      <c r="CV38" s="617"/>
      <c r="CW38" s="617"/>
      <c r="CX38" s="618"/>
      <c r="CY38" s="598">
        <v>105827578</v>
      </c>
      <c r="CZ38" s="619"/>
      <c r="DA38" s="619"/>
      <c r="DB38" s="619"/>
      <c r="DC38" s="619"/>
      <c r="DD38" s="619"/>
      <c r="DE38" s="619"/>
      <c r="DF38" s="620"/>
      <c r="DG38" s="598">
        <v>105627101</v>
      </c>
      <c r="DH38" s="619"/>
      <c r="DI38" s="619"/>
      <c r="DJ38" s="619"/>
      <c r="DK38" s="619"/>
      <c r="DL38" s="619"/>
      <c r="DM38" s="619"/>
      <c r="DN38" s="619"/>
      <c r="DO38" s="619"/>
      <c r="DP38" s="619"/>
      <c r="DQ38" s="620"/>
      <c r="DR38" s="594">
        <v>26.8</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311</v>
      </c>
      <c r="BZ39" s="587"/>
      <c r="CA39" s="587"/>
      <c r="CB39" s="587"/>
      <c r="CC39" s="587"/>
      <c r="CD39" s="587"/>
      <c r="CE39" s="587"/>
      <c r="CF39" s="587"/>
      <c r="CG39" s="587"/>
      <c r="CH39" s="587"/>
      <c r="CI39" s="587"/>
      <c r="CJ39" s="587"/>
      <c r="CK39" s="587"/>
      <c r="CL39" s="588"/>
      <c r="CM39" s="589">
        <v>24014191</v>
      </c>
      <c r="CN39" s="619"/>
      <c r="CO39" s="619"/>
      <c r="CP39" s="619"/>
      <c r="CQ39" s="619"/>
      <c r="CR39" s="619"/>
      <c r="CS39" s="619"/>
      <c r="CT39" s="620"/>
      <c r="CU39" s="594">
        <v>3.1</v>
      </c>
      <c r="CV39" s="617"/>
      <c r="CW39" s="617"/>
      <c r="CX39" s="618"/>
      <c r="CY39" s="598">
        <v>11454106</v>
      </c>
      <c r="CZ39" s="619"/>
      <c r="DA39" s="619"/>
      <c r="DB39" s="619"/>
      <c r="DC39" s="619"/>
      <c r="DD39" s="619"/>
      <c r="DE39" s="619"/>
      <c r="DF39" s="620"/>
      <c r="DG39" s="598">
        <v>11026409</v>
      </c>
      <c r="DH39" s="619"/>
      <c r="DI39" s="619"/>
      <c r="DJ39" s="619"/>
      <c r="DK39" s="619"/>
      <c r="DL39" s="619"/>
      <c r="DM39" s="619"/>
      <c r="DN39" s="619"/>
      <c r="DO39" s="619"/>
      <c r="DP39" s="619"/>
      <c r="DQ39" s="620"/>
      <c r="DR39" s="594">
        <v>2.8</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312</v>
      </c>
      <c r="BZ40" s="587"/>
      <c r="CA40" s="587"/>
      <c r="CB40" s="587"/>
      <c r="CC40" s="587"/>
      <c r="CD40" s="587"/>
      <c r="CE40" s="587"/>
      <c r="CF40" s="587"/>
      <c r="CG40" s="587"/>
      <c r="CH40" s="587"/>
      <c r="CI40" s="587"/>
      <c r="CJ40" s="587"/>
      <c r="CK40" s="587"/>
      <c r="CL40" s="588"/>
      <c r="CM40" s="589">
        <v>93768558</v>
      </c>
      <c r="CN40" s="590"/>
      <c r="CO40" s="590"/>
      <c r="CP40" s="590"/>
      <c r="CQ40" s="590"/>
      <c r="CR40" s="590"/>
      <c r="CS40" s="590"/>
      <c r="CT40" s="591"/>
      <c r="CU40" s="594">
        <v>11.9</v>
      </c>
      <c r="CV40" s="617"/>
      <c r="CW40" s="617"/>
      <c r="CX40" s="618"/>
      <c r="CY40" s="598">
        <v>88899627</v>
      </c>
      <c r="CZ40" s="619"/>
      <c r="DA40" s="619"/>
      <c r="DB40" s="619"/>
      <c r="DC40" s="619"/>
      <c r="DD40" s="619"/>
      <c r="DE40" s="619"/>
      <c r="DF40" s="620"/>
      <c r="DG40" s="598">
        <v>88899627</v>
      </c>
      <c r="DH40" s="619"/>
      <c r="DI40" s="619"/>
      <c r="DJ40" s="619"/>
      <c r="DK40" s="619"/>
      <c r="DL40" s="619"/>
      <c r="DM40" s="619"/>
      <c r="DN40" s="619"/>
      <c r="DO40" s="619"/>
      <c r="DP40" s="619"/>
      <c r="DQ40" s="620"/>
      <c r="DR40" s="594">
        <v>22.5</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313</v>
      </c>
      <c r="AQ41" s="572"/>
      <c r="AR41" s="572"/>
      <c r="AS41" s="572"/>
      <c r="AT41" s="572"/>
      <c r="AU41" s="572"/>
      <c r="AV41" s="572"/>
      <c r="AW41" s="572"/>
      <c r="AX41" s="572"/>
      <c r="AY41" s="572"/>
      <c r="AZ41" s="572"/>
      <c r="BA41" s="572"/>
      <c r="BB41" s="572"/>
      <c r="BC41" s="573"/>
      <c r="BD41" s="571" t="s">
        <v>314</v>
      </c>
      <c r="BE41" s="572"/>
      <c r="BF41" s="572"/>
      <c r="BG41" s="572"/>
      <c r="BH41" s="572"/>
      <c r="BI41" s="572"/>
      <c r="BJ41" s="572"/>
      <c r="BK41" s="572"/>
      <c r="BL41" s="572"/>
      <c r="BM41" s="573"/>
      <c r="BN41" s="571" t="s">
        <v>315</v>
      </c>
      <c r="BO41" s="572"/>
      <c r="BP41" s="572"/>
      <c r="BQ41" s="572"/>
      <c r="BR41" s="572"/>
      <c r="BS41" s="572"/>
      <c r="BT41" s="572"/>
      <c r="BU41" s="572"/>
      <c r="BV41" s="572"/>
      <c r="BW41" s="573"/>
      <c r="BY41" s="634" t="s">
        <v>316</v>
      </c>
      <c r="BZ41" s="635"/>
      <c r="CA41" s="586" t="s">
        <v>317</v>
      </c>
      <c r="CB41" s="587"/>
      <c r="CC41" s="587"/>
      <c r="CD41" s="587"/>
      <c r="CE41" s="587"/>
      <c r="CF41" s="587"/>
      <c r="CG41" s="587"/>
      <c r="CH41" s="587"/>
      <c r="CI41" s="587"/>
      <c r="CJ41" s="587"/>
      <c r="CK41" s="587"/>
      <c r="CL41" s="588"/>
      <c r="CM41" s="589">
        <v>93768558</v>
      </c>
      <c r="CN41" s="619"/>
      <c r="CO41" s="619"/>
      <c r="CP41" s="619"/>
      <c r="CQ41" s="619"/>
      <c r="CR41" s="619"/>
      <c r="CS41" s="619"/>
      <c r="CT41" s="620"/>
      <c r="CU41" s="594">
        <v>11.9</v>
      </c>
      <c r="CV41" s="617"/>
      <c r="CW41" s="617"/>
      <c r="CX41" s="618"/>
      <c r="CY41" s="598">
        <v>88899627</v>
      </c>
      <c r="CZ41" s="619"/>
      <c r="DA41" s="619"/>
      <c r="DB41" s="619"/>
      <c r="DC41" s="619"/>
      <c r="DD41" s="619"/>
      <c r="DE41" s="619"/>
      <c r="DF41" s="620"/>
      <c r="DG41" s="598">
        <v>88899627</v>
      </c>
      <c r="DH41" s="619"/>
      <c r="DI41" s="619"/>
      <c r="DJ41" s="619"/>
      <c r="DK41" s="619"/>
      <c r="DL41" s="619"/>
      <c r="DM41" s="619"/>
      <c r="DN41" s="619"/>
      <c r="DO41" s="619"/>
      <c r="DP41" s="619"/>
      <c r="DQ41" s="620"/>
      <c r="DR41" s="594">
        <v>22.5</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318</v>
      </c>
      <c r="AQ42" s="623"/>
      <c r="AR42" s="623"/>
      <c r="AS42" s="623"/>
      <c r="AT42" s="628" t="s">
        <v>319</v>
      </c>
      <c r="AU42" s="214"/>
      <c r="AV42" s="214"/>
      <c r="AW42" s="214"/>
      <c r="AX42" s="575" t="s">
        <v>159</v>
      </c>
      <c r="AY42" s="576"/>
      <c r="AZ42" s="576"/>
      <c r="BA42" s="576"/>
      <c r="BB42" s="576"/>
      <c r="BC42" s="577"/>
      <c r="BD42" s="631">
        <v>99.5</v>
      </c>
      <c r="BE42" s="632"/>
      <c r="BF42" s="632"/>
      <c r="BG42" s="632"/>
      <c r="BH42" s="632"/>
      <c r="BI42" s="632">
        <v>99.1</v>
      </c>
      <c r="BJ42" s="632"/>
      <c r="BK42" s="632"/>
      <c r="BL42" s="632"/>
      <c r="BM42" s="633"/>
      <c r="BN42" s="631">
        <v>99.6</v>
      </c>
      <c r="BO42" s="632"/>
      <c r="BP42" s="632"/>
      <c r="BQ42" s="632"/>
      <c r="BR42" s="632"/>
      <c r="BS42" s="632">
        <v>99.1</v>
      </c>
      <c r="BT42" s="632"/>
      <c r="BU42" s="632"/>
      <c r="BV42" s="632"/>
      <c r="BW42" s="633"/>
      <c r="BY42" s="636"/>
      <c r="BZ42" s="637"/>
      <c r="CA42" s="586" t="s">
        <v>320</v>
      </c>
      <c r="CB42" s="587"/>
      <c r="CC42" s="587"/>
      <c r="CD42" s="587"/>
      <c r="CE42" s="587"/>
      <c r="CF42" s="587"/>
      <c r="CG42" s="587"/>
      <c r="CH42" s="587"/>
      <c r="CI42" s="587"/>
      <c r="CJ42" s="587"/>
      <c r="CK42" s="587"/>
      <c r="CL42" s="588"/>
      <c r="CM42" s="589">
        <v>89057611</v>
      </c>
      <c r="CN42" s="590"/>
      <c r="CO42" s="590"/>
      <c r="CP42" s="590"/>
      <c r="CQ42" s="590"/>
      <c r="CR42" s="590"/>
      <c r="CS42" s="590"/>
      <c r="CT42" s="591"/>
      <c r="CU42" s="594">
        <v>11.3</v>
      </c>
      <c r="CV42" s="617"/>
      <c r="CW42" s="617"/>
      <c r="CX42" s="618"/>
      <c r="CY42" s="598">
        <v>84255773</v>
      </c>
      <c r="CZ42" s="619"/>
      <c r="DA42" s="619"/>
      <c r="DB42" s="619"/>
      <c r="DC42" s="619"/>
      <c r="DD42" s="619"/>
      <c r="DE42" s="619"/>
      <c r="DF42" s="620"/>
      <c r="DG42" s="598">
        <v>84255773</v>
      </c>
      <c r="DH42" s="619"/>
      <c r="DI42" s="619"/>
      <c r="DJ42" s="619"/>
      <c r="DK42" s="619"/>
      <c r="DL42" s="619"/>
      <c r="DM42" s="619"/>
      <c r="DN42" s="619"/>
      <c r="DO42" s="619"/>
      <c r="DP42" s="619"/>
      <c r="DQ42" s="620"/>
      <c r="DR42" s="594">
        <v>21.4</v>
      </c>
      <c r="DS42" s="617"/>
      <c r="DT42" s="617"/>
      <c r="DU42" s="617"/>
      <c r="DV42" s="617"/>
      <c r="DW42" s="617"/>
      <c r="DX42" s="621"/>
    </row>
    <row r="43" spans="2:128" ht="11.25" customHeight="1" x14ac:dyDescent="0.2">
      <c r="AP43" s="624"/>
      <c r="AQ43" s="625"/>
      <c r="AR43" s="625"/>
      <c r="AS43" s="625"/>
      <c r="AT43" s="629"/>
      <c r="AU43" s="210" t="s">
        <v>321</v>
      </c>
      <c r="AX43" s="586" t="s">
        <v>322</v>
      </c>
      <c r="AY43" s="587"/>
      <c r="AZ43" s="587"/>
      <c r="BA43" s="587"/>
      <c r="BB43" s="587"/>
      <c r="BC43" s="588"/>
      <c r="BD43" s="643">
        <v>99.1</v>
      </c>
      <c r="BE43" s="644"/>
      <c r="BF43" s="644"/>
      <c r="BG43" s="644"/>
      <c r="BH43" s="644"/>
      <c r="BI43" s="644">
        <v>97.6</v>
      </c>
      <c r="BJ43" s="644"/>
      <c r="BK43" s="644"/>
      <c r="BL43" s="644"/>
      <c r="BM43" s="645"/>
      <c r="BN43" s="643">
        <v>99.2</v>
      </c>
      <c r="BO43" s="644"/>
      <c r="BP43" s="644"/>
      <c r="BQ43" s="644"/>
      <c r="BR43" s="644"/>
      <c r="BS43" s="644">
        <v>97.6</v>
      </c>
      <c r="BT43" s="644"/>
      <c r="BU43" s="644"/>
      <c r="BV43" s="644"/>
      <c r="BW43" s="645"/>
      <c r="BY43" s="636"/>
      <c r="BZ43" s="637"/>
      <c r="CA43" s="586" t="s">
        <v>323</v>
      </c>
      <c r="CB43" s="587"/>
      <c r="CC43" s="587"/>
      <c r="CD43" s="587"/>
      <c r="CE43" s="587"/>
      <c r="CF43" s="587"/>
      <c r="CG43" s="587"/>
      <c r="CH43" s="587"/>
      <c r="CI43" s="587"/>
      <c r="CJ43" s="587"/>
      <c r="CK43" s="587"/>
      <c r="CL43" s="588"/>
      <c r="CM43" s="589">
        <v>4710947</v>
      </c>
      <c r="CN43" s="619"/>
      <c r="CO43" s="619"/>
      <c r="CP43" s="619"/>
      <c r="CQ43" s="619"/>
      <c r="CR43" s="619"/>
      <c r="CS43" s="619"/>
      <c r="CT43" s="620"/>
      <c r="CU43" s="594">
        <v>0.6</v>
      </c>
      <c r="CV43" s="617"/>
      <c r="CW43" s="617"/>
      <c r="CX43" s="618"/>
      <c r="CY43" s="598">
        <v>4643854</v>
      </c>
      <c r="CZ43" s="619"/>
      <c r="DA43" s="619"/>
      <c r="DB43" s="619"/>
      <c r="DC43" s="619"/>
      <c r="DD43" s="619"/>
      <c r="DE43" s="619"/>
      <c r="DF43" s="620"/>
      <c r="DG43" s="598">
        <v>4643854</v>
      </c>
      <c r="DH43" s="619"/>
      <c r="DI43" s="619"/>
      <c r="DJ43" s="619"/>
      <c r="DK43" s="619"/>
      <c r="DL43" s="619"/>
      <c r="DM43" s="619"/>
      <c r="DN43" s="619"/>
      <c r="DO43" s="619"/>
      <c r="DP43" s="619"/>
      <c r="DQ43" s="620"/>
      <c r="DR43" s="594">
        <v>1.2</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324</v>
      </c>
      <c r="AY44" s="607"/>
      <c r="AZ44" s="607"/>
      <c r="BA44" s="607"/>
      <c r="BB44" s="607"/>
      <c r="BC44" s="608"/>
      <c r="BD44" s="640">
        <v>99.8</v>
      </c>
      <c r="BE44" s="641"/>
      <c r="BF44" s="641"/>
      <c r="BG44" s="641"/>
      <c r="BH44" s="641"/>
      <c r="BI44" s="641">
        <v>99.7</v>
      </c>
      <c r="BJ44" s="641"/>
      <c r="BK44" s="641"/>
      <c r="BL44" s="641"/>
      <c r="BM44" s="642"/>
      <c r="BN44" s="640">
        <v>99.9</v>
      </c>
      <c r="BO44" s="641"/>
      <c r="BP44" s="641"/>
      <c r="BQ44" s="641"/>
      <c r="BR44" s="641"/>
      <c r="BS44" s="641">
        <v>99.8</v>
      </c>
      <c r="BT44" s="641"/>
      <c r="BU44" s="641"/>
      <c r="BV44" s="641"/>
      <c r="BW44" s="642"/>
      <c r="BY44" s="638"/>
      <c r="BZ44" s="639"/>
      <c r="CA44" s="586" t="s">
        <v>325</v>
      </c>
      <c r="CB44" s="587"/>
      <c r="CC44" s="587"/>
      <c r="CD44" s="587"/>
      <c r="CE44" s="587"/>
      <c r="CF44" s="587"/>
      <c r="CG44" s="587"/>
      <c r="CH44" s="587"/>
      <c r="CI44" s="587"/>
      <c r="CJ44" s="587"/>
      <c r="CK44" s="587"/>
      <c r="CL44" s="588"/>
      <c r="CM44" s="589" t="s">
        <v>215</v>
      </c>
      <c r="CN44" s="590"/>
      <c r="CO44" s="590"/>
      <c r="CP44" s="590"/>
      <c r="CQ44" s="590"/>
      <c r="CR44" s="590"/>
      <c r="CS44" s="590"/>
      <c r="CT44" s="591"/>
      <c r="CU44" s="594" t="s">
        <v>220</v>
      </c>
      <c r="CV44" s="617"/>
      <c r="CW44" s="617"/>
      <c r="CX44" s="618"/>
      <c r="CY44" s="598" t="s">
        <v>215</v>
      </c>
      <c r="CZ44" s="619"/>
      <c r="DA44" s="619"/>
      <c r="DB44" s="619"/>
      <c r="DC44" s="619"/>
      <c r="DD44" s="619"/>
      <c r="DE44" s="619"/>
      <c r="DF44" s="620"/>
      <c r="DG44" s="598" t="s">
        <v>215</v>
      </c>
      <c r="DH44" s="619"/>
      <c r="DI44" s="619"/>
      <c r="DJ44" s="619"/>
      <c r="DK44" s="619"/>
      <c r="DL44" s="619"/>
      <c r="DM44" s="619"/>
      <c r="DN44" s="619"/>
      <c r="DO44" s="619"/>
      <c r="DP44" s="619"/>
      <c r="DQ44" s="620"/>
      <c r="DR44" s="594" t="s">
        <v>220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326</v>
      </c>
      <c r="AQ45" s="654"/>
      <c r="AR45" s="654"/>
      <c r="AS45" s="654"/>
      <c r="AT45" s="654"/>
      <c r="AU45" s="654"/>
      <c r="AV45" s="654"/>
      <c r="AW45" s="655"/>
      <c r="AX45" s="656" t="s">
        <v>327</v>
      </c>
      <c r="AY45" s="656"/>
      <c r="AZ45" s="656"/>
      <c r="BA45" s="656"/>
      <c r="BB45" s="656"/>
      <c r="BC45" s="656"/>
      <c r="BD45" s="657">
        <v>2247762</v>
      </c>
      <c r="BE45" s="658"/>
      <c r="BF45" s="658"/>
      <c r="BG45" s="658"/>
      <c r="BH45" s="658"/>
      <c r="BI45" s="658"/>
      <c r="BJ45" s="658"/>
      <c r="BK45" s="658"/>
      <c r="BL45" s="658"/>
      <c r="BM45" s="659"/>
      <c r="BN45" s="657">
        <v>5167884</v>
      </c>
      <c r="BO45" s="658"/>
      <c r="BP45" s="658"/>
      <c r="BQ45" s="658"/>
      <c r="BR45" s="658"/>
      <c r="BS45" s="658"/>
      <c r="BT45" s="658"/>
      <c r="BU45" s="658"/>
      <c r="BV45" s="658"/>
      <c r="BW45" s="659"/>
      <c r="BY45" s="586" t="s">
        <v>328</v>
      </c>
      <c r="BZ45" s="587"/>
      <c r="CA45" s="587"/>
      <c r="CB45" s="587"/>
      <c r="CC45" s="587"/>
      <c r="CD45" s="587"/>
      <c r="CE45" s="587"/>
      <c r="CF45" s="587"/>
      <c r="CG45" s="587"/>
      <c r="CH45" s="587"/>
      <c r="CI45" s="587"/>
      <c r="CJ45" s="587"/>
      <c r="CK45" s="587"/>
      <c r="CL45" s="588"/>
      <c r="CM45" s="589">
        <v>330580475</v>
      </c>
      <c r="CN45" s="619"/>
      <c r="CO45" s="619"/>
      <c r="CP45" s="619"/>
      <c r="CQ45" s="619"/>
      <c r="CR45" s="619"/>
      <c r="CS45" s="619"/>
      <c r="CT45" s="620"/>
      <c r="CU45" s="594">
        <v>42</v>
      </c>
      <c r="CV45" s="617"/>
      <c r="CW45" s="617"/>
      <c r="CX45" s="618"/>
      <c r="CY45" s="598">
        <v>203472464</v>
      </c>
      <c r="CZ45" s="619"/>
      <c r="DA45" s="619"/>
      <c r="DB45" s="619"/>
      <c r="DC45" s="619"/>
      <c r="DD45" s="619"/>
      <c r="DE45" s="619"/>
      <c r="DF45" s="620"/>
      <c r="DG45" s="598">
        <v>119962713</v>
      </c>
      <c r="DH45" s="619"/>
      <c r="DI45" s="619"/>
      <c r="DJ45" s="619"/>
      <c r="DK45" s="619"/>
      <c r="DL45" s="619"/>
      <c r="DM45" s="619"/>
      <c r="DN45" s="619"/>
      <c r="DO45" s="619"/>
      <c r="DP45" s="619"/>
      <c r="DQ45" s="620"/>
      <c r="DR45" s="594">
        <v>30.4</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329</v>
      </c>
      <c r="AQ46" s="647"/>
      <c r="AR46" s="647"/>
      <c r="AS46" s="647"/>
      <c r="AT46" s="647"/>
      <c r="AU46" s="647"/>
      <c r="AV46" s="647"/>
      <c r="AW46" s="648"/>
      <c r="AX46" s="649" t="s">
        <v>330</v>
      </c>
      <c r="AY46" s="649"/>
      <c r="AZ46" s="649"/>
      <c r="BA46" s="649"/>
      <c r="BB46" s="649"/>
      <c r="BC46" s="649"/>
      <c r="BD46" s="650">
        <v>2247762</v>
      </c>
      <c r="BE46" s="651"/>
      <c r="BF46" s="651"/>
      <c r="BG46" s="651"/>
      <c r="BH46" s="651"/>
      <c r="BI46" s="651"/>
      <c r="BJ46" s="651"/>
      <c r="BK46" s="651"/>
      <c r="BL46" s="651"/>
      <c r="BM46" s="652"/>
      <c r="BN46" s="650">
        <v>5167884</v>
      </c>
      <c r="BO46" s="651"/>
      <c r="BP46" s="651"/>
      <c r="BQ46" s="651"/>
      <c r="BR46" s="651"/>
      <c r="BS46" s="651"/>
      <c r="BT46" s="651"/>
      <c r="BU46" s="651"/>
      <c r="BV46" s="651"/>
      <c r="BW46" s="652"/>
      <c r="BY46" s="586" t="s">
        <v>331</v>
      </c>
      <c r="BZ46" s="587"/>
      <c r="CA46" s="587"/>
      <c r="CB46" s="587"/>
      <c r="CC46" s="587"/>
      <c r="CD46" s="587"/>
      <c r="CE46" s="587"/>
      <c r="CF46" s="587"/>
      <c r="CG46" s="587"/>
      <c r="CH46" s="587"/>
      <c r="CI46" s="587"/>
      <c r="CJ46" s="587"/>
      <c r="CK46" s="587"/>
      <c r="CL46" s="588"/>
      <c r="CM46" s="589">
        <v>26876199</v>
      </c>
      <c r="CN46" s="590"/>
      <c r="CO46" s="590"/>
      <c r="CP46" s="590"/>
      <c r="CQ46" s="590"/>
      <c r="CR46" s="590"/>
      <c r="CS46" s="590"/>
      <c r="CT46" s="591"/>
      <c r="CU46" s="594">
        <v>3.4</v>
      </c>
      <c r="CV46" s="617"/>
      <c r="CW46" s="617"/>
      <c r="CX46" s="618"/>
      <c r="CY46" s="598">
        <v>13916567</v>
      </c>
      <c r="CZ46" s="619"/>
      <c r="DA46" s="619"/>
      <c r="DB46" s="619"/>
      <c r="DC46" s="619"/>
      <c r="DD46" s="619"/>
      <c r="DE46" s="619"/>
      <c r="DF46" s="620"/>
      <c r="DG46" s="598">
        <v>11199974</v>
      </c>
      <c r="DH46" s="619"/>
      <c r="DI46" s="619"/>
      <c r="DJ46" s="619"/>
      <c r="DK46" s="619"/>
      <c r="DL46" s="619"/>
      <c r="DM46" s="619"/>
      <c r="DN46" s="619"/>
      <c r="DO46" s="619"/>
      <c r="DP46" s="619"/>
      <c r="DQ46" s="620"/>
      <c r="DR46" s="594">
        <v>2.8</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332</v>
      </c>
      <c r="BZ47" s="587"/>
      <c r="CA47" s="587"/>
      <c r="CB47" s="587"/>
      <c r="CC47" s="587"/>
      <c r="CD47" s="587"/>
      <c r="CE47" s="587"/>
      <c r="CF47" s="587"/>
      <c r="CG47" s="587"/>
      <c r="CH47" s="587"/>
      <c r="CI47" s="587"/>
      <c r="CJ47" s="587"/>
      <c r="CK47" s="587"/>
      <c r="CL47" s="588"/>
      <c r="CM47" s="589">
        <v>5311768</v>
      </c>
      <c r="CN47" s="619"/>
      <c r="CO47" s="619"/>
      <c r="CP47" s="619"/>
      <c r="CQ47" s="619"/>
      <c r="CR47" s="619"/>
      <c r="CS47" s="619"/>
      <c r="CT47" s="620"/>
      <c r="CU47" s="594">
        <v>0.7</v>
      </c>
      <c r="CV47" s="617"/>
      <c r="CW47" s="617"/>
      <c r="CX47" s="618"/>
      <c r="CY47" s="598">
        <v>3710426</v>
      </c>
      <c r="CZ47" s="619"/>
      <c r="DA47" s="619"/>
      <c r="DB47" s="619"/>
      <c r="DC47" s="619"/>
      <c r="DD47" s="619"/>
      <c r="DE47" s="619"/>
      <c r="DF47" s="620"/>
      <c r="DG47" s="598">
        <v>3681246</v>
      </c>
      <c r="DH47" s="619"/>
      <c r="DI47" s="619"/>
      <c r="DJ47" s="619"/>
      <c r="DK47" s="619"/>
      <c r="DL47" s="619"/>
      <c r="DM47" s="619"/>
      <c r="DN47" s="619"/>
      <c r="DO47" s="619"/>
      <c r="DP47" s="619"/>
      <c r="DQ47" s="620"/>
      <c r="DR47" s="594">
        <v>0.9</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333</v>
      </c>
      <c r="BZ48" s="587"/>
      <c r="CA48" s="587"/>
      <c r="CB48" s="587"/>
      <c r="CC48" s="587"/>
      <c r="CD48" s="587"/>
      <c r="CE48" s="587"/>
      <c r="CF48" s="587"/>
      <c r="CG48" s="587"/>
      <c r="CH48" s="587"/>
      <c r="CI48" s="587"/>
      <c r="CJ48" s="587"/>
      <c r="CK48" s="587"/>
      <c r="CL48" s="588"/>
      <c r="CM48" s="589">
        <v>231034486</v>
      </c>
      <c r="CN48" s="590"/>
      <c r="CO48" s="590"/>
      <c r="CP48" s="590"/>
      <c r="CQ48" s="590"/>
      <c r="CR48" s="590"/>
      <c r="CS48" s="590"/>
      <c r="CT48" s="591"/>
      <c r="CU48" s="594">
        <v>29.4</v>
      </c>
      <c r="CV48" s="617"/>
      <c r="CW48" s="617"/>
      <c r="CX48" s="618"/>
      <c r="CY48" s="598">
        <v>155872854</v>
      </c>
      <c r="CZ48" s="619"/>
      <c r="DA48" s="619"/>
      <c r="DB48" s="619"/>
      <c r="DC48" s="619"/>
      <c r="DD48" s="619"/>
      <c r="DE48" s="619"/>
      <c r="DF48" s="620"/>
      <c r="DG48" s="598">
        <v>95780367</v>
      </c>
      <c r="DH48" s="619"/>
      <c r="DI48" s="619"/>
      <c r="DJ48" s="619"/>
      <c r="DK48" s="619"/>
      <c r="DL48" s="619"/>
      <c r="DM48" s="619"/>
      <c r="DN48" s="619"/>
      <c r="DO48" s="619"/>
      <c r="DP48" s="619"/>
      <c r="DQ48" s="620"/>
      <c r="DR48" s="594">
        <v>24.3</v>
      </c>
      <c r="DS48" s="617"/>
      <c r="DT48" s="617"/>
      <c r="DU48" s="617"/>
      <c r="DV48" s="617"/>
      <c r="DW48" s="617"/>
      <c r="DX48" s="621"/>
    </row>
    <row r="49" spans="2:128" ht="11.25" customHeight="1" x14ac:dyDescent="0.2">
      <c r="B49" s="210" t="s">
        <v>334</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335</v>
      </c>
      <c r="BZ49" s="587"/>
      <c r="CA49" s="587"/>
      <c r="CB49" s="587"/>
      <c r="CC49" s="587"/>
      <c r="CD49" s="587"/>
      <c r="CE49" s="587"/>
      <c r="CF49" s="587"/>
      <c r="CG49" s="587"/>
      <c r="CH49" s="587"/>
      <c r="CI49" s="587"/>
      <c r="CJ49" s="587"/>
      <c r="CK49" s="587"/>
      <c r="CL49" s="588"/>
      <c r="CM49" s="589">
        <v>9461185</v>
      </c>
      <c r="CN49" s="619"/>
      <c r="CO49" s="619"/>
      <c r="CP49" s="619"/>
      <c r="CQ49" s="619"/>
      <c r="CR49" s="619"/>
      <c r="CS49" s="619"/>
      <c r="CT49" s="620"/>
      <c r="CU49" s="594">
        <v>1.2</v>
      </c>
      <c r="CV49" s="617"/>
      <c r="CW49" s="617"/>
      <c r="CX49" s="618"/>
      <c r="CY49" s="598">
        <v>9461185</v>
      </c>
      <c r="CZ49" s="619"/>
      <c r="DA49" s="619"/>
      <c r="DB49" s="619"/>
      <c r="DC49" s="619"/>
      <c r="DD49" s="619"/>
      <c r="DE49" s="619"/>
      <c r="DF49" s="620"/>
      <c r="DG49" s="598">
        <v>8933874</v>
      </c>
      <c r="DH49" s="619"/>
      <c r="DI49" s="619"/>
      <c r="DJ49" s="619"/>
      <c r="DK49" s="619"/>
      <c r="DL49" s="619"/>
      <c r="DM49" s="619"/>
      <c r="DN49" s="619"/>
      <c r="DO49" s="619"/>
      <c r="DP49" s="619"/>
      <c r="DQ49" s="620"/>
      <c r="DR49" s="594">
        <v>2.2999999999999998</v>
      </c>
      <c r="DS49" s="617"/>
      <c r="DT49" s="617"/>
      <c r="DU49" s="617"/>
      <c r="DV49" s="617"/>
      <c r="DW49" s="617"/>
      <c r="DX49" s="621"/>
    </row>
    <row r="50" spans="2:128" ht="11.25" customHeight="1" x14ac:dyDescent="0.2">
      <c r="B50" s="660" t="s">
        <v>336</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337</v>
      </c>
      <c r="BZ50" s="587"/>
      <c r="CA50" s="587"/>
      <c r="CB50" s="587"/>
      <c r="CC50" s="587"/>
      <c r="CD50" s="587"/>
      <c r="CE50" s="587"/>
      <c r="CF50" s="587"/>
      <c r="CG50" s="587"/>
      <c r="CH50" s="587"/>
      <c r="CI50" s="587"/>
      <c r="CJ50" s="587"/>
      <c r="CK50" s="587"/>
      <c r="CL50" s="588"/>
      <c r="CM50" s="589">
        <v>23804166</v>
      </c>
      <c r="CN50" s="590"/>
      <c r="CO50" s="590"/>
      <c r="CP50" s="590"/>
      <c r="CQ50" s="590"/>
      <c r="CR50" s="590"/>
      <c r="CS50" s="590"/>
      <c r="CT50" s="591"/>
      <c r="CU50" s="594">
        <v>3</v>
      </c>
      <c r="CV50" s="617"/>
      <c r="CW50" s="617"/>
      <c r="CX50" s="618"/>
      <c r="CY50" s="598">
        <v>20139309</v>
      </c>
      <c r="CZ50" s="619"/>
      <c r="DA50" s="619"/>
      <c r="DB50" s="619"/>
      <c r="DC50" s="619"/>
      <c r="DD50" s="619"/>
      <c r="DE50" s="619"/>
      <c r="DF50" s="620"/>
      <c r="DG50" s="598" t="s">
        <v>215</v>
      </c>
      <c r="DH50" s="619"/>
      <c r="DI50" s="619"/>
      <c r="DJ50" s="619"/>
      <c r="DK50" s="619"/>
      <c r="DL50" s="619"/>
      <c r="DM50" s="619"/>
      <c r="DN50" s="619"/>
      <c r="DO50" s="619"/>
      <c r="DP50" s="619"/>
      <c r="DQ50" s="620"/>
      <c r="DR50" s="594" t="s">
        <v>220</v>
      </c>
      <c r="DS50" s="617"/>
      <c r="DT50" s="617"/>
      <c r="DU50" s="617"/>
      <c r="DV50" s="617"/>
      <c r="DW50" s="617"/>
      <c r="DX50" s="621"/>
    </row>
    <row r="51" spans="2:128" ht="11.25" customHeight="1" x14ac:dyDescent="0.2">
      <c r="B51" s="660" t="s">
        <v>338</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339</v>
      </c>
      <c r="BZ51" s="587"/>
      <c r="CA51" s="587"/>
      <c r="CB51" s="587"/>
      <c r="CC51" s="587"/>
      <c r="CD51" s="587"/>
      <c r="CE51" s="587"/>
      <c r="CF51" s="587"/>
      <c r="CG51" s="587"/>
      <c r="CH51" s="587"/>
      <c r="CI51" s="587"/>
      <c r="CJ51" s="587"/>
      <c r="CK51" s="587"/>
      <c r="CL51" s="588"/>
      <c r="CM51" s="589">
        <v>4871</v>
      </c>
      <c r="CN51" s="619"/>
      <c r="CO51" s="619"/>
      <c r="CP51" s="619"/>
      <c r="CQ51" s="619"/>
      <c r="CR51" s="619"/>
      <c r="CS51" s="619"/>
      <c r="CT51" s="620"/>
      <c r="CU51" s="594">
        <v>0</v>
      </c>
      <c r="CV51" s="617"/>
      <c r="CW51" s="617"/>
      <c r="CX51" s="618"/>
      <c r="CY51" s="598">
        <v>4871</v>
      </c>
      <c r="CZ51" s="619"/>
      <c r="DA51" s="619"/>
      <c r="DB51" s="619"/>
      <c r="DC51" s="619"/>
      <c r="DD51" s="619"/>
      <c r="DE51" s="619"/>
      <c r="DF51" s="620"/>
      <c r="DG51" s="598" t="s">
        <v>215</v>
      </c>
      <c r="DH51" s="619"/>
      <c r="DI51" s="619"/>
      <c r="DJ51" s="619"/>
      <c r="DK51" s="619"/>
      <c r="DL51" s="619"/>
      <c r="DM51" s="619"/>
      <c r="DN51" s="619"/>
      <c r="DO51" s="619"/>
      <c r="DP51" s="619"/>
      <c r="DQ51" s="620"/>
      <c r="DR51" s="594" t="s">
        <v>215</v>
      </c>
      <c r="DS51" s="617"/>
      <c r="DT51" s="617"/>
      <c r="DU51" s="617"/>
      <c r="DV51" s="617"/>
      <c r="DW51" s="617"/>
      <c r="DX51" s="621"/>
    </row>
    <row r="52" spans="2:128" ht="11.25" customHeight="1" x14ac:dyDescent="0.2">
      <c r="BY52" s="586" t="s">
        <v>340</v>
      </c>
      <c r="BZ52" s="587"/>
      <c r="CA52" s="587"/>
      <c r="CB52" s="587"/>
      <c r="CC52" s="587"/>
      <c r="CD52" s="587"/>
      <c r="CE52" s="587"/>
      <c r="CF52" s="587"/>
      <c r="CG52" s="587"/>
      <c r="CH52" s="587"/>
      <c r="CI52" s="587"/>
      <c r="CJ52" s="587"/>
      <c r="CK52" s="587"/>
      <c r="CL52" s="588"/>
      <c r="CM52" s="589">
        <v>34087800</v>
      </c>
      <c r="CN52" s="590"/>
      <c r="CO52" s="590"/>
      <c r="CP52" s="590"/>
      <c r="CQ52" s="590"/>
      <c r="CR52" s="590"/>
      <c r="CS52" s="590"/>
      <c r="CT52" s="591"/>
      <c r="CU52" s="594">
        <v>4.3</v>
      </c>
      <c r="CV52" s="617"/>
      <c r="CW52" s="617"/>
      <c r="CX52" s="618"/>
      <c r="CY52" s="598">
        <v>367252</v>
      </c>
      <c r="CZ52" s="619"/>
      <c r="DA52" s="619"/>
      <c r="DB52" s="619"/>
      <c r="DC52" s="619"/>
      <c r="DD52" s="619"/>
      <c r="DE52" s="619"/>
      <c r="DF52" s="620"/>
      <c r="DG52" s="598">
        <v>367252</v>
      </c>
      <c r="DH52" s="619"/>
      <c r="DI52" s="619"/>
      <c r="DJ52" s="619"/>
      <c r="DK52" s="619"/>
      <c r="DL52" s="619"/>
      <c r="DM52" s="619"/>
      <c r="DN52" s="619"/>
      <c r="DO52" s="619"/>
      <c r="DP52" s="619"/>
      <c r="DQ52" s="620"/>
      <c r="DR52" s="594">
        <v>0.1</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341</v>
      </c>
      <c r="BZ53" s="587"/>
      <c r="CA53" s="587"/>
      <c r="CB53" s="587"/>
      <c r="CC53" s="587"/>
      <c r="CD53" s="587"/>
      <c r="CE53" s="587"/>
      <c r="CF53" s="587"/>
      <c r="CG53" s="587"/>
      <c r="CH53" s="587"/>
      <c r="CI53" s="587"/>
      <c r="CJ53" s="587"/>
      <c r="CK53" s="587"/>
      <c r="CL53" s="588"/>
      <c r="CM53" s="589" t="s">
        <v>220</v>
      </c>
      <c r="CN53" s="590"/>
      <c r="CO53" s="590"/>
      <c r="CP53" s="590"/>
      <c r="CQ53" s="590"/>
      <c r="CR53" s="590"/>
      <c r="CS53" s="590"/>
      <c r="CT53" s="591"/>
      <c r="CU53" s="594" t="s">
        <v>215</v>
      </c>
      <c r="CV53" s="617"/>
      <c r="CW53" s="617"/>
      <c r="CX53" s="618"/>
      <c r="CY53" s="598" t="s">
        <v>215</v>
      </c>
      <c r="CZ53" s="619"/>
      <c r="DA53" s="619"/>
      <c r="DB53" s="619"/>
      <c r="DC53" s="619"/>
      <c r="DD53" s="619"/>
      <c r="DE53" s="619"/>
      <c r="DF53" s="620"/>
      <c r="DG53" s="598" t="s">
        <v>220</v>
      </c>
      <c r="DH53" s="619"/>
      <c r="DI53" s="619"/>
      <c r="DJ53" s="619"/>
      <c r="DK53" s="619"/>
      <c r="DL53" s="619"/>
      <c r="DM53" s="619"/>
      <c r="DN53" s="619"/>
      <c r="DO53" s="619"/>
      <c r="DP53" s="619"/>
      <c r="DQ53" s="620"/>
      <c r="DR53" s="594" t="s">
        <v>215</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342</v>
      </c>
      <c r="BZ54" s="587"/>
      <c r="CA54" s="587"/>
      <c r="CB54" s="587"/>
      <c r="CC54" s="587"/>
      <c r="CD54" s="587"/>
      <c r="CE54" s="587"/>
      <c r="CF54" s="587"/>
      <c r="CG54" s="587"/>
      <c r="CH54" s="587"/>
      <c r="CI54" s="587"/>
      <c r="CJ54" s="587"/>
      <c r="CK54" s="587"/>
      <c r="CL54" s="588"/>
      <c r="CM54" s="589">
        <v>156653239</v>
      </c>
      <c r="CN54" s="590"/>
      <c r="CO54" s="590"/>
      <c r="CP54" s="590"/>
      <c r="CQ54" s="590"/>
      <c r="CR54" s="590"/>
      <c r="CS54" s="590"/>
      <c r="CT54" s="591"/>
      <c r="CU54" s="594">
        <v>19.899999999999999</v>
      </c>
      <c r="CV54" s="617"/>
      <c r="CW54" s="617"/>
      <c r="CX54" s="618"/>
      <c r="CY54" s="598">
        <v>15938184</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343</v>
      </c>
      <c r="BZ55" s="587"/>
      <c r="CA55" s="587"/>
      <c r="CB55" s="587"/>
      <c r="CC55" s="587"/>
      <c r="CD55" s="587"/>
      <c r="CE55" s="587"/>
      <c r="CF55" s="587"/>
      <c r="CG55" s="587"/>
      <c r="CH55" s="587"/>
      <c r="CI55" s="587"/>
      <c r="CJ55" s="587"/>
      <c r="CK55" s="587"/>
      <c r="CL55" s="588"/>
      <c r="CM55" s="589">
        <v>3728311</v>
      </c>
      <c r="CN55" s="590"/>
      <c r="CO55" s="590"/>
      <c r="CP55" s="590"/>
      <c r="CQ55" s="590"/>
      <c r="CR55" s="590"/>
      <c r="CS55" s="590"/>
      <c r="CT55" s="591"/>
      <c r="CU55" s="594">
        <v>0.5</v>
      </c>
      <c r="CV55" s="617"/>
      <c r="CW55" s="617"/>
      <c r="CX55" s="618"/>
      <c r="CY55" s="598">
        <v>1155339</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316</v>
      </c>
      <c r="BZ56" s="635"/>
      <c r="CA56" s="586" t="s">
        <v>344</v>
      </c>
      <c r="CB56" s="587"/>
      <c r="CC56" s="587"/>
      <c r="CD56" s="587"/>
      <c r="CE56" s="587"/>
      <c r="CF56" s="587"/>
      <c r="CG56" s="587"/>
      <c r="CH56" s="587"/>
      <c r="CI56" s="587"/>
      <c r="CJ56" s="587"/>
      <c r="CK56" s="587"/>
      <c r="CL56" s="588"/>
      <c r="CM56" s="589">
        <v>151027206</v>
      </c>
      <c r="CN56" s="590"/>
      <c r="CO56" s="590"/>
      <c r="CP56" s="590"/>
      <c r="CQ56" s="590"/>
      <c r="CR56" s="590"/>
      <c r="CS56" s="590"/>
      <c r="CT56" s="591"/>
      <c r="CU56" s="594">
        <v>19.2</v>
      </c>
      <c r="CV56" s="617"/>
      <c r="CW56" s="617"/>
      <c r="CX56" s="618"/>
      <c r="CY56" s="598">
        <v>15919158</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345</v>
      </c>
      <c r="CB57" s="587"/>
      <c r="CC57" s="587"/>
      <c r="CD57" s="587"/>
      <c r="CE57" s="587"/>
      <c r="CF57" s="587"/>
      <c r="CG57" s="587"/>
      <c r="CH57" s="587"/>
      <c r="CI57" s="587"/>
      <c r="CJ57" s="587"/>
      <c r="CK57" s="587"/>
      <c r="CL57" s="588"/>
      <c r="CM57" s="589">
        <v>109946054</v>
      </c>
      <c r="CN57" s="590"/>
      <c r="CO57" s="590"/>
      <c r="CP57" s="590"/>
      <c r="CQ57" s="590"/>
      <c r="CR57" s="590"/>
      <c r="CS57" s="590"/>
      <c r="CT57" s="591"/>
      <c r="CU57" s="594">
        <v>14</v>
      </c>
      <c r="CV57" s="617"/>
      <c r="CW57" s="617"/>
      <c r="CX57" s="618"/>
      <c r="CY57" s="598">
        <v>4518667</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346</v>
      </c>
      <c r="CB58" s="587"/>
      <c r="CC58" s="587"/>
      <c r="CD58" s="587"/>
      <c r="CE58" s="587"/>
      <c r="CF58" s="587"/>
      <c r="CG58" s="587"/>
      <c r="CH58" s="587"/>
      <c r="CI58" s="587"/>
      <c r="CJ58" s="587"/>
      <c r="CK58" s="587"/>
      <c r="CL58" s="588"/>
      <c r="CM58" s="589">
        <v>34563926</v>
      </c>
      <c r="CN58" s="590"/>
      <c r="CO58" s="590"/>
      <c r="CP58" s="590"/>
      <c r="CQ58" s="590"/>
      <c r="CR58" s="590"/>
      <c r="CS58" s="590"/>
      <c r="CT58" s="591"/>
      <c r="CU58" s="594">
        <v>4.4000000000000004</v>
      </c>
      <c r="CV58" s="617"/>
      <c r="CW58" s="617"/>
      <c r="CX58" s="618"/>
      <c r="CY58" s="598">
        <v>10878165</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347</v>
      </c>
      <c r="CB59" s="587"/>
      <c r="CC59" s="587"/>
      <c r="CD59" s="587"/>
      <c r="CE59" s="587"/>
      <c r="CF59" s="587"/>
      <c r="CG59" s="587"/>
      <c r="CH59" s="587"/>
      <c r="CI59" s="587"/>
      <c r="CJ59" s="587"/>
      <c r="CK59" s="587"/>
      <c r="CL59" s="588"/>
      <c r="CM59" s="589">
        <v>5626033</v>
      </c>
      <c r="CN59" s="590"/>
      <c r="CO59" s="590"/>
      <c r="CP59" s="590"/>
      <c r="CQ59" s="590"/>
      <c r="CR59" s="590"/>
      <c r="CS59" s="590"/>
      <c r="CT59" s="591"/>
      <c r="CU59" s="594">
        <v>0.7</v>
      </c>
      <c r="CV59" s="617"/>
      <c r="CW59" s="617"/>
      <c r="CX59" s="618"/>
      <c r="CY59" s="598">
        <v>19026</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348</v>
      </c>
      <c r="CB60" s="587"/>
      <c r="CC60" s="587"/>
      <c r="CD60" s="587"/>
      <c r="CE60" s="587"/>
      <c r="CF60" s="587"/>
      <c r="CG60" s="587"/>
      <c r="CH60" s="587"/>
      <c r="CI60" s="587"/>
      <c r="CJ60" s="587"/>
      <c r="CK60" s="587"/>
      <c r="CL60" s="588"/>
      <c r="CM60" s="589" t="s">
        <v>215</v>
      </c>
      <c r="CN60" s="590"/>
      <c r="CO60" s="590"/>
      <c r="CP60" s="590"/>
      <c r="CQ60" s="590"/>
      <c r="CR60" s="590"/>
      <c r="CS60" s="590"/>
      <c r="CT60" s="591"/>
      <c r="CU60" s="594" t="s">
        <v>215</v>
      </c>
      <c r="CV60" s="617"/>
      <c r="CW60" s="617"/>
      <c r="CX60" s="618"/>
      <c r="CY60" s="598" t="s">
        <v>220</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349</v>
      </c>
      <c r="BZ61" s="607"/>
      <c r="CA61" s="607"/>
      <c r="CB61" s="607"/>
      <c r="CC61" s="607"/>
      <c r="CD61" s="607"/>
      <c r="CE61" s="607"/>
      <c r="CF61" s="607"/>
      <c r="CG61" s="607"/>
      <c r="CH61" s="607"/>
      <c r="CI61" s="607"/>
      <c r="CJ61" s="607"/>
      <c r="CK61" s="607"/>
      <c r="CL61" s="608"/>
      <c r="CM61" s="667">
        <v>786301848</v>
      </c>
      <c r="CN61" s="668"/>
      <c r="CO61" s="668"/>
      <c r="CP61" s="668"/>
      <c r="CQ61" s="668"/>
      <c r="CR61" s="668"/>
      <c r="CS61" s="668"/>
      <c r="CT61" s="669"/>
      <c r="CU61" s="609">
        <v>100</v>
      </c>
      <c r="CV61" s="670"/>
      <c r="CW61" s="670"/>
      <c r="CX61" s="671"/>
      <c r="CY61" s="672">
        <v>474582486</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pYUkcngekYgYPXxCSj0eIQLd9QTZ1n/USH8aRj06qMuXY1UfHxWPjpA9xqcyBD7Ime5gnCEFe9R8I30mSSS1gQ==" saltValue="m0AjXeDhdUGBOOscs55KGQ=="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workbookViewId="0"/>
  </sheetViews>
  <sheetFormatPr defaultColWidth="0" defaultRowHeight="13" zeroHeight="1" x14ac:dyDescent="0.2"/>
  <cols>
    <col min="1" max="130" width="2.81640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350</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351</v>
      </c>
      <c r="DK2" s="683"/>
      <c r="DL2" s="683"/>
      <c r="DM2" s="683"/>
      <c r="DN2" s="683"/>
      <c r="DO2" s="684"/>
      <c r="DP2" s="226"/>
      <c r="DQ2" s="682" t="s">
        <v>352</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353</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354</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355</v>
      </c>
      <c r="B5" s="688"/>
      <c r="C5" s="688"/>
      <c r="D5" s="688"/>
      <c r="E5" s="688"/>
      <c r="F5" s="688"/>
      <c r="G5" s="688"/>
      <c r="H5" s="688"/>
      <c r="I5" s="688"/>
      <c r="J5" s="688"/>
      <c r="K5" s="688"/>
      <c r="L5" s="688"/>
      <c r="M5" s="688"/>
      <c r="N5" s="688"/>
      <c r="O5" s="688"/>
      <c r="P5" s="689"/>
      <c r="Q5" s="693" t="s">
        <v>356</v>
      </c>
      <c r="R5" s="694"/>
      <c r="S5" s="694"/>
      <c r="T5" s="694"/>
      <c r="U5" s="695"/>
      <c r="V5" s="693" t="s">
        <v>357</v>
      </c>
      <c r="W5" s="694"/>
      <c r="X5" s="694"/>
      <c r="Y5" s="694"/>
      <c r="Z5" s="695"/>
      <c r="AA5" s="693" t="s">
        <v>358</v>
      </c>
      <c r="AB5" s="694"/>
      <c r="AC5" s="694"/>
      <c r="AD5" s="694"/>
      <c r="AE5" s="694"/>
      <c r="AF5" s="699" t="s">
        <v>359</v>
      </c>
      <c r="AG5" s="694"/>
      <c r="AH5" s="694"/>
      <c r="AI5" s="694"/>
      <c r="AJ5" s="700"/>
      <c r="AK5" s="694" t="s">
        <v>360</v>
      </c>
      <c r="AL5" s="694"/>
      <c r="AM5" s="694"/>
      <c r="AN5" s="694"/>
      <c r="AO5" s="695"/>
      <c r="AP5" s="693" t="s">
        <v>361</v>
      </c>
      <c r="AQ5" s="694"/>
      <c r="AR5" s="694"/>
      <c r="AS5" s="694"/>
      <c r="AT5" s="695"/>
      <c r="AU5" s="693" t="s">
        <v>362</v>
      </c>
      <c r="AV5" s="694"/>
      <c r="AW5" s="694"/>
      <c r="AX5" s="694"/>
      <c r="AY5" s="700"/>
      <c r="AZ5" s="230"/>
      <c r="BA5" s="230"/>
      <c r="BB5" s="230"/>
      <c r="BC5" s="230"/>
      <c r="BD5" s="230"/>
      <c r="BE5" s="231"/>
      <c r="BF5" s="231"/>
      <c r="BG5" s="231"/>
      <c r="BH5" s="231"/>
      <c r="BI5" s="231"/>
      <c r="BJ5" s="231"/>
      <c r="BK5" s="231"/>
      <c r="BL5" s="231"/>
      <c r="BM5" s="231"/>
      <c r="BN5" s="231"/>
      <c r="BO5" s="231"/>
      <c r="BP5" s="231"/>
      <c r="BQ5" s="687" t="s">
        <v>363</v>
      </c>
      <c r="BR5" s="688"/>
      <c r="BS5" s="688"/>
      <c r="BT5" s="688"/>
      <c r="BU5" s="688"/>
      <c r="BV5" s="688"/>
      <c r="BW5" s="688"/>
      <c r="BX5" s="688"/>
      <c r="BY5" s="688"/>
      <c r="BZ5" s="688"/>
      <c r="CA5" s="688"/>
      <c r="CB5" s="688"/>
      <c r="CC5" s="688"/>
      <c r="CD5" s="688"/>
      <c r="CE5" s="688"/>
      <c r="CF5" s="688"/>
      <c r="CG5" s="689"/>
      <c r="CH5" s="693" t="s">
        <v>364</v>
      </c>
      <c r="CI5" s="694"/>
      <c r="CJ5" s="694"/>
      <c r="CK5" s="694"/>
      <c r="CL5" s="695"/>
      <c r="CM5" s="693" t="s">
        <v>365</v>
      </c>
      <c r="CN5" s="694"/>
      <c r="CO5" s="694"/>
      <c r="CP5" s="694"/>
      <c r="CQ5" s="695"/>
      <c r="CR5" s="693" t="s">
        <v>366</v>
      </c>
      <c r="CS5" s="694"/>
      <c r="CT5" s="694"/>
      <c r="CU5" s="694"/>
      <c r="CV5" s="695"/>
      <c r="CW5" s="693" t="s">
        <v>367</v>
      </c>
      <c r="CX5" s="694"/>
      <c r="CY5" s="694"/>
      <c r="CZ5" s="694"/>
      <c r="DA5" s="695"/>
      <c r="DB5" s="693" t="s">
        <v>368</v>
      </c>
      <c r="DC5" s="694"/>
      <c r="DD5" s="694"/>
      <c r="DE5" s="694"/>
      <c r="DF5" s="695"/>
      <c r="DG5" s="726" t="s">
        <v>369</v>
      </c>
      <c r="DH5" s="727"/>
      <c r="DI5" s="727"/>
      <c r="DJ5" s="727"/>
      <c r="DK5" s="728"/>
      <c r="DL5" s="726" t="s">
        <v>370</v>
      </c>
      <c r="DM5" s="727"/>
      <c r="DN5" s="727"/>
      <c r="DO5" s="727"/>
      <c r="DP5" s="728"/>
      <c r="DQ5" s="693" t="s">
        <v>371</v>
      </c>
      <c r="DR5" s="694"/>
      <c r="DS5" s="694"/>
      <c r="DT5" s="694"/>
      <c r="DU5" s="695"/>
      <c r="DV5" s="693" t="s">
        <v>362</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9"/>
      <c r="DH6" s="730"/>
      <c r="DI6" s="730"/>
      <c r="DJ6" s="730"/>
      <c r="DK6" s="731"/>
      <c r="DL6" s="729"/>
      <c r="DM6" s="730"/>
      <c r="DN6" s="730"/>
      <c r="DO6" s="730"/>
      <c r="DP6" s="731"/>
      <c r="DQ6" s="696"/>
      <c r="DR6" s="697"/>
      <c r="DS6" s="697"/>
      <c r="DT6" s="697"/>
      <c r="DU6" s="698"/>
      <c r="DV6" s="696"/>
      <c r="DW6" s="697"/>
      <c r="DX6" s="697"/>
      <c r="DY6" s="697"/>
      <c r="DZ6" s="702"/>
      <c r="EA6" s="232"/>
    </row>
    <row r="7" spans="1:131" s="233" customFormat="1" ht="26.25" customHeight="1" thickTop="1" x14ac:dyDescent="0.2">
      <c r="A7" s="234">
        <v>1</v>
      </c>
      <c r="B7" s="712" t="s">
        <v>372</v>
      </c>
      <c r="C7" s="713"/>
      <c r="D7" s="713"/>
      <c r="E7" s="713"/>
      <c r="F7" s="713"/>
      <c r="G7" s="713"/>
      <c r="H7" s="713"/>
      <c r="I7" s="713"/>
      <c r="J7" s="713"/>
      <c r="K7" s="713"/>
      <c r="L7" s="713"/>
      <c r="M7" s="713"/>
      <c r="N7" s="713"/>
      <c r="O7" s="713"/>
      <c r="P7" s="714"/>
      <c r="Q7" s="715">
        <v>837583</v>
      </c>
      <c r="R7" s="716"/>
      <c r="S7" s="716"/>
      <c r="T7" s="716"/>
      <c r="U7" s="716"/>
      <c r="V7" s="716">
        <v>822811</v>
      </c>
      <c r="W7" s="716"/>
      <c r="X7" s="716"/>
      <c r="Y7" s="716"/>
      <c r="Z7" s="716"/>
      <c r="AA7" s="716">
        <v>14772</v>
      </c>
      <c r="AB7" s="716"/>
      <c r="AC7" s="716"/>
      <c r="AD7" s="716"/>
      <c r="AE7" s="717"/>
      <c r="AF7" s="718">
        <v>1301</v>
      </c>
      <c r="AG7" s="719"/>
      <c r="AH7" s="719"/>
      <c r="AI7" s="719"/>
      <c r="AJ7" s="720"/>
      <c r="AK7" s="721">
        <v>9994</v>
      </c>
      <c r="AL7" s="722"/>
      <c r="AM7" s="722"/>
      <c r="AN7" s="722"/>
      <c r="AO7" s="722"/>
      <c r="AP7" s="722">
        <v>1254641</v>
      </c>
      <c r="AQ7" s="722"/>
      <c r="AR7" s="722"/>
      <c r="AS7" s="722"/>
      <c r="AT7" s="722"/>
      <c r="AU7" s="723"/>
      <c r="AV7" s="723"/>
      <c r="AW7" s="723"/>
      <c r="AX7" s="723"/>
      <c r="AY7" s="724"/>
      <c r="AZ7" s="230"/>
      <c r="BA7" s="230"/>
      <c r="BB7" s="230"/>
      <c r="BC7" s="230"/>
      <c r="BD7" s="230"/>
      <c r="BE7" s="231"/>
      <c r="BF7" s="231"/>
      <c r="BG7" s="231"/>
      <c r="BH7" s="231"/>
      <c r="BI7" s="231"/>
      <c r="BJ7" s="231"/>
      <c r="BK7" s="231"/>
      <c r="BL7" s="231"/>
      <c r="BM7" s="231"/>
      <c r="BN7" s="231"/>
      <c r="BO7" s="231"/>
      <c r="BP7" s="231"/>
      <c r="BQ7" s="234">
        <v>1</v>
      </c>
      <c r="BR7" s="235"/>
      <c r="BS7" s="709" t="s">
        <v>567</v>
      </c>
      <c r="BT7" s="710"/>
      <c r="BU7" s="710"/>
      <c r="BV7" s="710"/>
      <c r="BW7" s="710"/>
      <c r="BX7" s="710"/>
      <c r="BY7" s="710"/>
      <c r="BZ7" s="710"/>
      <c r="CA7" s="710"/>
      <c r="CB7" s="710"/>
      <c r="CC7" s="710"/>
      <c r="CD7" s="710"/>
      <c r="CE7" s="710"/>
      <c r="CF7" s="710"/>
      <c r="CG7" s="725"/>
      <c r="CH7" s="706">
        <v>36</v>
      </c>
      <c r="CI7" s="707"/>
      <c r="CJ7" s="707"/>
      <c r="CK7" s="707"/>
      <c r="CL7" s="708"/>
      <c r="CM7" s="706">
        <v>998</v>
      </c>
      <c r="CN7" s="707"/>
      <c r="CO7" s="707"/>
      <c r="CP7" s="707"/>
      <c r="CQ7" s="708"/>
      <c r="CR7" s="706">
        <v>558</v>
      </c>
      <c r="CS7" s="707"/>
      <c r="CT7" s="707"/>
      <c r="CU7" s="707"/>
      <c r="CV7" s="708"/>
      <c r="CW7" s="706" t="s">
        <v>565</v>
      </c>
      <c r="CX7" s="707"/>
      <c r="CY7" s="707"/>
      <c r="CZ7" s="707"/>
      <c r="DA7" s="708"/>
      <c r="DB7" s="706" t="s">
        <v>618</v>
      </c>
      <c r="DC7" s="707"/>
      <c r="DD7" s="707"/>
      <c r="DE7" s="707"/>
      <c r="DF7" s="708"/>
      <c r="DG7" s="706" t="s">
        <v>618</v>
      </c>
      <c r="DH7" s="707"/>
      <c r="DI7" s="707"/>
      <c r="DJ7" s="707"/>
      <c r="DK7" s="708"/>
      <c r="DL7" s="703" t="s">
        <v>618</v>
      </c>
      <c r="DM7" s="704"/>
      <c r="DN7" s="704"/>
      <c r="DO7" s="704"/>
      <c r="DP7" s="705"/>
      <c r="DQ7" s="706" t="s">
        <v>502</v>
      </c>
      <c r="DR7" s="707"/>
      <c r="DS7" s="707"/>
      <c r="DT7" s="707"/>
      <c r="DU7" s="708"/>
      <c r="DV7" s="709"/>
      <c r="DW7" s="710"/>
      <c r="DX7" s="710"/>
      <c r="DY7" s="710"/>
      <c r="DZ7" s="711"/>
      <c r="EA7" s="232"/>
    </row>
    <row r="8" spans="1:131" s="233" customFormat="1" ht="26.25" customHeight="1" x14ac:dyDescent="0.2">
      <c r="A8" s="236">
        <v>2</v>
      </c>
      <c r="B8" s="740" t="s">
        <v>373</v>
      </c>
      <c r="C8" s="741"/>
      <c r="D8" s="741"/>
      <c r="E8" s="741"/>
      <c r="F8" s="741"/>
      <c r="G8" s="741"/>
      <c r="H8" s="741"/>
      <c r="I8" s="741"/>
      <c r="J8" s="741"/>
      <c r="K8" s="741"/>
      <c r="L8" s="741"/>
      <c r="M8" s="741"/>
      <c r="N8" s="741"/>
      <c r="O8" s="741"/>
      <c r="P8" s="742"/>
      <c r="Q8" s="743">
        <v>301</v>
      </c>
      <c r="R8" s="744"/>
      <c r="S8" s="744"/>
      <c r="T8" s="744"/>
      <c r="U8" s="744"/>
      <c r="V8" s="744">
        <v>142</v>
      </c>
      <c r="W8" s="744"/>
      <c r="X8" s="744"/>
      <c r="Y8" s="744"/>
      <c r="Z8" s="744"/>
      <c r="AA8" s="744">
        <v>159</v>
      </c>
      <c r="AB8" s="744"/>
      <c r="AC8" s="744"/>
      <c r="AD8" s="744"/>
      <c r="AE8" s="745"/>
      <c r="AF8" s="746" t="s">
        <v>220</v>
      </c>
      <c r="AG8" s="747"/>
      <c r="AH8" s="747"/>
      <c r="AI8" s="747"/>
      <c r="AJ8" s="748"/>
      <c r="AK8" s="732" t="s">
        <v>618</v>
      </c>
      <c r="AL8" s="733"/>
      <c r="AM8" s="733"/>
      <c r="AN8" s="733"/>
      <c r="AO8" s="733"/>
      <c r="AP8" s="733">
        <v>710</v>
      </c>
      <c r="AQ8" s="733"/>
      <c r="AR8" s="733"/>
      <c r="AS8" s="733"/>
      <c r="AT8" s="733"/>
      <c r="AU8" s="734"/>
      <c r="AV8" s="734"/>
      <c r="AW8" s="734"/>
      <c r="AX8" s="734"/>
      <c r="AY8" s="735"/>
      <c r="AZ8" s="230"/>
      <c r="BA8" s="230"/>
      <c r="BB8" s="230"/>
      <c r="BC8" s="230"/>
      <c r="BD8" s="230"/>
      <c r="BE8" s="231"/>
      <c r="BF8" s="231"/>
      <c r="BG8" s="231"/>
      <c r="BH8" s="231"/>
      <c r="BI8" s="231"/>
      <c r="BJ8" s="231"/>
      <c r="BK8" s="231"/>
      <c r="BL8" s="231"/>
      <c r="BM8" s="231"/>
      <c r="BN8" s="231"/>
      <c r="BO8" s="231"/>
      <c r="BP8" s="231"/>
      <c r="BQ8" s="236">
        <v>2</v>
      </c>
      <c r="BR8" s="237"/>
      <c r="BS8" s="736" t="s">
        <v>568</v>
      </c>
      <c r="BT8" s="737"/>
      <c r="BU8" s="737"/>
      <c r="BV8" s="737"/>
      <c r="BW8" s="737"/>
      <c r="BX8" s="737"/>
      <c r="BY8" s="737"/>
      <c r="BZ8" s="737"/>
      <c r="CA8" s="737"/>
      <c r="CB8" s="737"/>
      <c r="CC8" s="737"/>
      <c r="CD8" s="737"/>
      <c r="CE8" s="737"/>
      <c r="CF8" s="737"/>
      <c r="CG8" s="738"/>
      <c r="CH8" s="703">
        <v>-2</v>
      </c>
      <c r="CI8" s="704"/>
      <c r="CJ8" s="704"/>
      <c r="CK8" s="704"/>
      <c r="CL8" s="705"/>
      <c r="CM8" s="703">
        <v>129</v>
      </c>
      <c r="CN8" s="704"/>
      <c r="CO8" s="704"/>
      <c r="CP8" s="704"/>
      <c r="CQ8" s="705"/>
      <c r="CR8" s="703">
        <v>4</v>
      </c>
      <c r="CS8" s="704"/>
      <c r="CT8" s="704"/>
      <c r="CU8" s="704"/>
      <c r="CV8" s="705"/>
      <c r="CW8" s="703">
        <v>226</v>
      </c>
      <c r="CX8" s="704"/>
      <c r="CY8" s="704"/>
      <c r="CZ8" s="704"/>
      <c r="DA8" s="705"/>
      <c r="DB8" s="703" t="s">
        <v>618</v>
      </c>
      <c r="DC8" s="704"/>
      <c r="DD8" s="704"/>
      <c r="DE8" s="704"/>
      <c r="DF8" s="705"/>
      <c r="DG8" s="703" t="s">
        <v>618</v>
      </c>
      <c r="DH8" s="704"/>
      <c r="DI8" s="704"/>
      <c r="DJ8" s="704"/>
      <c r="DK8" s="705"/>
      <c r="DL8" s="703" t="s">
        <v>618</v>
      </c>
      <c r="DM8" s="704"/>
      <c r="DN8" s="704"/>
      <c r="DO8" s="704"/>
      <c r="DP8" s="705"/>
      <c r="DQ8" s="703" t="s">
        <v>502</v>
      </c>
      <c r="DR8" s="704"/>
      <c r="DS8" s="704"/>
      <c r="DT8" s="704"/>
      <c r="DU8" s="705"/>
      <c r="DV8" s="736"/>
      <c r="DW8" s="737"/>
      <c r="DX8" s="737"/>
      <c r="DY8" s="737"/>
      <c r="DZ8" s="739"/>
      <c r="EA8" s="232"/>
    </row>
    <row r="9" spans="1:131" s="233" customFormat="1" ht="26.25" customHeight="1" x14ac:dyDescent="0.2">
      <c r="A9" s="236">
        <v>3</v>
      </c>
      <c r="B9" s="740" t="s">
        <v>374</v>
      </c>
      <c r="C9" s="741"/>
      <c r="D9" s="741"/>
      <c r="E9" s="741"/>
      <c r="F9" s="741"/>
      <c r="G9" s="741"/>
      <c r="H9" s="741"/>
      <c r="I9" s="741"/>
      <c r="J9" s="741"/>
      <c r="K9" s="741"/>
      <c r="L9" s="741"/>
      <c r="M9" s="741"/>
      <c r="N9" s="741"/>
      <c r="O9" s="741"/>
      <c r="P9" s="742"/>
      <c r="Q9" s="743">
        <v>173</v>
      </c>
      <c r="R9" s="744"/>
      <c r="S9" s="744"/>
      <c r="T9" s="744"/>
      <c r="U9" s="744"/>
      <c r="V9" s="744">
        <v>57</v>
      </c>
      <c r="W9" s="744"/>
      <c r="X9" s="744"/>
      <c r="Y9" s="744"/>
      <c r="Z9" s="744"/>
      <c r="AA9" s="744">
        <v>116</v>
      </c>
      <c r="AB9" s="744"/>
      <c r="AC9" s="744"/>
      <c r="AD9" s="744"/>
      <c r="AE9" s="745"/>
      <c r="AF9" s="746" t="s">
        <v>375</v>
      </c>
      <c r="AG9" s="747"/>
      <c r="AH9" s="747"/>
      <c r="AI9" s="747"/>
      <c r="AJ9" s="748"/>
      <c r="AK9" s="732">
        <v>0</v>
      </c>
      <c r="AL9" s="733"/>
      <c r="AM9" s="733"/>
      <c r="AN9" s="733"/>
      <c r="AO9" s="733"/>
      <c r="AP9" s="733">
        <v>96</v>
      </c>
      <c r="AQ9" s="733"/>
      <c r="AR9" s="733"/>
      <c r="AS9" s="733"/>
      <c r="AT9" s="733"/>
      <c r="AU9" s="734"/>
      <c r="AV9" s="734"/>
      <c r="AW9" s="734"/>
      <c r="AX9" s="734"/>
      <c r="AY9" s="735"/>
      <c r="AZ9" s="230"/>
      <c r="BA9" s="230"/>
      <c r="BB9" s="230"/>
      <c r="BC9" s="230"/>
      <c r="BD9" s="230"/>
      <c r="BE9" s="231"/>
      <c r="BF9" s="231"/>
      <c r="BG9" s="231"/>
      <c r="BH9" s="231"/>
      <c r="BI9" s="231"/>
      <c r="BJ9" s="231"/>
      <c r="BK9" s="231"/>
      <c r="BL9" s="231"/>
      <c r="BM9" s="231"/>
      <c r="BN9" s="231"/>
      <c r="BO9" s="231"/>
      <c r="BP9" s="231"/>
      <c r="BQ9" s="236">
        <v>3</v>
      </c>
      <c r="BR9" s="237"/>
      <c r="BS9" s="736" t="s">
        <v>569</v>
      </c>
      <c r="BT9" s="737"/>
      <c r="BU9" s="737"/>
      <c r="BV9" s="737"/>
      <c r="BW9" s="737"/>
      <c r="BX9" s="737"/>
      <c r="BY9" s="737"/>
      <c r="BZ9" s="737"/>
      <c r="CA9" s="737"/>
      <c r="CB9" s="737"/>
      <c r="CC9" s="737"/>
      <c r="CD9" s="737"/>
      <c r="CE9" s="737"/>
      <c r="CF9" s="737"/>
      <c r="CG9" s="738"/>
      <c r="CH9" s="703">
        <v>1</v>
      </c>
      <c r="CI9" s="704"/>
      <c r="CJ9" s="704"/>
      <c r="CK9" s="704"/>
      <c r="CL9" s="705"/>
      <c r="CM9" s="703">
        <v>372</v>
      </c>
      <c r="CN9" s="704"/>
      <c r="CO9" s="704"/>
      <c r="CP9" s="704"/>
      <c r="CQ9" s="705"/>
      <c r="CR9" s="703">
        <v>30</v>
      </c>
      <c r="CS9" s="704"/>
      <c r="CT9" s="704"/>
      <c r="CU9" s="704"/>
      <c r="CV9" s="705"/>
      <c r="CW9" s="703">
        <v>3</v>
      </c>
      <c r="CX9" s="704"/>
      <c r="CY9" s="704"/>
      <c r="CZ9" s="704"/>
      <c r="DA9" s="705"/>
      <c r="DB9" s="703" t="s">
        <v>618</v>
      </c>
      <c r="DC9" s="704"/>
      <c r="DD9" s="704"/>
      <c r="DE9" s="704"/>
      <c r="DF9" s="705"/>
      <c r="DG9" s="703" t="s">
        <v>618</v>
      </c>
      <c r="DH9" s="704"/>
      <c r="DI9" s="704"/>
      <c r="DJ9" s="704"/>
      <c r="DK9" s="705"/>
      <c r="DL9" s="703" t="s">
        <v>618</v>
      </c>
      <c r="DM9" s="704"/>
      <c r="DN9" s="704"/>
      <c r="DO9" s="704"/>
      <c r="DP9" s="705"/>
      <c r="DQ9" s="703" t="s">
        <v>502</v>
      </c>
      <c r="DR9" s="704"/>
      <c r="DS9" s="704"/>
      <c r="DT9" s="704"/>
      <c r="DU9" s="705"/>
      <c r="DV9" s="736"/>
      <c r="DW9" s="737"/>
      <c r="DX9" s="737"/>
      <c r="DY9" s="737"/>
      <c r="DZ9" s="739"/>
      <c r="EA9" s="232"/>
    </row>
    <row r="10" spans="1:131" s="233" customFormat="1" ht="26.25" customHeight="1" x14ac:dyDescent="0.2">
      <c r="A10" s="236">
        <v>4</v>
      </c>
      <c r="B10" s="740" t="s">
        <v>376</v>
      </c>
      <c r="C10" s="741"/>
      <c r="D10" s="741"/>
      <c r="E10" s="741"/>
      <c r="F10" s="741"/>
      <c r="G10" s="741"/>
      <c r="H10" s="741"/>
      <c r="I10" s="741"/>
      <c r="J10" s="741"/>
      <c r="K10" s="741"/>
      <c r="L10" s="741"/>
      <c r="M10" s="741"/>
      <c r="N10" s="741"/>
      <c r="O10" s="741"/>
      <c r="P10" s="742"/>
      <c r="Q10" s="743">
        <v>409</v>
      </c>
      <c r="R10" s="744"/>
      <c r="S10" s="744"/>
      <c r="T10" s="744"/>
      <c r="U10" s="744"/>
      <c r="V10" s="744">
        <v>408</v>
      </c>
      <c r="W10" s="744"/>
      <c r="X10" s="744"/>
      <c r="Y10" s="744"/>
      <c r="Z10" s="744"/>
      <c r="AA10" s="744">
        <v>1</v>
      </c>
      <c r="AB10" s="744"/>
      <c r="AC10" s="744"/>
      <c r="AD10" s="744"/>
      <c r="AE10" s="745"/>
      <c r="AF10" s="746">
        <v>1</v>
      </c>
      <c r="AG10" s="747"/>
      <c r="AH10" s="747"/>
      <c r="AI10" s="747"/>
      <c r="AJ10" s="748"/>
      <c r="AK10" s="732">
        <v>113</v>
      </c>
      <c r="AL10" s="733"/>
      <c r="AM10" s="733"/>
      <c r="AN10" s="733"/>
      <c r="AO10" s="733"/>
      <c r="AP10" s="733">
        <v>1942</v>
      </c>
      <c r="AQ10" s="733"/>
      <c r="AR10" s="733"/>
      <c r="AS10" s="733"/>
      <c r="AT10" s="733"/>
      <c r="AU10" s="734"/>
      <c r="AV10" s="734"/>
      <c r="AW10" s="734"/>
      <c r="AX10" s="734"/>
      <c r="AY10" s="735"/>
      <c r="AZ10" s="230"/>
      <c r="BA10" s="230"/>
      <c r="BB10" s="230"/>
      <c r="BC10" s="230"/>
      <c r="BD10" s="230"/>
      <c r="BE10" s="231"/>
      <c r="BF10" s="231"/>
      <c r="BG10" s="231"/>
      <c r="BH10" s="231"/>
      <c r="BI10" s="231"/>
      <c r="BJ10" s="231"/>
      <c r="BK10" s="231"/>
      <c r="BL10" s="231"/>
      <c r="BM10" s="231"/>
      <c r="BN10" s="231"/>
      <c r="BO10" s="231"/>
      <c r="BP10" s="231"/>
      <c r="BQ10" s="236">
        <v>4</v>
      </c>
      <c r="BR10" s="237"/>
      <c r="BS10" s="736" t="s">
        <v>570</v>
      </c>
      <c r="BT10" s="737"/>
      <c r="BU10" s="737"/>
      <c r="BV10" s="737"/>
      <c r="BW10" s="737"/>
      <c r="BX10" s="737"/>
      <c r="BY10" s="737"/>
      <c r="BZ10" s="737"/>
      <c r="CA10" s="737"/>
      <c r="CB10" s="737"/>
      <c r="CC10" s="737"/>
      <c r="CD10" s="737"/>
      <c r="CE10" s="737"/>
      <c r="CF10" s="737"/>
      <c r="CG10" s="738"/>
      <c r="CH10" s="703">
        <v>-1791</v>
      </c>
      <c r="CI10" s="704"/>
      <c r="CJ10" s="704"/>
      <c r="CK10" s="704"/>
      <c r="CL10" s="705"/>
      <c r="CM10" s="703">
        <v>2217</v>
      </c>
      <c r="CN10" s="704"/>
      <c r="CO10" s="704"/>
      <c r="CP10" s="704"/>
      <c r="CQ10" s="705"/>
      <c r="CR10" s="703">
        <v>118</v>
      </c>
      <c r="CS10" s="704"/>
      <c r="CT10" s="704"/>
      <c r="CU10" s="704"/>
      <c r="CV10" s="705"/>
      <c r="CW10" s="703">
        <v>0</v>
      </c>
      <c r="CX10" s="704"/>
      <c r="CY10" s="704"/>
      <c r="CZ10" s="704"/>
      <c r="DA10" s="705"/>
      <c r="DB10" s="703" t="s">
        <v>618</v>
      </c>
      <c r="DC10" s="704"/>
      <c r="DD10" s="704"/>
      <c r="DE10" s="704"/>
      <c r="DF10" s="705"/>
      <c r="DG10" s="703" t="s">
        <v>618</v>
      </c>
      <c r="DH10" s="704"/>
      <c r="DI10" s="704"/>
      <c r="DJ10" s="704"/>
      <c r="DK10" s="705"/>
      <c r="DL10" s="703" t="s">
        <v>618</v>
      </c>
      <c r="DM10" s="704"/>
      <c r="DN10" s="704"/>
      <c r="DO10" s="704"/>
      <c r="DP10" s="705"/>
      <c r="DQ10" s="703" t="s">
        <v>502</v>
      </c>
      <c r="DR10" s="704"/>
      <c r="DS10" s="704"/>
      <c r="DT10" s="704"/>
      <c r="DU10" s="705"/>
      <c r="DV10" s="736"/>
      <c r="DW10" s="737"/>
      <c r="DX10" s="737"/>
      <c r="DY10" s="737"/>
      <c r="DZ10" s="739"/>
      <c r="EA10" s="232"/>
    </row>
    <row r="11" spans="1:131" s="233" customFormat="1" ht="26.25" customHeight="1" x14ac:dyDescent="0.2">
      <c r="A11" s="236">
        <v>5</v>
      </c>
      <c r="B11" s="740" t="s">
        <v>377</v>
      </c>
      <c r="C11" s="741"/>
      <c r="D11" s="741"/>
      <c r="E11" s="741"/>
      <c r="F11" s="741"/>
      <c r="G11" s="741"/>
      <c r="H11" s="741"/>
      <c r="I11" s="741"/>
      <c r="J11" s="741"/>
      <c r="K11" s="741"/>
      <c r="L11" s="741"/>
      <c r="M11" s="741"/>
      <c r="N11" s="741"/>
      <c r="O11" s="741"/>
      <c r="P11" s="742"/>
      <c r="Q11" s="743">
        <v>115</v>
      </c>
      <c r="R11" s="744"/>
      <c r="S11" s="744"/>
      <c r="T11" s="744"/>
      <c r="U11" s="744"/>
      <c r="V11" s="744">
        <v>112</v>
      </c>
      <c r="W11" s="744"/>
      <c r="X11" s="744"/>
      <c r="Y11" s="744"/>
      <c r="Z11" s="744"/>
      <c r="AA11" s="744">
        <v>3</v>
      </c>
      <c r="AB11" s="744"/>
      <c r="AC11" s="744"/>
      <c r="AD11" s="744"/>
      <c r="AE11" s="745"/>
      <c r="AF11" s="746" t="s">
        <v>220</v>
      </c>
      <c r="AG11" s="747"/>
      <c r="AH11" s="747"/>
      <c r="AI11" s="747"/>
      <c r="AJ11" s="748"/>
      <c r="AK11" s="732">
        <v>2</v>
      </c>
      <c r="AL11" s="733"/>
      <c r="AM11" s="733"/>
      <c r="AN11" s="733"/>
      <c r="AO11" s="733"/>
      <c r="AP11" s="733">
        <v>5839</v>
      </c>
      <c r="AQ11" s="733"/>
      <c r="AR11" s="733"/>
      <c r="AS11" s="733"/>
      <c r="AT11" s="733"/>
      <c r="AU11" s="734"/>
      <c r="AV11" s="734"/>
      <c r="AW11" s="734"/>
      <c r="AX11" s="734"/>
      <c r="AY11" s="735"/>
      <c r="AZ11" s="230"/>
      <c r="BA11" s="230"/>
      <c r="BB11" s="230"/>
      <c r="BC11" s="230"/>
      <c r="BD11" s="230"/>
      <c r="BE11" s="231"/>
      <c r="BF11" s="231"/>
      <c r="BG11" s="231"/>
      <c r="BH11" s="231"/>
      <c r="BI11" s="231"/>
      <c r="BJ11" s="231"/>
      <c r="BK11" s="231"/>
      <c r="BL11" s="231"/>
      <c r="BM11" s="231"/>
      <c r="BN11" s="231"/>
      <c r="BO11" s="231"/>
      <c r="BP11" s="231"/>
      <c r="BQ11" s="236">
        <v>5</v>
      </c>
      <c r="BR11" s="237"/>
      <c r="BS11" s="736" t="s">
        <v>571</v>
      </c>
      <c r="BT11" s="737"/>
      <c r="BU11" s="737"/>
      <c r="BV11" s="737"/>
      <c r="BW11" s="737"/>
      <c r="BX11" s="737"/>
      <c r="BY11" s="737"/>
      <c r="BZ11" s="737"/>
      <c r="CA11" s="737"/>
      <c r="CB11" s="737"/>
      <c r="CC11" s="737"/>
      <c r="CD11" s="737"/>
      <c r="CE11" s="737"/>
      <c r="CF11" s="737"/>
      <c r="CG11" s="738"/>
      <c r="CH11" s="703">
        <v>197</v>
      </c>
      <c r="CI11" s="704"/>
      <c r="CJ11" s="704"/>
      <c r="CK11" s="704"/>
      <c r="CL11" s="705"/>
      <c r="CM11" s="703">
        <v>6431</v>
      </c>
      <c r="CN11" s="704"/>
      <c r="CO11" s="704"/>
      <c r="CP11" s="704"/>
      <c r="CQ11" s="705"/>
      <c r="CR11" s="703">
        <v>132</v>
      </c>
      <c r="CS11" s="704"/>
      <c r="CT11" s="704"/>
      <c r="CU11" s="704"/>
      <c r="CV11" s="705"/>
      <c r="CW11" s="703">
        <v>0</v>
      </c>
      <c r="CX11" s="704"/>
      <c r="CY11" s="704"/>
      <c r="CZ11" s="704"/>
      <c r="DA11" s="705"/>
      <c r="DB11" s="703" t="s">
        <v>618</v>
      </c>
      <c r="DC11" s="704"/>
      <c r="DD11" s="704"/>
      <c r="DE11" s="704"/>
      <c r="DF11" s="705"/>
      <c r="DG11" s="703" t="s">
        <v>618</v>
      </c>
      <c r="DH11" s="704"/>
      <c r="DI11" s="704"/>
      <c r="DJ11" s="704"/>
      <c r="DK11" s="705"/>
      <c r="DL11" s="703" t="s">
        <v>618</v>
      </c>
      <c r="DM11" s="704"/>
      <c r="DN11" s="704"/>
      <c r="DO11" s="704"/>
      <c r="DP11" s="705"/>
      <c r="DQ11" s="703" t="s">
        <v>502</v>
      </c>
      <c r="DR11" s="704"/>
      <c r="DS11" s="704"/>
      <c r="DT11" s="704"/>
      <c r="DU11" s="705"/>
      <c r="DV11" s="736"/>
      <c r="DW11" s="737"/>
      <c r="DX11" s="737"/>
      <c r="DY11" s="737"/>
      <c r="DZ11" s="739"/>
      <c r="EA11" s="232"/>
    </row>
    <row r="12" spans="1:131" s="233" customFormat="1" ht="26.25" customHeight="1" x14ac:dyDescent="0.2">
      <c r="A12" s="236">
        <v>6</v>
      </c>
      <c r="B12" s="740" t="s">
        <v>378</v>
      </c>
      <c r="C12" s="741"/>
      <c r="D12" s="741"/>
      <c r="E12" s="741"/>
      <c r="F12" s="741"/>
      <c r="G12" s="741"/>
      <c r="H12" s="741"/>
      <c r="I12" s="741"/>
      <c r="J12" s="741"/>
      <c r="K12" s="741"/>
      <c r="L12" s="741"/>
      <c r="M12" s="741"/>
      <c r="N12" s="741"/>
      <c r="O12" s="741"/>
      <c r="P12" s="742"/>
      <c r="Q12" s="743">
        <v>1407</v>
      </c>
      <c r="R12" s="744"/>
      <c r="S12" s="744"/>
      <c r="T12" s="744"/>
      <c r="U12" s="744"/>
      <c r="V12" s="744">
        <v>1406</v>
      </c>
      <c r="W12" s="744"/>
      <c r="X12" s="744"/>
      <c r="Y12" s="744"/>
      <c r="Z12" s="744"/>
      <c r="AA12" s="744">
        <v>1</v>
      </c>
      <c r="AB12" s="744"/>
      <c r="AC12" s="744"/>
      <c r="AD12" s="744"/>
      <c r="AE12" s="745"/>
      <c r="AF12" s="746">
        <v>1</v>
      </c>
      <c r="AG12" s="747"/>
      <c r="AH12" s="747"/>
      <c r="AI12" s="747"/>
      <c r="AJ12" s="748"/>
      <c r="AK12" s="732" t="s">
        <v>618</v>
      </c>
      <c r="AL12" s="733"/>
      <c r="AM12" s="733"/>
      <c r="AN12" s="733"/>
      <c r="AO12" s="733"/>
      <c r="AP12" s="733">
        <v>1071</v>
      </c>
      <c r="AQ12" s="733"/>
      <c r="AR12" s="733"/>
      <c r="AS12" s="733"/>
      <c r="AT12" s="733"/>
      <c r="AU12" s="734"/>
      <c r="AV12" s="734"/>
      <c r="AW12" s="734"/>
      <c r="AX12" s="734"/>
      <c r="AY12" s="735"/>
      <c r="AZ12" s="230"/>
      <c r="BA12" s="230"/>
      <c r="BB12" s="230"/>
      <c r="BC12" s="230"/>
      <c r="BD12" s="230"/>
      <c r="BE12" s="231"/>
      <c r="BF12" s="231"/>
      <c r="BG12" s="231"/>
      <c r="BH12" s="231"/>
      <c r="BI12" s="231"/>
      <c r="BJ12" s="231"/>
      <c r="BK12" s="231"/>
      <c r="BL12" s="231"/>
      <c r="BM12" s="231"/>
      <c r="BN12" s="231"/>
      <c r="BO12" s="231"/>
      <c r="BP12" s="231"/>
      <c r="BQ12" s="236">
        <v>6</v>
      </c>
      <c r="BR12" s="237"/>
      <c r="BS12" s="736" t="s">
        <v>572</v>
      </c>
      <c r="BT12" s="737"/>
      <c r="BU12" s="737"/>
      <c r="BV12" s="737"/>
      <c r="BW12" s="737"/>
      <c r="BX12" s="737"/>
      <c r="BY12" s="737"/>
      <c r="BZ12" s="737"/>
      <c r="CA12" s="737"/>
      <c r="CB12" s="737"/>
      <c r="CC12" s="737"/>
      <c r="CD12" s="737"/>
      <c r="CE12" s="737"/>
      <c r="CF12" s="737"/>
      <c r="CG12" s="738"/>
      <c r="CH12" s="703">
        <v>22</v>
      </c>
      <c r="CI12" s="704"/>
      <c r="CJ12" s="704"/>
      <c r="CK12" s="704"/>
      <c r="CL12" s="705"/>
      <c r="CM12" s="703">
        <v>996</v>
      </c>
      <c r="CN12" s="704"/>
      <c r="CO12" s="704"/>
      <c r="CP12" s="704"/>
      <c r="CQ12" s="705"/>
      <c r="CR12" s="703">
        <v>277</v>
      </c>
      <c r="CS12" s="704"/>
      <c r="CT12" s="704"/>
      <c r="CU12" s="704"/>
      <c r="CV12" s="705"/>
      <c r="CW12" s="703">
        <v>0</v>
      </c>
      <c r="CX12" s="704"/>
      <c r="CY12" s="704"/>
      <c r="CZ12" s="704"/>
      <c r="DA12" s="705"/>
      <c r="DB12" s="703" t="s">
        <v>618</v>
      </c>
      <c r="DC12" s="704"/>
      <c r="DD12" s="704"/>
      <c r="DE12" s="704"/>
      <c r="DF12" s="705"/>
      <c r="DG12" s="703" t="s">
        <v>618</v>
      </c>
      <c r="DH12" s="704"/>
      <c r="DI12" s="704"/>
      <c r="DJ12" s="704"/>
      <c r="DK12" s="705"/>
      <c r="DL12" s="703" t="s">
        <v>618</v>
      </c>
      <c r="DM12" s="704"/>
      <c r="DN12" s="704"/>
      <c r="DO12" s="704"/>
      <c r="DP12" s="705"/>
      <c r="DQ12" s="703" t="s">
        <v>502</v>
      </c>
      <c r="DR12" s="704"/>
      <c r="DS12" s="704"/>
      <c r="DT12" s="704"/>
      <c r="DU12" s="705"/>
      <c r="DV12" s="736"/>
      <c r="DW12" s="737"/>
      <c r="DX12" s="737"/>
      <c r="DY12" s="737"/>
      <c r="DZ12" s="739"/>
      <c r="EA12" s="232"/>
    </row>
    <row r="13" spans="1:131" s="233" customFormat="1" ht="26.25" customHeight="1" x14ac:dyDescent="0.2">
      <c r="A13" s="236">
        <v>7</v>
      </c>
      <c r="B13" s="740" t="s">
        <v>379</v>
      </c>
      <c r="C13" s="741"/>
      <c r="D13" s="741"/>
      <c r="E13" s="741"/>
      <c r="F13" s="741"/>
      <c r="G13" s="741"/>
      <c r="H13" s="741"/>
      <c r="I13" s="741"/>
      <c r="J13" s="741"/>
      <c r="K13" s="741"/>
      <c r="L13" s="741"/>
      <c r="M13" s="741"/>
      <c r="N13" s="741"/>
      <c r="O13" s="741"/>
      <c r="P13" s="742"/>
      <c r="Q13" s="743">
        <v>161</v>
      </c>
      <c r="R13" s="744"/>
      <c r="S13" s="744"/>
      <c r="T13" s="744"/>
      <c r="U13" s="744"/>
      <c r="V13" s="744">
        <v>0</v>
      </c>
      <c r="W13" s="744"/>
      <c r="X13" s="744"/>
      <c r="Y13" s="744"/>
      <c r="Z13" s="744"/>
      <c r="AA13" s="744">
        <v>161</v>
      </c>
      <c r="AB13" s="744"/>
      <c r="AC13" s="744"/>
      <c r="AD13" s="744"/>
      <c r="AE13" s="745"/>
      <c r="AF13" s="746" t="s">
        <v>380</v>
      </c>
      <c r="AG13" s="747"/>
      <c r="AH13" s="747"/>
      <c r="AI13" s="747"/>
      <c r="AJ13" s="748"/>
      <c r="AK13" s="732">
        <v>0</v>
      </c>
      <c r="AL13" s="733"/>
      <c r="AM13" s="733"/>
      <c r="AN13" s="733"/>
      <c r="AO13" s="733"/>
      <c r="AP13" s="733" t="s">
        <v>565</v>
      </c>
      <c r="AQ13" s="733"/>
      <c r="AR13" s="733"/>
      <c r="AS13" s="733"/>
      <c r="AT13" s="733"/>
      <c r="AU13" s="734"/>
      <c r="AV13" s="734"/>
      <c r="AW13" s="734"/>
      <c r="AX13" s="734"/>
      <c r="AY13" s="735"/>
      <c r="AZ13" s="230"/>
      <c r="BA13" s="230"/>
      <c r="BB13" s="230"/>
      <c r="BC13" s="230"/>
      <c r="BD13" s="230"/>
      <c r="BE13" s="231"/>
      <c r="BF13" s="231"/>
      <c r="BG13" s="231"/>
      <c r="BH13" s="231"/>
      <c r="BI13" s="231"/>
      <c r="BJ13" s="231"/>
      <c r="BK13" s="231"/>
      <c r="BL13" s="231"/>
      <c r="BM13" s="231"/>
      <c r="BN13" s="231"/>
      <c r="BO13" s="231"/>
      <c r="BP13" s="231"/>
      <c r="BQ13" s="236">
        <v>7</v>
      </c>
      <c r="BR13" s="237"/>
      <c r="BS13" s="736" t="s">
        <v>573</v>
      </c>
      <c r="BT13" s="737"/>
      <c r="BU13" s="737"/>
      <c r="BV13" s="737"/>
      <c r="BW13" s="737"/>
      <c r="BX13" s="737"/>
      <c r="BY13" s="737"/>
      <c r="BZ13" s="737"/>
      <c r="CA13" s="737"/>
      <c r="CB13" s="737"/>
      <c r="CC13" s="737"/>
      <c r="CD13" s="737"/>
      <c r="CE13" s="737"/>
      <c r="CF13" s="737"/>
      <c r="CG13" s="738"/>
      <c r="CH13" s="703">
        <v>-253</v>
      </c>
      <c r="CI13" s="704"/>
      <c r="CJ13" s="704"/>
      <c r="CK13" s="704"/>
      <c r="CL13" s="705"/>
      <c r="CM13" s="703">
        <v>306</v>
      </c>
      <c r="CN13" s="704"/>
      <c r="CO13" s="704"/>
      <c r="CP13" s="704"/>
      <c r="CQ13" s="705"/>
      <c r="CR13" s="703">
        <v>41</v>
      </c>
      <c r="CS13" s="704"/>
      <c r="CT13" s="704"/>
      <c r="CU13" s="704"/>
      <c r="CV13" s="705"/>
      <c r="CW13" s="703">
        <v>0</v>
      </c>
      <c r="CX13" s="704"/>
      <c r="CY13" s="704"/>
      <c r="CZ13" s="704"/>
      <c r="DA13" s="705"/>
      <c r="DB13" s="703" t="s">
        <v>618</v>
      </c>
      <c r="DC13" s="704"/>
      <c r="DD13" s="704"/>
      <c r="DE13" s="704"/>
      <c r="DF13" s="705"/>
      <c r="DG13" s="703" t="s">
        <v>618</v>
      </c>
      <c r="DH13" s="704"/>
      <c r="DI13" s="704"/>
      <c r="DJ13" s="704"/>
      <c r="DK13" s="705"/>
      <c r="DL13" s="703" t="s">
        <v>618</v>
      </c>
      <c r="DM13" s="704"/>
      <c r="DN13" s="704"/>
      <c r="DO13" s="704"/>
      <c r="DP13" s="705"/>
      <c r="DQ13" s="703" t="s">
        <v>502</v>
      </c>
      <c r="DR13" s="704"/>
      <c r="DS13" s="704"/>
      <c r="DT13" s="704"/>
      <c r="DU13" s="705"/>
      <c r="DV13" s="736"/>
      <c r="DW13" s="737"/>
      <c r="DX13" s="737"/>
      <c r="DY13" s="737"/>
      <c r="DZ13" s="739"/>
      <c r="EA13" s="232"/>
    </row>
    <row r="14" spans="1:131" s="233" customFormat="1" ht="26.25" customHeight="1" x14ac:dyDescent="0.2">
      <c r="A14" s="236">
        <v>8</v>
      </c>
      <c r="B14" s="740" t="s">
        <v>381</v>
      </c>
      <c r="C14" s="741"/>
      <c r="D14" s="741"/>
      <c r="E14" s="741"/>
      <c r="F14" s="741"/>
      <c r="G14" s="741"/>
      <c r="H14" s="741"/>
      <c r="I14" s="741"/>
      <c r="J14" s="741"/>
      <c r="K14" s="741"/>
      <c r="L14" s="741"/>
      <c r="M14" s="741"/>
      <c r="N14" s="741"/>
      <c r="O14" s="741"/>
      <c r="P14" s="742"/>
      <c r="Q14" s="743">
        <v>199</v>
      </c>
      <c r="R14" s="744"/>
      <c r="S14" s="744"/>
      <c r="T14" s="744"/>
      <c r="U14" s="744"/>
      <c r="V14" s="744">
        <v>187</v>
      </c>
      <c r="W14" s="744"/>
      <c r="X14" s="744"/>
      <c r="Y14" s="744"/>
      <c r="Z14" s="744"/>
      <c r="AA14" s="744">
        <v>12</v>
      </c>
      <c r="AB14" s="744"/>
      <c r="AC14" s="744"/>
      <c r="AD14" s="744"/>
      <c r="AE14" s="745"/>
      <c r="AF14" s="746">
        <v>12</v>
      </c>
      <c r="AG14" s="747"/>
      <c r="AH14" s="747"/>
      <c r="AI14" s="747"/>
      <c r="AJ14" s="748"/>
      <c r="AK14" s="732" t="s">
        <v>618</v>
      </c>
      <c r="AL14" s="733"/>
      <c r="AM14" s="733"/>
      <c r="AN14" s="733"/>
      <c r="AO14" s="733"/>
      <c r="AP14" s="733" t="s">
        <v>565</v>
      </c>
      <c r="AQ14" s="733"/>
      <c r="AR14" s="733"/>
      <c r="AS14" s="733"/>
      <c r="AT14" s="733"/>
      <c r="AU14" s="734"/>
      <c r="AV14" s="734"/>
      <c r="AW14" s="734"/>
      <c r="AX14" s="734"/>
      <c r="AY14" s="735"/>
      <c r="AZ14" s="230"/>
      <c r="BA14" s="230"/>
      <c r="BB14" s="230"/>
      <c r="BC14" s="230"/>
      <c r="BD14" s="230"/>
      <c r="BE14" s="231"/>
      <c r="BF14" s="231"/>
      <c r="BG14" s="231"/>
      <c r="BH14" s="231"/>
      <c r="BI14" s="231"/>
      <c r="BJ14" s="231"/>
      <c r="BK14" s="231"/>
      <c r="BL14" s="231"/>
      <c r="BM14" s="231"/>
      <c r="BN14" s="231"/>
      <c r="BO14" s="231"/>
      <c r="BP14" s="231"/>
      <c r="BQ14" s="236">
        <v>8</v>
      </c>
      <c r="BR14" s="237"/>
      <c r="BS14" s="736" t="s">
        <v>574</v>
      </c>
      <c r="BT14" s="737"/>
      <c r="BU14" s="737"/>
      <c r="BV14" s="737"/>
      <c r="BW14" s="737"/>
      <c r="BX14" s="737"/>
      <c r="BY14" s="737"/>
      <c r="BZ14" s="737"/>
      <c r="CA14" s="737"/>
      <c r="CB14" s="737"/>
      <c r="CC14" s="737"/>
      <c r="CD14" s="737"/>
      <c r="CE14" s="737"/>
      <c r="CF14" s="737"/>
      <c r="CG14" s="738"/>
      <c r="CH14" s="703">
        <v>-98</v>
      </c>
      <c r="CI14" s="704"/>
      <c r="CJ14" s="704"/>
      <c r="CK14" s="704"/>
      <c r="CL14" s="705"/>
      <c r="CM14" s="703">
        <v>3194</v>
      </c>
      <c r="CN14" s="704"/>
      <c r="CO14" s="704"/>
      <c r="CP14" s="704"/>
      <c r="CQ14" s="705"/>
      <c r="CR14" s="703">
        <v>80</v>
      </c>
      <c r="CS14" s="704"/>
      <c r="CT14" s="704"/>
      <c r="CU14" s="704"/>
      <c r="CV14" s="705"/>
      <c r="CW14" s="703">
        <v>85</v>
      </c>
      <c r="CX14" s="704"/>
      <c r="CY14" s="704"/>
      <c r="CZ14" s="704"/>
      <c r="DA14" s="705"/>
      <c r="DB14" s="703" t="s">
        <v>618</v>
      </c>
      <c r="DC14" s="704"/>
      <c r="DD14" s="704"/>
      <c r="DE14" s="704"/>
      <c r="DF14" s="705"/>
      <c r="DG14" s="703" t="s">
        <v>618</v>
      </c>
      <c r="DH14" s="704"/>
      <c r="DI14" s="704"/>
      <c r="DJ14" s="704"/>
      <c r="DK14" s="705"/>
      <c r="DL14" s="703" t="s">
        <v>618</v>
      </c>
      <c r="DM14" s="704"/>
      <c r="DN14" s="704"/>
      <c r="DO14" s="704"/>
      <c r="DP14" s="705"/>
      <c r="DQ14" s="703" t="s">
        <v>502</v>
      </c>
      <c r="DR14" s="704"/>
      <c r="DS14" s="704"/>
      <c r="DT14" s="704"/>
      <c r="DU14" s="705"/>
      <c r="DV14" s="736"/>
      <c r="DW14" s="737"/>
      <c r="DX14" s="737"/>
      <c r="DY14" s="737"/>
      <c r="DZ14" s="739"/>
      <c r="EA14" s="232"/>
    </row>
    <row r="15" spans="1:131" s="233" customFormat="1" ht="26.25" customHeight="1" x14ac:dyDescent="0.2">
      <c r="A15" s="236">
        <v>9</v>
      </c>
      <c r="B15" s="740" t="s">
        <v>382</v>
      </c>
      <c r="C15" s="741"/>
      <c r="D15" s="741"/>
      <c r="E15" s="741"/>
      <c r="F15" s="741"/>
      <c r="G15" s="741"/>
      <c r="H15" s="741"/>
      <c r="I15" s="741"/>
      <c r="J15" s="741"/>
      <c r="K15" s="741"/>
      <c r="L15" s="741"/>
      <c r="M15" s="741"/>
      <c r="N15" s="741"/>
      <c r="O15" s="741"/>
      <c r="P15" s="742"/>
      <c r="Q15" s="743">
        <v>644</v>
      </c>
      <c r="R15" s="744"/>
      <c r="S15" s="744"/>
      <c r="T15" s="744"/>
      <c r="U15" s="744"/>
      <c r="V15" s="744">
        <v>57</v>
      </c>
      <c r="W15" s="744"/>
      <c r="X15" s="744"/>
      <c r="Y15" s="744"/>
      <c r="Z15" s="744"/>
      <c r="AA15" s="744">
        <v>587</v>
      </c>
      <c r="AB15" s="744"/>
      <c r="AC15" s="744"/>
      <c r="AD15" s="744"/>
      <c r="AE15" s="745"/>
      <c r="AF15" s="746" t="s">
        <v>220</v>
      </c>
      <c r="AG15" s="747"/>
      <c r="AH15" s="747"/>
      <c r="AI15" s="747"/>
      <c r="AJ15" s="748"/>
      <c r="AK15" s="732">
        <v>0</v>
      </c>
      <c r="AL15" s="733"/>
      <c r="AM15" s="733"/>
      <c r="AN15" s="733"/>
      <c r="AO15" s="733"/>
      <c r="AP15" s="733" t="s">
        <v>565</v>
      </c>
      <c r="AQ15" s="733"/>
      <c r="AR15" s="733"/>
      <c r="AS15" s="733"/>
      <c r="AT15" s="733"/>
      <c r="AU15" s="734"/>
      <c r="AV15" s="734"/>
      <c r="AW15" s="734"/>
      <c r="AX15" s="734"/>
      <c r="AY15" s="735"/>
      <c r="AZ15" s="230"/>
      <c r="BA15" s="230"/>
      <c r="BB15" s="230"/>
      <c r="BC15" s="230"/>
      <c r="BD15" s="230"/>
      <c r="BE15" s="231"/>
      <c r="BF15" s="231"/>
      <c r="BG15" s="231"/>
      <c r="BH15" s="231"/>
      <c r="BI15" s="231"/>
      <c r="BJ15" s="231"/>
      <c r="BK15" s="231"/>
      <c r="BL15" s="231"/>
      <c r="BM15" s="231"/>
      <c r="BN15" s="231"/>
      <c r="BO15" s="231"/>
      <c r="BP15" s="231"/>
      <c r="BQ15" s="236">
        <v>9</v>
      </c>
      <c r="BR15" s="237"/>
      <c r="BS15" s="736" t="s">
        <v>575</v>
      </c>
      <c r="BT15" s="737"/>
      <c r="BU15" s="737"/>
      <c r="BV15" s="737"/>
      <c r="BW15" s="737"/>
      <c r="BX15" s="737"/>
      <c r="BY15" s="737"/>
      <c r="BZ15" s="737"/>
      <c r="CA15" s="737"/>
      <c r="CB15" s="737"/>
      <c r="CC15" s="737"/>
      <c r="CD15" s="737"/>
      <c r="CE15" s="737"/>
      <c r="CF15" s="737"/>
      <c r="CG15" s="738"/>
      <c r="CH15" s="703">
        <v>-7</v>
      </c>
      <c r="CI15" s="704"/>
      <c r="CJ15" s="704"/>
      <c r="CK15" s="704"/>
      <c r="CL15" s="705"/>
      <c r="CM15" s="703">
        <v>831</v>
      </c>
      <c r="CN15" s="704"/>
      <c r="CO15" s="704"/>
      <c r="CP15" s="704"/>
      <c r="CQ15" s="705"/>
      <c r="CR15" s="703">
        <v>768</v>
      </c>
      <c r="CS15" s="704"/>
      <c r="CT15" s="704"/>
      <c r="CU15" s="704"/>
      <c r="CV15" s="705"/>
      <c r="CW15" s="703">
        <v>11</v>
      </c>
      <c r="CX15" s="704"/>
      <c r="CY15" s="704"/>
      <c r="CZ15" s="704"/>
      <c r="DA15" s="705"/>
      <c r="DB15" s="703" t="s">
        <v>618</v>
      </c>
      <c r="DC15" s="704"/>
      <c r="DD15" s="704"/>
      <c r="DE15" s="704"/>
      <c r="DF15" s="705"/>
      <c r="DG15" s="703" t="s">
        <v>618</v>
      </c>
      <c r="DH15" s="704"/>
      <c r="DI15" s="704"/>
      <c r="DJ15" s="704"/>
      <c r="DK15" s="705"/>
      <c r="DL15" s="703" t="s">
        <v>618</v>
      </c>
      <c r="DM15" s="704"/>
      <c r="DN15" s="704"/>
      <c r="DO15" s="704"/>
      <c r="DP15" s="705"/>
      <c r="DQ15" s="703" t="s">
        <v>502</v>
      </c>
      <c r="DR15" s="704"/>
      <c r="DS15" s="704"/>
      <c r="DT15" s="704"/>
      <c r="DU15" s="705"/>
      <c r="DV15" s="736"/>
      <c r="DW15" s="737"/>
      <c r="DX15" s="737"/>
      <c r="DY15" s="737"/>
      <c r="DZ15" s="739"/>
      <c r="EA15" s="232"/>
    </row>
    <row r="16" spans="1:131" s="233" customFormat="1" ht="26.25" customHeight="1" x14ac:dyDescent="0.2">
      <c r="A16" s="236">
        <v>10</v>
      </c>
      <c r="B16" s="740" t="s">
        <v>383</v>
      </c>
      <c r="C16" s="741"/>
      <c r="D16" s="741"/>
      <c r="E16" s="741"/>
      <c r="F16" s="741"/>
      <c r="G16" s="741"/>
      <c r="H16" s="741"/>
      <c r="I16" s="741"/>
      <c r="J16" s="741"/>
      <c r="K16" s="741"/>
      <c r="L16" s="741"/>
      <c r="M16" s="741"/>
      <c r="N16" s="741"/>
      <c r="O16" s="741"/>
      <c r="P16" s="742"/>
      <c r="Q16" s="743">
        <v>69024</v>
      </c>
      <c r="R16" s="744"/>
      <c r="S16" s="744"/>
      <c r="T16" s="744"/>
      <c r="U16" s="744"/>
      <c r="V16" s="744">
        <v>69024</v>
      </c>
      <c r="W16" s="744"/>
      <c r="X16" s="744"/>
      <c r="Y16" s="744"/>
      <c r="Z16" s="744"/>
      <c r="AA16" s="744" t="s">
        <v>565</v>
      </c>
      <c r="AB16" s="744"/>
      <c r="AC16" s="744"/>
      <c r="AD16" s="744"/>
      <c r="AE16" s="745"/>
      <c r="AF16" s="746" t="s">
        <v>220</v>
      </c>
      <c r="AG16" s="747"/>
      <c r="AH16" s="747"/>
      <c r="AI16" s="747"/>
      <c r="AJ16" s="748"/>
      <c r="AK16" s="732">
        <v>10452</v>
      </c>
      <c r="AL16" s="733"/>
      <c r="AM16" s="733"/>
      <c r="AN16" s="733"/>
      <c r="AO16" s="733"/>
      <c r="AP16" s="733" t="s">
        <v>565</v>
      </c>
      <c r="AQ16" s="733"/>
      <c r="AR16" s="733"/>
      <c r="AS16" s="733"/>
      <c r="AT16" s="733"/>
      <c r="AU16" s="734"/>
      <c r="AV16" s="734"/>
      <c r="AW16" s="734"/>
      <c r="AX16" s="734"/>
      <c r="AY16" s="735"/>
      <c r="AZ16" s="230"/>
      <c r="BA16" s="230"/>
      <c r="BB16" s="230"/>
      <c r="BC16" s="230"/>
      <c r="BD16" s="230"/>
      <c r="BE16" s="231"/>
      <c r="BF16" s="231"/>
      <c r="BG16" s="231"/>
      <c r="BH16" s="231"/>
      <c r="BI16" s="231"/>
      <c r="BJ16" s="231"/>
      <c r="BK16" s="231"/>
      <c r="BL16" s="231"/>
      <c r="BM16" s="231"/>
      <c r="BN16" s="231"/>
      <c r="BO16" s="231"/>
      <c r="BP16" s="231"/>
      <c r="BQ16" s="236">
        <v>10</v>
      </c>
      <c r="BR16" s="237"/>
      <c r="BS16" s="736" t="s">
        <v>576</v>
      </c>
      <c r="BT16" s="737"/>
      <c r="BU16" s="737"/>
      <c r="BV16" s="737"/>
      <c r="BW16" s="737"/>
      <c r="BX16" s="737"/>
      <c r="BY16" s="737"/>
      <c r="BZ16" s="737"/>
      <c r="CA16" s="737"/>
      <c r="CB16" s="737"/>
      <c r="CC16" s="737"/>
      <c r="CD16" s="737"/>
      <c r="CE16" s="737"/>
      <c r="CF16" s="737"/>
      <c r="CG16" s="738"/>
      <c r="CH16" s="703">
        <v>0</v>
      </c>
      <c r="CI16" s="704"/>
      <c r="CJ16" s="704"/>
      <c r="CK16" s="704"/>
      <c r="CL16" s="705"/>
      <c r="CM16" s="703">
        <v>24</v>
      </c>
      <c r="CN16" s="704"/>
      <c r="CO16" s="704"/>
      <c r="CP16" s="704"/>
      <c r="CQ16" s="705"/>
      <c r="CR16" s="703">
        <v>10</v>
      </c>
      <c r="CS16" s="704"/>
      <c r="CT16" s="704"/>
      <c r="CU16" s="704"/>
      <c r="CV16" s="705"/>
      <c r="CW16" s="703">
        <v>0</v>
      </c>
      <c r="CX16" s="704"/>
      <c r="CY16" s="704"/>
      <c r="CZ16" s="704"/>
      <c r="DA16" s="705"/>
      <c r="DB16" s="703" t="s">
        <v>618</v>
      </c>
      <c r="DC16" s="704"/>
      <c r="DD16" s="704"/>
      <c r="DE16" s="704"/>
      <c r="DF16" s="705"/>
      <c r="DG16" s="703" t="s">
        <v>618</v>
      </c>
      <c r="DH16" s="704"/>
      <c r="DI16" s="704"/>
      <c r="DJ16" s="704"/>
      <c r="DK16" s="705"/>
      <c r="DL16" s="703" t="s">
        <v>618</v>
      </c>
      <c r="DM16" s="704"/>
      <c r="DN16" s="704"/>
      <c r="DO16" s="704"/>
      <c r="DP16" s="705"/>
      <c r="DQ16" s="703" t="s">
        <v>502</v>
      </c>
      <c r="DR16" s="704"/>
      <c r="DS16" s="704"/>
      <c r="DT16" s="704"/>
      <c r="DU16" s="705"/>
      <c r="DV16" s="736"/>
      <c r="DW16" s="737"/>
      <c r="DX16" s="737"/>
      <c r="DY16" s="737"/>
      <c r="DZ16" s="739"/>
      <c r="EA16" s="232"/>
    </row>
    <row r="17" spans="1:131" s="233" customFormat="1" ht="26.25" customHeight="1" x14ac:dyDescent="0.2">
      <c r="A17" s="236">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32"/>
      <c r="AL17" s="733"/>
      <c r="AM17" s="733"/>
      <c r="AN17" s="733"/>
      <c r="AO17" s="733"/>
      <c r="AP17" s="733"/>
      <c r="AQ17" s="733"/>
      <c r="AR17" s="733"/>
      <c r="AS17" s="733"/>
      <c r="AT17" s="733"/>
      <c r="AU17" s="734"/>
      <c r="AV17" s="734"/>
      <c r="AW17" s="734"/>
      <c r="AX17" s="734"/>
      <c r="AY17" s="735"/>
      <c r="AZ17" s="230"/>
      <c r="BA17" s="230"/>
      <c r="BB17" s="230"/>
      <c r="BC17" s="230"/>
      <c r="BD17" s="230"/>
      <c r="BE17" s="231"/>
      <c r="BF17" s="231"/>
      <c r="BG17" s="231"/>
      <c r="BH17" s="231"/>
      <c r="BI17" s="231"/>
      <c r="BJ17" s="231"/>
      <c r="BK17" s="231"/>
      <c r="BL17" s="231"/>
      <c r="BM17" s="231"/>
      <c r="BN17" s="231"/>
      <c r="BO17" s="231"/>
      <c r="BP17" s="231"/>
      <c r="BQ17" s="236">
        <v>11</v>
      </c>
      <c r="BR17" s="237"/>
      <c r="BS17" s="736" t="s">
        <v>577</v>
      </c>
      <c r="BT17" s="737"/>
      <c r="BU17" s="737"/>
      <c r="BV17" s="737"/>
      <c r="BW17" s="737"/>
      <c r="BX17" s="737"/>
      <c r="BY17" s="737"/>
      <c r="BZ17" s="737"/>
      <c r="CA17" s="737"/>
      <c r="CB17" s="737"/>
      <c r="CC17" s="737"/>
      <c r="CD17" s="737"/>
      <c r="CE17" s="737"/>
      <c r="CF17" s="737"/>
      <c r="CG17" s="738"/>
      <c r="CH17" s="703">
        <v>9</v>
      </c>
      <c r="CI17" s="704"/>
      <c r="CJ17" s="704"/>
      <c r="CK17" s="704"/>
      <c r="CL17" s="705"/>
      <c r="CM17" s="703">
        <v>642</v>
      </c>
      <c r="CN17" s="704"/>
      <c r="CO17" s="704"/>
      <c r="CP17" s="704"/>
      <c r="CQ17" s="705"/>
      <c r="CR17" s="703">
        <v>15</v>
      </c>
      <c r="CS17" s="704"/>
      <c r="CT17" s="704"/>
      <c r="CU17" s="704"/>
      <c r="CV17" s="705"/>
      <c r="CW17" s="703">
        <v>0</v>
      </c>
      <c r="CX17" s="704"/>
      <c r="CY17" s="704"/>
      <c r="CZ17" s="704"/>
      <c r="DA17" s="705"/>
      <c r="DB17" s="703" t="s">
        <v>618</v>
      </c>
      <c r="DC17" s="704"/>
      <c r="DD17" s="704"/>
      <c r="DE17" s="704"/>
      <c r="DF17" s="705"/>
      <c r="DG17" s="703" t="s">
        <v>618</v>
      </c>
      <c r="DH17" s="704"/>
      <c r="DI17" s="704"/>
      <c r="DJ17" s="704"/>
      <c r="DK17" s="705"/>
      <c r="DL17" s="703" t="s">
        <v>618</v>
      </c>
      <c r="DM17" s="704"/>
      <c r="DN17" s="704"/>
      <c r="DO17" s="704"/>
      <c r="DP17" s="705"/>
      <c r="DQ17" s="703" t="s">
        <v>502</v>
      </c>
      <c r="DR17" s="704"/>
      <c r="DS17" s="704"/>
      <c r="DT17" s="704"/>
      <c r="DU17" s="705"/>
      <c r="DV17" s="736"/>
      <c r="DW17" s="737"/>
      <c r="DX17" s="737"/>
      <c r="DY17" s="737"/>
      <c r="DZ17" s="739"/>
      <c r="EA17" s="232"/>
    </row>
    <row r="18" spans="1:131" s="233" customFormat="1" ht="26.25" customHeight="1" x14ac:dyDescent="0.2">
      <c r="A18" s="23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32"/>
      <c r="AL18" s="733"/>
      <c r="AM18" s="733"/>
      <c r="AN18" s="733"/>
      <c r="AO18" s="733"/>
      <c r="AP18" s="733"/>
      <c r="AQ18" s="733"/>
      <c r="AR18" s="733"/>
      <c r="AS18" s="733"/>
      <c r="AT18" s="733"/>
      <c r="AU18" s="734"/>
      <c r="AV18" s="734"/>
      <c r="AW18" s="734"/>
      <c r="AX18" s="734"/>
      <c r="AY18" s="735"/>
      <c r="AZ18" s="230"/>
      <c r="BA18" s="230"/>
      <c r="BB18" s="230"/>
      <c r="BC18" s="230"/>
      <c r="BD18" s="230"/>
      <c r="BE18" s="231"/>
      <c r="BF18" s="231"/>
      <c r="BG18" s="231"/>
      <c r="BH18" s="231"/>
      <c r="BI18" s="231"/>
      <c r="BJ18" s="231"/>
      <c r="BK18" s="231"/>
      <c r="BL18" s="231"/>
      <c r="BM18" s="231"/>
      <c r="BN18" s="231"/>
      <c r="BO18" s="231"/>
      <c r="BP18" s="231"/>
      <c r="BQ18" s="236">
        <v>12</v>
      </c>
      <c r="BR18" s="237"/>
      <c r="BS18" s="736" t="s">
        <v>578</v>
      </c>
      <c r="BT18" s="737"/>
      <c r="BU18" s="737"/>
      <c r="BV18" s="737"/>
      <c r="BW18" s="737"/>
      <c r="BX18" s="737"/>
      <c r="BY18" s="737"/>
      <c r="BZ18" s="737"/>
      <c r="CA18" s="737"/>
      <c r="CB18" s="737"/>
      <c r="CC18" s="737"/>
      <c r="CD18" s="737"/>
      <c r="CE18" s="737"/>
      <c r="CF18" s="737"/>
      <c r="CG18" s="738"/>
      <c r="CH18" s="703">
        <v>0</v>
      </c>
      <c r="CI18" s="704"/>
      <c r="CJ18" s="704"/>
      <c r="CK18" s="704"/>
      <c r="CL18" s="705"/>
      <c r="CM18" s="703">
        <v>891</v>
      </c>
      <c r="CN18" s="704"/>
      <c r="CO18" s="704"/>
      <c r="CP18" s="704"/>
      <c r="CQ18" s="705"/>
      <c r="CR18" s="703">
        <v>100</v>
      </c>
      <c r="CS18" s="704"/>
      <c r="CT18" s="704"/>
      <c r="CU18" s="704"/>
      <c r="CV18" s="705"/>
      <c r="CW18" s="703">
        <v>0</v>
      </c>
      <c r="CX18" s="704"/>
      <c r="CY18" s="704"/>
      <c r="CZ18" s="704"/>
      <c r="DA18" s="705"/>
      <c r="DB18" s="703" t="s">
        <v>618</v>
      </c>
      <c r="DC18" s="704"/>
      <c r="DD18" s="704"/>
      <c r="DE18" s="704"/>
      <c r="DF18" s="705"/>
      <c r="DG18" s="703" t="s">
        <v>618</v>
      </c>
      <c r="DH18" s="704"/>
      <c r="DI18" s="704"/>
      <c r="DJ18" s="704"/>
      <c r="DK18" s="705"/>
      <c r="DL18" s="703" t="s">
        <v>618</v>
      </c>
      <c r="DM18" s="704"/>
      <c r="DN18" s="704"/>
      <c r="DO18" s="704"/>
      <c r="DP18" s="705"/>
      <c r="DQ18" s="703" t="s">
        <v>502</v>
      </c>
      <c r="DR18" s="704"/>
      <c r="DS18" s="704"/>
      <c r="DT18" s="704"/>
      <c r="DU18" s="705"/>
      <c r="DV18" s="736"/>
      <c r="DW18" s="737"/>
      <c r="DX18" s="737"/>
      <c r="DY18" s="737"/>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32"/>
      <c r="AL19" s="733"/>
      <c r="AM19" s="733"/>
      <c r="AN19" s="733"/>
      <c r="AO19" s="733"/>
      <c r="AP19" s="733"/>
      <c r="AQ19" s="733"/>
      <c r="AR19" s="733"/>
      <c r="AS19" s="733"/>
      <c r="AT19" s="733"/>
      <c r="AU19" s="734"/>
      <c r="AV19" s="734"/>
      <c r="AW19" s="734"/>
      <c r="AX19" s="734"/>
      <c r="AY19" s="735"/>
      <c r="AZ19" s="230"/>
      <c r="BA19" s="230"/>
      <c r="BB19" s="230"/>
      <c r="BC19" s="230"/>
      <c r="BD19" s="230"/>
      <c r="BE19" s="231"/>
      <c r="BF19" s="231"/>
      <c r="BG19" s="231"/>
      <c r="BH19" s="231"/>
      <c r="BI19" s="231"/>
      <c r="BJ19" s="231"/>
      <c r="BK19" s="231"/>
      <c r="BL19" s="231"/>
      <c r="BM19" s="231"/>
      <c r="BN19" s="231"/>
      <c r="BO19" s="231"/>
      <c r="BP19" s="231"/>
      <c r="BQ19" s="236">
        <v>13</v>
      </c>
      <c r="BR19" s="237"/>
      <c r="BS19" s="736" t="s">
        <v>579</v>
      </c>
      <c r="BT19" s="737"/>
      <c r="BU19" s="737"/>
      <c r="BV19" s="737"/>
      <c r="BW19" s="737"/>
      <c r="BX19" s="737"/>
      <c r="BY19" s="737"/>
      <c r="BZ19" s="737"/>
      <c r="CA19" s="737"/>
      <c r="CB19" s="737"/>
      <c r="CC19" s="737"/>
      <c r="CD19" s="737"/>
      <c r="CE19" s="737"/>
      <c r="CF19" s="737"/>
      <c r="CG19" s="738"/>
      <c r="CH19" s="703">
        <v>2</v>
      </c>
      <c r="CI19" s="704"/>
      <c r="CJ19" s="704"/>
      <c r="CK19" s="704"/>
      <c r="CL19" s="705"/>
      <c r="CM19" s="703">
        <v>268</v>
      </c>
      <c r="CN19" s="704"/>
      <c r="CO19" s="704"/>
      <c r="CP19" s="704"/>
      <c r="CQ19" s="705"/>
      <c r="CR19" s="703">
        <v>100</v>
      </c>
      <c r="CS19" s="704"/>
      <c r="CT19" s="704"/>
      <c r="CU19" s="704"/>
      <c r="CV19" s="705"/>
      <c r="CW19" s="703">
        <v>52</v>
      </c>
      <c r="CX19" s="704"/>
      <c r="CY19" s="704"/>
      <c r="CZ19" s="704"/>
      <c r="DA19" s="705"/>
      <c r="DB19" s="703" t="s">
        <v>618</v>
      </c>
      <c r="DC19" s="704"/>
      <c r="DD19" s="704"/>
      <c r="DE19" s="704"/>
      <c r="DF19" s="705"/>
      <c r="DG19" s="703" t="s">
        <v>618</v>
      </c>
      <c r="DH19" s="704"/>
      <c r="DI19" s="704"/>
      <c r="DJ19" s="704"/>
      <c r="DK19" s="705"/>
      <c r="DL19" s="703" t="s">
        <v>618</v>
      </c>
      <c r="DM19" s="704"/>
      <c r="DN19" s="704"/>
      <c r="DO19" s="704"/>
      <c r="DP19" s="705"/>
      <c r="DQ19" s="703" t="s">
        <v>502</v>
      </c>
      <c r="DR19" s="704"/>
      <c r="DS19" s="704"/>
      <c r="DT19" s="704"/>
      <c r="DU19" s="705"/>
      <c r="DV19" s="736"/>
      <c r="DW19" s="737"/>
      <c r="DX19" s="737"/>
      <c r="DY19" s="737"/>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32"/>
      <c r="AL20" s="733"/>
      <c r="AM20" s="733"/>
      <c r="AN20" s="733"/>
      <c r="AO20" s="733"/>
      <c r="AP20" s="733"/>
      <c r="AQ20" s="733"/>
      <c r="AR20" s="733"/>
      <c r="AS20" s="733"/>
      <c r="AT20" s="733"/>
      <c r="AU20" s="734"/>
      <c r="AV20" s="734"/>
      <c r="AW20" s="734"/>
      <c r="AX20" s="734"/>
      <c r="AY20" s="735"/>
      <c r="AZ20" s="230"/>
      <c r="BA20" s="230"/>
      <c r="BB20" s="230"/>
      <c r="BC20" s="230"/>
      <c r="BD20" s="230"/>
      <c r="BE20" s="231"/>
      <c r="BF20" s="231"/>
      <c r="BG20" s="231"/>
      <c r="BH20" s="231"/>
      <c r="BI20" s="231"/>
      <c r="BJ20" s="231"/>
      <c r="BK20" s="231"/>
      <c r="BL20" s="231"/>
      <c r="BM20" s="231"/>
      <c r="BN20" s="231"/>
      <c r="BO20" s="231"/>
      <c r="BP20" s="231"/>
      <c r="BQ20" s="236">
        <v>14</v>
      </c>
      <c r="BR20" s="237"/>
      <c r="BS20" s="736" t="s">
        <v>580</v>
      </c>
      <c r="BT20" s="737"/>
      <c r="BU20" s="737"/>
      <c r="BV20" s="737"/>
      <c r="BW20" s="737"/>
      <c r="BX20" s="737"/>
      <c r="BY20" s="737"/>
      <c r="BZ20" s="737"/>
      <c r="CA20" s="737"/>
      <c r="CB20" s="737"/>
      <c r="CC20" s="737"/>
      <c r="CD20" s="737"/>
      <c r="CE20" s="737"/>
      <c r="CF20" s="737"/>
      <c r="CG20" s="738"/>
      <c r="CH20" s="703">
        <v>-3</v>
      </c>
      <c r="CI20" s="704"/>
      <c r="CJ20" s="704"/>
      <c r="CK20" s="704"/>
      <c r="CL20" s="705"/>
      <c r="CM20" s="703">
        <v>683</v>
      </c>
      <c r="CN20" s="704"/>
      <c r="CO20" s="704"/>
      <c r="CP20" s="704"/>
      <c r="CQ20" s="705"/>
      <c r="CR20" s="703">
        <v>467</v>
      </c>
      <c r="CS20" s="704"/>
      <c r="CT20" s="704"/>
      <c r="CU20" s="704"/>
      <c r="CV20" s="705"/>
      <c r="CW20" s="703">
        <v>0</v>
      </c>
      <c r="CX20" s="704"/>
      <c r="CY20" s="704"/>
      <c r="CZ20" s="704"/>
      <c r="DA20" s="705"/>
      <c r="DB20" s="703" t="s">
        <v>618</v>
      </c>
      <c r="DC20" s="704"/>
      <c r="DD20" s="704"/>
      <c r="DE20" s="704"/>
      <c r="DF20" s="705"/>
      <c r="DG20" s="703" t="s">
        <v>618</v>
      </c>
      <c r="DH20" s="704"/>
      <c r="DI20" s="704"/>
      <c r="DJ20" s="704"/>
      <c r="DK20" s="705"/>
      <c r="DL20" s="703" t="s">
        <v>618</v>
      </c>
      <c r="DM20" s="704"/>
      <c r="DN20" s="704"/>
      <c r="DO20" s="704"/>
      <c r="DP20" s="705"/>
      <c r="DQ20" s="703" t="s">
        <v>502</v>
      </c>
      <c r="DR20" s="704"/>
      <c r="DS20" s="704"/>
      <c r="DT20" s="704"/>
      <c r="DU20" s="705"/>
      <c r="DV20" s="736"/>
      <c r="DW20" s="737"/>
      <c r="DX20" s="737"/>
      <c r="DY20" s="737"/>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32"/>
      <c r="AL21" s="733"/>
      <c r="AM21" s="733"/>
      <c r="AN21" s="733"/>
      <c r="AO21" s="733"/>
      <c r="AP21" s="733"/>
      <c r="AQ21" s="733"/>
      <c r="AR21" s="733"/>
      <c r="AS21" s="733"/>
      <c r="AT21" s="733"/>
      <c r="AU21" s="734"/>
      <c r="AV21" s="734"/>
      <c r="AW21" s="734"/>
      <c r="AX21" s="734"/>
      <c r="AY21" s="735"/>
      <c r="AZ21" s="230"/>
      <c r="BA21" s="230"/>
      <c r="BB21" s="230"/>
      <c r="BC21" s="230"/>
      <c r="BD21" s="230"/>
      <c r="BE21" s="231"/>
      <c r="BF21" s="231"/>
      <c r="BG21" s="231"/>
      <c r="BH21" s="231"/>
      <c r="BI21" s="231"/>
      <c r="BJ21" s="231"/>
      <c r="BK21" s="231"/>
      <c r="BL21" s="231"/>
      <c r="BM21" s="231"/>
      <c r="BN21" s="231"/>
      <c r="BO21" s="231"/>
      <c r="BP21" s="231"/>
      <c r="BQ21" s="236">
        <v>15</v>
      </c>
      <c r="BR21" s="237"/>
      <c r="BS21" s="736" t="s">
        <v>581</v>
      </c>
      <c r="BT21" s="737"/>
      <c r="BU21" s="737"/>
      <c r="BV21" s="737"/>
      <c r="BW21" s="737"/>
      <c r="BX21" s="737"/>
      <c r="BY21" s="737"/>
      <c r="BZ21" s="737"/>
      <c r="CA21" s="737"/>
      <c r="CB21" s="737"/>
      <c r="CC21" s="737"/>
      <c r="CD21" s="737"/>
      <c r="CE21" s="737"/>
      <c r="CF21" s="737"/>
      <c r="CG21" s="738"/>
      <c r="CH21" s="703">
        <v>38</v>
      </c>
      <c r="CI21" s="704"/>
      <c r="CJ21" s="704"/>
      <c r="CK21" s="704"/>
      <c r="CL21" s="705"/>
      <c r="CM21" s="703">
        <v>3062</v>
      </c>
      <c r="CN21" s="704"/>
      <c r="CO21" s="704"/>
      <c r="CP21" s="704"/>
      <c r="CQ21" s="705"/>
      <c r="CR21" s="703">
        <v>1695</v>
      </c>
      <c r="CS21" s="704"/>
      <c r="CT21" s="704"/>
      <c r="CU21" s="704"/>
      <c r="CV21" s="705"/>
      <c r="CW21" s="703">
        <v>182</v>
      </c>
      <c r="CX21" s="704"/>
      <c r="CY21" s="704"/>
      <c r="CZ21" s="704"/>
      <c r="DA21" s="705"/>
      <c r="DB21" s="703">
        <v>5557</v>
      </c>
      <c r="DC21" s="704"/>
      <c r="DD21" s="704"/>
      <c r="DE21" s="704"/>
      <c r="DF21" s="705"/>
      <c r="DG21" s="703" t="s">
        <v>618</v>
      </c>
      <c r="DH21" s="704"/>
      <c r="DI21" s="704"/>
      <c r="DJ21" s="704"/>
      <c r="DK21" s="705"/>
      <c r="DL21" s="703" t="s">
        <v>618</v>
      </c>
      <c r="DM21" s="704"/>
      <c r="DN21" s="704"/>
      <c r="DO21" s="704"/>
      <c r="DP21" s="705"/>
      <c r="DQ21" s="703" t="s">
        <v>502</v>
      </c>
      <c r="DR21" s="704"/>
      <c r="DS21" s="704"/>
      <c r="DT21" s="704"/>
      <c r="DU21" s="705"/>
      <c r="DV21" s="736"/>
      <c r="DW21" s="737"/>
      <c r="DX21" s="737"/>
      <c r="DY21" s="737"/>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384</v>
      </c>
      <c r="BA22" s="772"/>
      <c r="BB22" s="772"/>
      <c r="BC22" s="772"/>
      <c r="BD22" s="773"/>
      <c r="BE22" s="231"/>
      <c r="BF22" s="231"/>
      <c r="BG22" s="231"/>
      <c r="BH22" s="231"/>
      <c r="BI22" s="231"/>
      <c r="BJ22" s="231"/>
      <c r="BK22" s="231"/>
      <c r="BL22" s="231"/>
      <c r="BM22" s="231"/>
      <c r="BN22" s="231"/>
      <c r="BO22" s="231"/>
      <c r="BP22" s="231"/>
      <c r="BQ22" s="236">
        <v>16</v>
      </c>
      <c r="BR22" s="237"/>
      <c r="BS22" s="736" t="s">
        <v>582</v>
      </c>
      <c r="BT22" s="737"/>
      <c r="BU22" s="737"/>
      <c r="BV22" s="737"/>
      <c r="BW22" s="737"/>
      <c r="BX22" s="737"/>
      <c r="BY22" s="737"/>
      <c r="BZ22" s="737"/>
      <c r="CA22" s="737"/>
      <c r="CB22" s="737"/>
      <c r="CC22" s="737"/>
      <c r="CD22" s="737"/>
      <c r="CE22" s="737"/>
      <c r="CF22" s="737"/>
      <c r="CG22" s="738"/>
      <c r="CH22" s="703">
        <v>0</v>
      </c>
      <c r="CI22" s="704"/>
      <c r="CJ22" s="704"/>
      <c r="CK22" s="704"/>
      <c r="CL22" s="705"/>
      <c r="CM22" s="703">
        <v>801</v>
      </c>
      <c r="CN22" s="704"/>
      <c r="CO22" s="704"/>
      <c r="CP22" s="704"/>
      <c r="CQ22" s="705"/>
      <c r="CR22" s="703">
        <v>400</v>
      </c>
      <c r="CS22" s="704"/>
      <c r="CT22" s="704"/>
      <c r="CU22" s="704"/>
      <c r="CV22" s="705"/>
      <c r="CW22" s="703">
        <v>252</v>
      </c>
      <c r="CX22" s="704"/>
      <c r="CY22" s="704"/>
      <c r="CZ22" s="704"/>
      <c r="DA22" s="705"/>
      <c r="DB22" s="703" t="s">
        <v>618</v>
      </c>
      <c r="DC22" s="704"/>
      <c r="DD22" s="704"/>
      <c r="DE22" s="704"/>
      <c r="DF22" s="705"/>
      <c r="DG22" s="703" t="s">
        <v>618</v>
      </c>
      <c r="DH22" s="704"/>
      <c r="DI22" s="704"/>
      <c r="DJ22" s="704"/>
      <c r="DK22" s="705"/>
      <c r="DL22" s="703" t="s">
        <v>618</v>
      </c>
      <c r="DM22" s="704"/>
      <c r="DN22" s="704"/>
      <c r="DO22" s="704"/>
      <c r="DP22" s="705"/>
      <c r="DQ22" s="703" t="s">
        <v>502</v>
      </c>
      <c r="DR22" s="704"/>
      <c r="DS22" s="704"/>
      <c r="DT22" s="704"/>
      <c r="DU22" s="705"/>
      <c r="DV22" s="736"/>
      <c r="DW22" s="737"/>
      <c r="DX22" s="737"/>
      <c r="DY22" s="737"/>
      <c r="DZ22" s="739"/>
      <c r="EA22" s="232"/>
    </row>
    <row r="23" spans="1:131" s="233" customFormat="1" ht="26.25" customHeight="1" thickBot="1" x14ac:dyDescent="0.25">
      <c r="A23" s="238" t="s">
        <v>385</v>
      </c>
      <c r="B23" s="749" t="s">
        <v>386</v>
      </c>
      <c r="C23" s="750"/>
      <c r="D23" s="750"/>
      <c r="E23" s="750"/>
      <c r="F23" s="750"/>
      <c r="G23" s="750"/>
      <c r="H23" s="750"/>
      <c r="I23" s="750"/>
      <c r="J23" s="750"/>
      <c r="K23" s="750"/>
      <c r="L23" s="750"/>
      <c r="M23" s="750"/>
      <c r="N23" s="750"/>
      <c r="O23" s="750"/>
      <c r="P23" s="751"/>
      <c r="Q23" s="752">
        <v>839661</v>
      </c>
      <c r="R23" s="753"/>
      <c r="S23" s="753"/>
      <c r="T23" s="753"/>
      <c r="U23" s="753"/>
      <c r="V23" s="753">
        <v>823850</v>
      </c>
      <c r="W23" s="753"/>
      <c r="X23" s="753"/>
      <c r="Y23" s="753"/>
      <c r="Z23" s="753"/>
      <c r="AA23" s="753">
        <v>15811</v>
      </c>
      <c r="AB23" s="753"/>
      <c r="AC23" s="753"/>
      <c r="AD23" s="753"/>
      <c r="AE23" s="754"/>
      <c r="AF23" s="755">
        <v>1315</v>
      </c>
      <c r="AG23" s="753"/>
      <c r="AH23" s="753"/>
      <c r="AI23" s="753"/>
      <c r="AJ23" s="756"/>
      <c r="AK23" s="757"/>
      <c r="AL23" s="758"/>
      <c r="AM23" s="758"/>
      <c r="AN23" s="758"/>
      <c r="AO23" s="758"/>
      <c r="AP23" s="753">
        <v>1264299</v>
      </c>
      <c r="AQ23" s="753"/>
      <c r="AR23" s="753"/>
      <c r="AS23" s="753"/>
      <c r="AT23" s="753"/>
      <c r="AU23" s="775"/>
      <c r="AV23" s="775"/>
      <c r="AW23" s="775"/>
      <c r="AX23" s="775"/>
      <c r="AY23" s="776"/>
      <c r="AZ23" s="777" t="s">
        <v>220</v>
      </c>
      <c r="BA23" s="778"/>
      <c r="BB23" s="778"/>
      <c r="BC23" s="778"/>
      <c r="BD23" s="779"/>
      <c r="BE23" s="231"/>
      <c r="BF23" s="231"/>
      <c r="BG23" s="231"/>
      <c r="BH23" s="231"/>
      <c r="BI23" s="231"/>
      <c r="BJ23" s="231"/>
      <c r="BK23" s="231"/>
      <c r="BL23" s="231"/>
      <c r="BM23" s="231"/>
      <c r="BN23" s="231"/>
      <c r="BO23" s="231"/>
      <c r="BP23" s="231"/>
      <c r="BQ23" s="236">
        <v>17</v>
      </c>
      <c r="BR23" s="237"/>
      <c r="BS23" s="736" t="s">
        <v>583</v>
      </c>
      <c r="BT23" s="737"/>
      <c r="BU23" s="737"/>
      <c r="BV23" s="737"/>
      <c r="BW23" s="737"/>
      <c r="BX23" s="737"/>
      <c r="BY23" s="737"/>
      <c r="BZ23" s="737"/>
      <c r="CA23" s="737"/>
      <c r="CB23" s="737"/>
      <c r="CC23" s="737"/>
      <c r="CD23" s="737"/>
      <c r="CE23" s="737"/>
      <c r="CF23" s="737"/>
      <c r="CG23" s="738"/>
      <c r="CH23" s="703">
        <v>0</v>
      </c>
      <c r="CI23" s="704"/>
      <c r="CJ23" s="704"/>
      <c r="CK23" s="704"/>
      <c r="CL23" s="705"/>
      <c r="CM23" s="703">
        <v>581</v>
      </c>
      <c r="CN23" s="704"/>
      <c r="CO23" s="704"/>
      <c r="CP23" s="704"/>
      <c r="CQ23" s="705"/>
      <c r="CR23" s="703">
        <v>281</v>
      </c>
      <c r="CS23" s="704"/>
      <c r="CT23" s="704"/>
      <c r="CU23" s="704"/>
      <c r="CV23" s="705"/>
      <c r="CW23" s="703">
        <v>0</v>
      </c>
      <c r="CX23" s="704"/>
      <c r="CY23" s="704"/>
      <c r="CZ23" s="704"/>
      <c r="DA23" s="705"/>
      <c r="DB23" s="703" t="s">
        <v>618</v>
      </c>
      <c r="DC23" s="704"/>
      <c r="DD23" s="704"/>
      <c r="DE23" s="704"/>
      <c r="DF23" s="705"/>
      <c r="DG23" s="703" t="s">
        <v>618</v>
      </c>
      <c r="DH23" s="704"/>
      <c r="DI23" s="704"/>
      <c r="DJ23" s="704"/>
      <c r="DK23" s="705"/>
      <c r="DL23" s="703" t="s">
        <v>618</v>
      </c>
      <c r="DM23" s="704"/>
      <c r="DN23" s="704"/>
      <c r="DO23" s="704"/>
      <c r="DP23" s="705"/>
      <c r="DQ23" s="703" t="s">
        <v>502</v>
      </c>
      <c r="DR23" s="704"/>
      <c r="DS23" s="704"/>
      <c r="DT23" s="704"/>
      <c r="DU23" s="705"/>
      <c r="DV23" s="736"/>
      <c r="DW23" s="737"/>
      <c r="DX23" s="737"/>
      <c r="DY23" s="737"/>
      <c r="DZ23" s="739"/>
      <c r="EA23" s="232"/>
    </row>
    <row r="24" spans="1:131" s="233" customFormat="1" ht="26.25" customHeight="1" x14ac:dyDescent="0.2">
      <c r="A24" s="774" t="s">
        <v>387</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6" t="s">
        <v>584</v>
      </c>
      <c r="BT24" s="737"/>
      <c r="BU24" s="737"/>
      <c r="BV24" s="737"/>
      <c r="BW24" s="737"/>
      <c r="BX24" s="737"/>
      <c r="BY24" s="737"/>
      <c r="BZ24" s="737"/>
      <c r="CA24" s="737"/>
      <c r="CB24" s="737"/>
      <c r="CC24" s="737"/>
      <c r="CD24" s="737"/>
      <c r="CE24" s="737"/>
      <c r="CF24" s="737"/>
      <c r="CG24" s="738"/>
      <c r="CH24" s="703">
        <v>0</v>
      </c>
      <c r="CI24" s="704"/>
      <c r="CJ24" s="704"/>
      <c r="CK24" s="704"/>
      <c r="CL24" s="705"/>
      <c r="CM24" s="703">
        <v>983</v>
      </c>
      <c r="CN24" s="704"/>
      <c r="CO24" s="704"/>
      <c r="CP24" s="704"/>
      <c r="CQ24" s="705"/>
      <c r="CR24" s="703">
        <v>482</v>
      </c>
      <c r="CS24" s="704"/>
      <c r="CT24" s="704"/>
      <c r="CU24" s="704"/>
      <c r="CV24" s="705"/>
      <c r="CW24" s="703">
        <v>0</v>
      </c>
      <c r="CX24" s="704"/>
      <c r="CY24" s="704"/>
      <c r="CZ24" s="704"/>
      <c r="DA24" s="705"/>
      <c r="DB24" s="703" t="s">
        <v>618</v>
      </c>
      <c r="DC24" s="704"/>
      <c r="DD24" s="704"/>
      <c r="DE24" s="704"/>
      <c r="DF24" s="705"/>
      <c r="DG24" s="703" t="s">
        <v>618</v>
      </c>
      <c r="DH24" s="704"/>
      <c r="DI24" s="704"/>
      <c r="DJ24" s="704"/>
      <c r="DK24" s="705"/>
      <c r="DL24" s="703" t="s">
        <v>618</v>
      </c>
      <c r="DM24" s="704"/>
      <c r="DN24" s="704"/>
      <c r="DO24" s="704"/>
      <c r="DP24" s="705"/>
      <c r="DQ24" s="703" t="s">
        <v>502</v>
      </c>
      <c r="DR24" s="704"/>
      <c r="DS24" s="704"/>
      <c r="DT24" s="704"/>
      <c r="DU24" s="705"/>
      <c r="DV24" s="736"/>
      <c r="DW24" s="737"/>
      <c r="DX24" s="737"/>
      <c r="DY24" s="737"/>
      <c r="DZ24" s="739"/>
      <c r="EA24" s="232"/>
    </row>
    <row r="25" spans="1:131" ht="26.25" customHeight="1" thickBot="1" x14ac:dyDescent="0.25">
      <c r="A25" s="685" t="s">
        <v>388</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6" t="s">
        <v>585</v>
      </c>
      <c r="BT25" s="737"/>
      <c r="BU25" s="737"/>
      <c r="BV25" s="737"/>
      <c r="BW25" s="737"/>
      <c r="BX25" s="737"/>
      <c r="BY25" s="737"/>
      <c r="BZ25" s="737"/>
      <c r="CA25" s="737"/>
      <c r="CB25" s="737"/>
      <c r="CC25" s="737"/>
      <c r="CD25" s="737"/>
      <c r="CE25" s="737"/>
      <c r="CF25" s="737"/>
      <c r="CG25" s="738"/>
      <c r="CH25" s="703">
        <v>0</v>
      </c>
      <c r="CI25" s="704"/>
      <c r="CJ25" s="704"/>
      <c r="CK25" s="704"/>
      <c r="CL25" s="705"/>
      <c r="CM25" s="703">
        <v>341</v>
      </c>
      <c r="CN25" s="704"/>
      <c r="CO25" s="704"/>
      <c r="CP25" s="704"/>
      <c r="CQ25" s="705"/>
      <c r="CR25" s="703">
        <v>161</v>
      </c>
      <c r="CS25" s="704"/>
      <c r="CT25" s="704"/>
      <c r="CU25" s="704"/>
      <c r="CV25" s="705"/>
      <c r="CW25" s="703">
        <v>0</v>
      </c>
      <c r="CX25" s="704"/>
      <c r="CY25" s="704"/>
      <c r="CZ25" s="704"/>
      <c r="DA25" s="705"/>
      <c r="DB25" s="703" t="s">
        <v>618</v>
      </c>
      <c r="DC25" s="704"/>
      <c r="DD25" s="704"/>
      <c r="DE25" s="704"/>
      <c r="DF25" s="705"/>
      <c r="DG25" s="703" t="s">
        <v>618</v>
      </c>
      <c r="DH25" s="704"/>
      <c r="DI25" s="704"/>
      <c r="DJ25" s="704"/>
      <c r="DK25" s="705"/>
      <c r="DL25" s="703" t="s">
        <v>618</v>
      </c>
      <c r="DM25" s="704"/>
      <c r="DN25" s="704"/>
      <c r="DO25" s="704"/>
      <c r="DP25" s="705"/>
      <c r="DQ25" s="703" t="s">
        <v>502</v>
      </c>
      <c r="DR25" s="704"/>
      <c r="DS25" s="704"/>
      <c r="DT25" s="704"/>
      <c r="DU25" s="705"/>
      <c r="DV25" s="736"/>
      <c r="DW25" s="737"/>
      <c r="DX25" s="737"/>
      <c r="DY25" s="737"/>
      <c r="DZ25" s="739"/>
      <c r="EA25" s="228"/>
    </row>
    <row r="26" spans="1:131" ht="26.25" customHeight="1" x14ac:dyDescent="0.2">
      <c r="A26" s="687" t="s">
        <v>355</v>
      </c>
      <c r="B26" s="688"/>
      <c r="C26" s="688"/>
      <c r="D26" s="688"/>
      <c r="E26" s="688"/>
      <c r="F26" s="688"/>
      <c r="G26" s="688"/>
      <c r="H26" s="688"/>
      <c r="I26" s="688"/>
      <c r="J26" s="688"/>
      <c r="K26" s="688"/>
      <c r="L26" s="688"/>
      <c r="M26" s="688"/>
      <c r="N26" s="688"/>
      <c r="O26" s="688"/>
      <c r="P26" s="689"/>
      <c r="Q26" s="693" t="s">
        <v>389</v>
      </c>
      <c r="R26" s="694"/>
      <c r="S26" s="694"/>
      <c r="T26" s="694"/>
      <c r="U26" s="695"/>
      <c r="V26" s="693" t="s">
        <v>390</v>
      </c>
      <c r="W26" s="694"/>
      <c r="X26" s="694"/>
      <c r="Y26" s="694"/>
      <c r="Z26" s="695"/>
      <c r="AA26" s="693" t="s">
        <v>391</v>
      </c>
      <c r="AB26" s="694"/>
      <c r="AC26" s="694"/>
      <c r="AD26" s="694"/>
      <c r="AE26" s="694"/>
      <c r="AF26" s="780" t="s">
        <v>392</v>
      </c>
      <c r="AG26" s="781"/>
      <c r="AH26" s="781"/>
      <c r="AI26" s="781"/>
      <c r="AJ26" s="782"/>
      <c r="AK26" s="694" t="s">
        <v>393</v>
      </c>
      <c r="AL26" s="694"/>
      <c r="AM26" s="694"/>
      <c r="AN26" s="694"/>
      <c r="AO26" s="695"/>
      <c r="AP26" s="693" t="s">
        <v>394</v>
      </c>
      <c r="AQ26" s="694"/>
      <c r="AR26" s="694"/>
      <c r="AS26" s="694"/>
      <c r="AT26" s="695"/>
      <c r="AU26" s="693" t="s">
        <v>395</v>
      </c>
      <c r="AV26" s="694"/>
      <c r="AW26" s="694"/>
      <c r="AX26" s="694"/>
      <c r="AY26" s="695"/>
      <c r="AZ26" s="693" t="s">
        <v>396</v>
      </c>
      <c r="BA26" s="694"/>
      <c r="BB26" s="694"/>
      <c r="BC26" s="694"/>
      <c r="BD26" s="695"/>
      <c r="BE26" s="693" t="s">
        <v>362</v>
      </c>
      <c r="BF26" s="694"/>
      <c r="BG26" s="694"/>
      <c r="BH26" s="694"/>
      <c r="BI26" s="700"/>
      <c r="BJ26" s="230"/>
      <c r="BK26" s="230"/>
      <c r="BL26" s="230"/>
      <c r="BM26" s="230"/>
      <c r="BN26" s="230"/>
      <c r="BO26" s="239"/>
      <c r="BP26" s="239"/>
      <c r="BQ26" s="236">
        <v>20</v>
      </c>
      <c r="BR26" s="237"/>
      <c r="BS26" s="736" t="s">
        <v>586</v>
      </c>
      <c r="BT26" s="737"/>
      <c r="BU26" s="737"/>
      <c r="BV26" s="737"/>
      <c r="BW26" s="737"/>
      <c r="BX26" s="737"/>
      <c r="BY26" s="737"/>
      <c r="BZ26" s="737"/>
      <c r="CA26" s="737"/>
      <c r="CB26" s="737"/>
      <c r="CC26" s="737"/>
      <c r="CD26" s="737"/>
      <c r="CE26" s="737"/>
      <c r="CF26" s="737"/>
      <c r="CG26" s="738"/>
      <c r="CH26" s="703">
        <v>-6</v>
      </c>
      <c r="CI26" s="704"/>
      <c r="CJ26" s="704"/>
      <c r="CK26" s="704"/>
      <c r="CL26" s="705"/>
      <c r="CM26" s="703">
        <v>910</v>
      </c>
      <c r="CN26" s="704"/>
      <c r="CO26" s="704"/>
      <c r="CP26" s="704"/>
      <c r="CQ26" s="705"/>
      <c r="CR26" s="703">
        <v>449</v>
      </c>
      <c r="CS26" s="704"/>
      <c r="CT26" s="704"/>
      <c r="CU26" s="704"/>
      <c r="CV26" s="705"/>
      <c r="CW26" s="703">
        <v>0</v>
      </c>
      <c r="CX26" s="704"/>
      <c r="CY26" s="704"/>
      <c r="CZ26" s="704"/>
      <c r="DA26" s="705"/>
      <c r="DB26" s="703" t="s">
        <v>618</v>
      </c>
      <c r="DC26" s="704"/>
      <c r="DD26" s="704"/>
      <c r="DE26" s="704"/>
      <c r="DF26" s="705"/>
      <c r="DG26" s="703" t="s">
        <v>618</v>
      </c>
      <c r="DH26" s="704"/>
      <c r="DI26" s="704"/>
      <c r="DJ26" s="704"/>
      <c r="DK26" s="705"/>
      <c r="DL26" s="703" t="s">
        <v>618</v>
      </c>
      <c r="DM26" s="704"/>
      <c r="DN26" s="704"/>
      <c r="DO26" s="704"/>
      <c r="DP26" s="705"/>
      <c r="DQ26" s="703" t="s">
        <v>502</v>
      </c>
      <c r="DR26" s="704"/>
      <c r="DS26" s="704"/>
      <c r="DT26" s="704"/>
      <c r="DU26" s="705"/>
      <c r="DV26" s="736"/>
      <c r="DW26" s="737"/>
      <c r="DX26" s="737"/>
      <c r="DY26" s="737"/>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6" t="s">
        <v>587</v>
      </c>
      <c r="BT27" s="737"/>
      <c r="BU27" s="737"/>
      <c r="BV27" s="737"/>
      <c r="BW27" s="737"/>
      <c r="BX27" s="737"/>
      <c r="BY27" s="737"/>
      <c r="BZ27" s="737"/>
      <c r="CA27" s="737"/>
      <c r="CB27" s="737"/>
      <c r="CC27" s="737"/>
      <c r="CD27" s="737"/>
      <c r="CE27" s="737"/>
      <c r="CF27" s="737"/>
      <c r="CG27" s="738"/>
      <c r="CH27" s="703">
        <v>31</v>
      </c>
      <c r="CI27" s="704"/>
      <c r="CJ27" s="704"/>
      <c r="CK27" s="704"/>
      <c r="CL27" s="705"/>
      <c r="CM27" s="703">
        <v>86</v>
      </c>
      <c r="CN27" s="704"/>
      <c r="CO27" s="704"/>
      <c r="CP27" s="704"/>
      <c r="CQ27" s="705"/>
      <c r="CR27" s="703">
        <v>30</v>
      </c>
      <c r="CS27" s="704"/>
      <c r="CT27" s="704"/>
      <c r="CU27" s="704"/>
      <c r="CV27" s="705"/>
      <c r="CW27" s="703">
        <v>0</v>
      </c>
      <c r="CX27" s="704"/>
      <c r="CY27" s="704"/>
      <c r="CZ27" s="704"/>
      <c r="DA27" s="705"/>
      <c r="DB27" s="703" t="s">
        <v>618</v>
      </c>
      <c r="DC27" s="704"/>
      <c r="DD27" s="704"/>
      <c r="DE27" s="704"/>
      <c r="DF27" s="705"/>
      <c r="DG27" s="703" t="s">
        <v>618</v>
      </c>
      <c r="DH27" s="704"/>
      <c r="DI27" s="704"/>
      <c r="DJ27" s="704"/>
      <c r="DK27" s="705"/>
      <c r="DL27" s="703" t="s">
        <v>618</v>
      </c>
      <c r="DM27" s="704"/>
      <c r="DN27" s="704"/>
      <c r="DO27" s="704"/>
      <c r="DP27" s="705"/>
      <c r="DQ27" s="703" t="s">
        <v>502</v>
      </c>
      <c r="DR27" s="704"/>
      <c r="DS27" s="704"/>
      <c r="DT27" s="704"/>
      <c r="DU27" s="705"/>
      <c r="DV27" s="736"/>
      <c r="DW27" s="737"/>
      <c r="DX27" s="737"/>
      <c r="DY27" s="737"/>
      <c r="DZ27" s="739"/>
      <c r="EA27" s="228"/>
    </row>
    <row r="28" spans="1:131" ht="26.25" customHeight="1" thickTop="1" x14ac:dyDescent="0.2">
      <c r="A28" s="240">
        <v>1</v>
      </c>
      <c r="B28" s="712" t="s">
        <v>397</v>
      </c>
      <c r="C28" s="713"/>
      <c r="D28" s="713"/>
      <c r="E28" s="713"/>
      <c r="F28" s="713"/>
      <c r="G28" s="713"/>
      <c r="H28" s="713"/>
      <c r="I28" s="713"/>
      <c r="J28" s="713"/>
      <c r="K28" s="713"/>
      <c r="L28" s="713"/>
      <c r="M28" s="713"/>
      <c r="N28" s="713"/>
      <c r="O28" s="713"/>
      <c r="P28" s="714"/>
      <c r="Q28" s="790">
        <v>155360</v>
      </c>
      <c r="R28" s="791"/>
      <c r="S28" s="791"/>
      <c r="T28" s="791"/>
      <c r="U28" s="791"/>
      <c r="V28" s="791">
        <v>153112</v>
      </c>
      <c r="W28" s="791"/>
      <c r="X28" s="791"/>
      <c r="Y28" s="791"/>
      <c r="Z28" s="791"/>
      <c r="AA28" s="791">
        <v>2248</v>
      </c>
      <c r="AB28" s="791"/>
      <c r="AC28" s="791"/>
      <c r="AD28" s="791"/>
      <c r="AE28" s="792"/>
      <c r="AF28" s="793">
        <v>2248</v>
      </c>
      <c r="AG28" s="791"/>
      <c r="AH28" s="791"/>
      <c r="AI28" s="791"/>
      <c r="AJ28" s="794"/>
      <c r="AK28" s="795">
        <v>8994</v>
      </c>
      <c r="AL28" s="796"/>
      <c r="AM28" s="796"/>
      <c r="AN28" s="796"/>
      <c r="AO28" s="796"/>
      <c r="AP28" s="796" t="s">
        <v>565</v>
      </c>
      <c r="AQ28" s="796"/>
      <c r="AR28" s="796"/>
      <c r="AS28" s="796"/>
      <c r="AT28" s="796"/>
      <c r="AU28" s="796" t="s">
        <v>502</v>
      </c>
      <c r="AV28" s="796"/>
      <c r="AW28" s="796"/>
      <c r="AX28" s="796"/>
      <c r="AY28" s="796"/>
      <c r="AZ28" s="797" t="s">
        <v>565</v>
      </c>
      <c r="BA28" s="797"/>
      <c r="BB28" s="797"/>
      <c r="BC28" s="797"/>
      <c r="BD28" s="797"/>
      <c r="BE28" s="788" t="s">
        <v>566</v>
      </c>
      <c r="BF28" s="788"/>
      <c r="BG28" s="788"/>
      <c r="BH28" s="788"/>
      <c r="BI28" s="789"/>
      <c r="BJ28" s="230"/>
      <c r="BK28" s="230"/>
      <c r="BL28" s="230"/>
      <c r="BM28" s="230"/>
      <c r="BN28" s="230"/>
      <c r="BO28" s="239"/>
      <c r="BP28" s="239"/>
      <c r="BQ28" s="236">
        <v>22</v>
      </c>
      <c r="BR28" s="237"/>
      <c r="BS28" s="736" t="s">
        <v>588</v>
      </c>
      <c r="BT28" s="737"/>
      <c r="BU28" s="737"/>
      <c r="BV28" s="737"/>
      <c r="BW28" s="737"/>
      <c r="BX28" s="737"/>
      <c r="BY28" s="737"/>
      <c r="BZ28" s="737"/>
      <c r="CA28" s="737"/>
      <c r="CB28" s="737"/>
      <c r="CC28" s="737"/>
      <c r="CD28" s="737"/>
      <c r="CE28" s="737"/>
      <c r="CF28" s="737"/>
      <c r="CG28" s="738"/>
      <c r="CH28" s="703">
        <v>59</v>
      </c>
      <c r="CI28" s="704"/>
      <c r="CJ28" s="704"/>
      <c r="CK28" s="704"/>
      <c r="CL28" s="705"/>
      <c r="CM28" s="703">
        <v>687</v>
      </c>
      <c r="CN28" s="704"/>
      <c r="CO28" s="704"/>
      <c r="CP28" s="704"/>
      <c r="CQ28" s="705"/>
      <c r="CR28" s="703">
        <v>1</v>
      </c>
      <c r="CS28" s="704"/>
      <c r="CT28" s="704"/>
      <c r="CU28" s="704"/>
      <c r="CV28" s="705"/>
      <c r="CW28" s="703">
        <v>132</v>
      </c>
      <c r="CX28" s="704"/>
      <c r="CY28" s="704"/>
      <c r="CZ28" s="704"/>
      <c r="DA28" s="705"/>
      <c r="DB28" s="703">
        <v>1054</v>
      </c>
      <c r="DC28" s="704"/>
      <c r="DD28" s="704"/>
      <c r="DE28" s="704"/>
      <c r="DF28" s="705"/>
      <c r="DG28" s="703" t="s">
        <v>618</v>
      </c>
      <c r="DH28" s="704"/>
      <c r="DI28" s="704"/>
      <c r="DJ28" s="704"/>
      <c r="DK28" s="705"/>
      <c r="DL28" s="703">
        <v>2714</v>
      </c>
      <c r="DM28" s="704"/>
      <c r="DN28" s="704"/>
      <c r="DO28" s="704"/>
      <c r="DP28" s="705"/>
      <c r="DQ28" s="703">
        <v>271</v>
      </c>
      <c r="DR28" s="704"/>
      <c r="DS28" s="704"/>
      <c r="DT28" s="704"/>
      <c r="DU28" s="705"/>
      <c r="DV28" s="736"/>
      <c r="DW28" s="737"/>
      <c r="DX28" s="737"/>
      <c r="DY28" s="737"/>
      <c r="DZ28" s="739"/>
      <c r="EA28" s="228"/>
    </row>
    <row r="29" spans="1:131" ht="26.25" customHeight="1" x14ac:dyDescent="0.2">
      <c r="A29" s="240">
        <v>2</v>
      </c>
      <c r="B29" s="740" t="s">
        <v>398</v>
      </c>
      <c r="C29" s="741"/>
      <c r="D29" s="741"/>
      <c r="E29" s="741"/>
      <c r="F29" s="741"/>
      <c r="G29" s="741"/>
      <c r="H29" s="741"/>
      <c r="I29" s="741"/>
      <c r="J29" s="741"/>
      <c r="K29" s="741"/>
      <c r="L29" s="741"/>
      <c r="M29" s="741"/>
      <c r="N29" s="741"/>
      <c r="O29" s="741"/>
      <c r="P29" s="742"/>
      <c r="Q29" s="743">
        <v>5699</v>
      </c>
      <c r="R29" s="744"/>
      <c r="S29" s="744"/>
      <c r="T29" s="744"/>
      <c r="U29" s="744"/>
      <c r="V29" s="744">
        <v>5230</v>
      </c>
      <c r="W29" s="744"/>
      <c r="X29" s="744"/>
      <c r="Y29" s="744"/>
      <c r="Z29" s="744"/>
      <c r="AA29" s="744">
        <v>469</v>
      </c>
      <c r="AB29" s="744"/>
      <c r="AC29" s="744"/>
      <c r="AD29" s="744"/>
      <c r="AE29" s="745"/>
      <c r="AF29" s="786" t="s">
        <v>220</v>
      </c>
      <c r="AG29" s="744"/>
      <c r="AH29" s="744"/>
      <c r="AI29" s="744"/>
      <c r="AJ29" s="787"/>
      <c r="AK29" s="802">
        <v>178</v>
      </c>
      <c r="AL29" s="798"/>
      <c r="AM29" s="798"/>
      <c r="AN29" s="798"/>
      <c r="AO29" s="798"/>
      <c r="AP29" s="798">
        <v>2693</v>
      </c>
      <c r="AQ29" s="798"/>
      <c r="AR29" s="798"/>
      <c r="AS29" s="798"/>
      <c r="AT29" s="798"/>
      <c r="AU29" s="798" t="s">
        <v>502</v>
      </c>
      <c r="AV29" s="798"/>
      <c r="AW29" s="798"/>
      <c r="AX29" s="798"/>
      <c r="AY29" s="798"/>
      <c r="AZ29" s="799" t="s">
        <v>502</v>
      </c>
      <c r="BA29" s="799"/>
      <c r="BB29" s="799"/>
      <c r="BC29" s="799"/>
      <c r="BD29" s="799"/>
      <c r="BE29" s="800" t="s">
        <v>399</v>
      </c>
      <c r="BF29" s="800"/>
      <c r="BG29" s="800"/>
      <c r="BH29" s="800"/>
      <c r="BI29" s="801"/>
      <c r="BJ29" s="230"/>
      <c r="BK29" s="230"/>
      <c r="BL29" s="230"/>
      <c r="BM29" s="230"/>
      <c r="BN29" s="230"/>
      <c r="BO29" s="239"/>
      <c r="BP29" s="239"/>
      <c r="BQ29" s="236">
        <v>23</v>
      </c>
      <c r="BR29" s="237"/>
      <c r="BS29" s="736" t="s">
        <v>589</v>
      </c>
      <c r="BT29" s="737"/>
      <c r="BU29" s="737"/>
      <c r="BV29" s="737"/>
      <c r="BW29" s="737"/>
      <c r="BX29" s="737"/>
      <c r="BY29" s="737"/>
      <c r="BZ29" s="737"/>
      <c r="CA29" s="737"/>
      <c r="CB29" s="737"/>
      <c r="CC29" s="737"/>
      <c r="CD29" s="737"/>
      <c r="CE29" s="737"/>
      <c r="CF29" s="737"/>
      <c r="CG29" s="738"/>
      <c r="CH29" s="703">
        <v>-5</v>
      </c>
      <c r="CI29" s="704"/>
      <c r="CJ29" s="704"/>
      <c r="CK29" s="704"/>
      <c r="CL29" s="705"/>
      <c r="CM29" s="703">
        <v>386</v>
      </c>
      <c r="CN29" s="704"/>
      <c r="CO29" s="704"/>
      <c r="CP29" s="704"/>
      <c r="CQ29" s="705"/>
      <c r="CR29" s="703">
        <v>382</v>
      </c>
      <c r="CS29" s="704"/>
      <c r="CT29" s="704"/>
      <c r="CU29" s="704"/>
      <c r="CV29" s="705"/>
      <c r="CW29" s="703">
        <v>16</v>
      </c>
      <c r="CX29" s="704"/>
      <c r="CY29" s="704"/>
      <c r="CZ29" s="704"/>
      <c r="DA29" s="705"/>
      <c r="DB29" s="703">
        <v>23</v>
      </c>
      <c r="DC29" s="704"/>
      <c r="DD29" s="704"/>
      <c r="DE29" s="704"/>
      <c r="DF29" s="705"/>
      <c r="DG29" s="703" t="s">
        <v>618</v>
      </c>
      <c r="DH29" s="704"/>
      <c r="DI29" s="704"/>
      <c r="DJ29" s="704"/>
      <c r="DK29" s="705"/>
      <c r="DL29" s="703" t="s">
        <v>618</v>
      </c>
      <c r="DM29" s="704"/>
      <c r="DN29" s="704"/>
      <c r="DO29" s="704"/>
      <c r="DP29" s="705"/>
      <c r="DQ29" s="703" t="s">
        <v>502</v>
      </c>
      <c r="DR29" s="704"/>
      <c r="DS29" s="704"/>
      <c r="DT29" s="704"/>
      <c r="DU29" s="705"/>
      <c r="DV29" s="736"/>
      <c r="DW29" s="737"/>
      <c r="DX29" s="737"/>
      <c r="DY29" s="737"/>
      <c r="DZ29" s="739"/>
      <c r="EA29" s="228"/>
    </row>
    <row r="30" spans="1:131" ht="26.25" customHeight="1" x14ac:dyDescent="0.2">
      <c r="A30" s="240">
        <v>3</v>
      </c>
      <c r="B30" s="740" t="s">
        <v>400</v>
      </c>
      <c r="C30" s="741"/>
      <c r="D30" s="741"/>
      <c r="E30" s="741"/>
      <c r="F30" s="741"/>
      <c r="G30" s="741"/>
      <c r="H30" s="741"/>
      <c r="I30" s="741"/>
      <c r="J30" s="741"/>
      <c r="K30" s="741"/>
      <c r="L30" s="741"/>
      <c r="M30" s="741"/>
      <c r="N30" s="741"/>
      <c r="O30" s="741"/>
      <c r="P30" s="742"/>
      <c r="Q30" s="743">
        <v>1048</v>
      </c>
      <c r="R30" s="744"/>
      <c r="S30" s="744"/>
      <c r="T30" s="744"/>
      <c r="U30" s="744"/>
      <c r="V30" s="744">
        <v>863</v>
      </c>
      <c r="W30" s="744"/>
      <c r="X30" s="744"/>
      <c r="Y30" s="744"/>
      <c r="Z30" s="744"/>
      <c r="AA30" s="744">
        <v>185</v>
      </c>
      <c r="AB30" s="744"/>
      <c r="AC30" s="744"/>
      <c r="AD30" s="744"/>
      <c r="AE30" s="745"/>
      <c r="AF30" s="786">
        <v>551</v>
      </c>
      <c r="AG30" s="744"/>
      <c r="AH30" s="744"/>
      <c r="AI30" s="744"/>
      <c r="AJ30" s="787"/>
      <c r="AK30" s="802">
        <v>13</v>
      </c>
      <c r="AL30" s="798"/>
      <c r="AM30" s="798"/>
      <c r="AN30" s="798"/>
      <c r="AO30" s="798"/>
      <c r="AP30" s="798">
        <v>1480</v>
      </c>
      <c r="AQ30" s="798"/>
      <c r="AR30" s="798"/>
      <c r="AS30" s="798"/>
      <c r="AT30" s="798"/>
      <c r="AU30" s="798">
        <v>863</v>
      </c>
      <c r="AV30" s="798"/>
      <c r="AW30" s="798"/>
      <c r="AX30" s="798"/>
      <c r="AY30" s="798"/>
      <c r="AZ30" s="799" t="s">
        <v>502</v>
      </c>
      <c r="BA30" s="799"/>
      <c r="BB30" s="799"/>
      <c r="BC30" s="799"/>
      <c r="BD30" s="799"/>
      <c r="BE30" s="800" t="s">
        <v>399</v>
      </c>
      <c r="BF30" s="800"/>
      <c r="BG30" s="800"/>
      <c r="BH30" s="800"/>
      <c r="BI30" s="801"/>
      <c r="BJ30" s="230"/>
      <c r="BK30" s="230"/>
      <c r="BL30" s="230"/>
      <c r="BM30" s="230"/>
      <c r="BN30" s="230"/>
      <c r="BO30" s="239"/>
      <c r="BP30" s="239"/>
      <c r="BQ30" s="236">
        <v>24</v>
      </c>
      <c r="BR30" s="237"/>
      <c r="BS30" s="736" t="s">
        <v>590</v>
      </c>
      <c r="BT30" s="737"/>
      <c r="BU30" s="737"/>
      <c r="BV30" s="737"/>
      <c r="BW30" s="737"/>
      <c r="BX30" s="737"/>
      <c r="BY30" s="737"/>
      <c r="BZ30" s="737"/>
      <c r="CA30" s="737"/>
      <c r="CB30" s="737"/>
      <c r="CC30" s="737"/>
      <c r="CD30" s="737"/>
      <c r="CE30" s="737"/>
      <c r="CF30" s="737"/>
      <c r="CG30" s="738"/>
      <c r="CH30" s="703">
        <v>13</v>
      </c>
      <c r="CI30" s="704"/>
      <c r="CJ30" s="704"/>
      <c r="CK30" s="704"/>
      <c r="CL30" s="705"/>
      <c r="CM30" s="703">
        <v>103</v>
      </c>
      <c r="CN30" s="704"/>
      <c r="CO30" s="704"/>
      <c r="CP30" s="704"/>
      <c r="CQ30" s="705"/>
      <c r="CR30" s="703">
        <v>6</v>
      </c>
      <c r="CS30" s="704"/>
      <c r="CT30" s="704"/>
      <c r="CU30" s="704"/>
      <c r="CV30" s="705"/>
      <c r="CW30" s="703">
        <v>0</v>
      </c>
      <c r="CX30" s="704"/>
      <c r="CY30" s="704"/>
      <c r="CZ30" s="704"/>
      <c r="DA30" s="705"/>
      <c r="DB30" s="703" t="s">
        <v>618</v>
      </c>
      <c r="DC30" s="704"/>
      <c r="DD30" s="704"/>
      <c r="DE30" s="704"/>
      <c r="DF30" s="705"/>
      <c r="DG30" s="703" t="s">
        <v>618</v>
      </c>
      <c r="DH30" s="704"/>
      <c r="DI30" s="704"/>
      <c r="DJ30" s="704"/>
      <c r="DK30" s="705"/>
      <c r="DL30" s="703" t="s">
        <v>618</v>
      </c>
      <c r="DM30" s="704"/>
      <c r="DN30" s="704"/>
      <c r="DO30" s="704"/>
      <c r="DP30" s="705"/>
      <c r="DQ30" s="703" t="s">
        <v>502</v>
      </c>
      <c r="DR30" s="704"/>
      <c r="DS30" s="704"/>
      <c r="DT30" s="704"/>
      <c r="DU30" s="705"/>
      <c r="DV30" s="736"/>
      <c r="DW30" s="737"/>
      <c r="DX30" s="737"/>
      <c r="DY30" s="737"/>
      <c r="DZ30" s="739"/>
      <c r="EA30" s="228"/>
    </row>
    <row r="31" spans="1:131" ht="26.25" customHeight="1" x14ac:dyDescent="0.2">
      <c r="A31" s="240">
        <v>4</v>
      </c>
      <c r="B31" s="740" t="s">
        <v>401</v>
      </c>
      <c r="C31" s="741"/>
      <c r="D31" s="741"/>
      <c r="E31" s="741"/>
      <c r="F31" s="741"/>
      <c r="G31" s="741"/>
      <c r="H31" s="741"/>
      <c r="I31" s="741"/>
      <c r="J31" s="741"/>
      <c r="K31" s="741"/>
      <c r="L31" s="741"/>
      <c r="M31" s="741"/>
      <c r="N31" s="741"/>
      <c r="O31" s="741"/>
      <c r="P31" s="742"/>
      <c r="Q31" s="743">
        <v>208</v>
      </c>
      <c r="R31" s="744"/>
      <c r="S31" s="744"/>
      <c r="T31" s="744"/>
      <c r="U31" s="744"/>
      <c r="V31" s="744">
        <v>208</v>
      </c>
      <c r="W31" s="744"/>
      <c r="X31" s="744"/>
      <c r="Y31" s="744"/>
      <c r="Z31" s="744"/>
      <c r="AA31" s="744" t="s">
        <v>565</v>
      </c>
      <c r="AB31" s="744"/>
      <c r="AC31" s="744"/>
      <c r="AD31" s="744"/>
      <c r="AE31" s="745"/>
      <c r="AF31" s="786">
        <v>0</v>
      </c>
      <c r="AG31" s="744"/>
      <c r="AH31" s="744"/>
      <c r="AI31" s="744"/>
      <c r="AJ31" s="787"/>
      <c r="AK31" s="802">
        <v>52</v>
      </c>
      <c r="AL31" s="798"/>
      <c r="AM31" s="798"/>
      <c r="AN31" s="798"/>
      <c r="AO31" s="798"/>
      <c r="AP31" s="798">
        <v>89</v>
      </c>
      <c r="AQ31" s="798"/>
      <c r="AR31" s="798"/>
      <c r="AS31" s="798"/>
      <c r="AT31" s="798"/>
      <c r="AU31" s="798">
        <v>56</v>
      </c>
      <c r="AV31" s="798"/>
      <c r="AW31" s="798"/>
      <c r="AX31" s="798"/>
      <c r="AY31" s="798"/>
      <c r="AZ31" s="799" t="s">
        <v>502</v>
      </c>
      <c r="BA31" s="799"/>
      <c r="BB31" s="799"/>
      <c r="BC31" s="799"/>
      <c r="BD31" s="799"/>
      <c r="BE31" s="800" t="s">
        <v>402</v>
      </c>
      <c r="BF31" s="800"/>
      <c r="BG31" s="800"/>
      <c r="BH31" s="800"/>
      <c r="BI31" s="801"/>
      <c r="BJ31" s="230"/>
      <c r="BK31" s="230"/>
      <c r="BL31" s="230"/>
      <c r="BM31" s="230"/>
      <c r="BN31" s="230"/>
      <c r="BO31" s="239"/>
      <c r="BP31" s="239"/>
      <c r="BQ31" s="236">
        <v>25</v>
      </c>
      <c r="BR31" s="237"/>
      <c r="BS31" s="736" t="s">
        <v>591</v>
      </c>
      <c r="BT31" s="737"/>
      <c r="BU31" s="737"/>
      <c r="BV31" s="737"/>
      <c r="BW31" s="737"/>
      <c r="BX31" s="737"/>
      <c r="BY31" s="737"/>
      <c r="BZ31" s="737"/>
      <c r="CA31" s="737"/>
      <c r="CB31" s="737"/>
      <c r="CC31" s="737"/>
      <c r="CD31" s="737"/>
      <c r="CE31" s="737"/>
      <c r="CF31" s="737"/>
      <c r="CG31" s="738"/>
      <c r="CH31" s="703">
        <v>-43</v>
      </c>
      <c r="CI31" s="704"/>
      <c r="CJ31" s="704"/>
      <c r="CK31" s="704"/>
      <c r="CL31" s="705"/>
      <c r="CM31" s="703">
        <v>1715</v>
      </c>
      <c r="CN31" s="704"/>
      <c r="CO31" s="704"/>
      <c r="CP31" s="704"/>
      <c r="CQ31" s="705"/>
      <c r="CR31" s="703">
        <v>1631</v>
      </c>
      <c r="CS31" s="704"/>
      <c r="CT31" s="704"/>
      <c r="CU31" s="704"/>
      <c r="CV31" s="705"/>
      <c r="CW31" s="703">
        <v>0</v>
      </c>
      <c r="CX31" s="704"/>
      <c r="CY31" s="704"/>
      <c r="CZ31" s="704"/>
      <c r="DA31" s="705"/>
      <c r="DB31" s="703" t="s">
        <v>618</v>
      </c>
      <c r="DC31" s="704"/>
      <c r="DD31" s="704"/>
      <c r="DE31" s="704"/>
      <c r="DF31" s="705"/>
      <c r="DG31" s="703" t="s">
        <v>618</v>
      </c>
      <c r="DH31" s="704"/>
      <c r="DI31" s="704"/>
      <c r="DJ31" s="704"/>
      <c r="DK31" s="705"/>
      <c r="DL31" s="703" t="s">
        <v>618</v>
      </c>
      <c r="DM31" s="704"/>
      <c r="DN31" s="704"/>
      <c r="DO31" s="704"/>
      <c r="DP31" s="705"/>
      <c r="DQ31" s="703" t="s">
        <v>502</v>
      </c>
      <c r="DR31" s="704"/>
      <c r="DS31" s="704"/>
      <c r="DT31" s="704"/>
      <c r="DU31" s="705"/>
      <c r="DV31" s="736"/>
      <c r="DW31" s="737"/>
      <c r="DX31" s="737"/>
      <c r="DY31" s="737"/>
      <c r="DZ31" s="739"/>
      <c r="EA31" s="228"/>
    </row>
    <row r="32" spans="1:131" ht="26.25" customHeight="1" x14ac:dyDescent="0.2">
      <c r="A32" s="240">
        <v>5</v>
      </c>
      <c r="B32" s="740" t="s">
        <v>403</v>
      </c>
      <c r="C32" s="741"/>
      <c r="D32" s="741"/>
      <c r="E32" s="741"/>
      <c r="F32" s="741"/>
      <c r="G32" s="741"/>
      <c r="H32" s="741"/>
      <c r="I32" s="741"/>
      <c r="J32" s="741"/>
      <c r="K32" s="741"/>
      <c r="L32" s="741"/>
      <c r="M32" s="741"/>
      <c r="N32" s="741"/>
      <c r="O32" s="741"/>
      <c r="P32" s="742"/>
      <c r="Q32" s="743">
        <v>2620</v>
      </c>
      <c r="R32" s="744"/>
      <c r="S32" s="744"/>
      <c r="T32" s="744"/>
      <c r="U32" s="744"/>
      <c r="V32" s="744">
        <v>2463</v>
      </c>
      <c r="W32" s="744"/>
      <c r="X32" s="744"/>
      <c r="Y32" s="744"/>
      <c r="Z32" s="744"/>
      <c r="AA32" s="744">
        <v>157</v>
      </c>
      <c r="AB32" s="744"/>
      <c r="AC32" s="744"/>
      <c r="AD32" s="744"/>
      <c r="AE32" s="745"/>
      <c r="AF32" s="786">
        <v>5502</v>
      </c>
      <c r="AG32" s="744"/>
      <c r="AH32" s="744"/>
      <c r="AI32" s="744"/>
      <c r="AJ32" s="787"/>
      <c r="AK32" s="802">
        <v>405</v>
      </c>
      <c r="AL32" s="798"/>
      <c r="AM32" s="798"/>
      <c r="AN32" s="798"/>
      <c r="AO32" s="798"/>
      <c r="AP32" s="798">
        <v>9833</v>
      </c>
      <c r="AQ32" s="798"/>
      <c r="AR32" s="798"/>
      <c r="AS32" s="798"/>
      <c r="AT32" s="798"/>
      <c r="AU32" s="798">
        <v>3245</v>
      </c>
      <c r="AV32" s="798"/>
      <c r="AW32" s="798"/>
      <c r="AX32" s="798"/>
      <c r="AY32" s="798"/>
      <c r="AZ32" s="799" t="s">
        <v>502</v>
      </c>
      <c r="BA32" s="799"/>
      <c r="BB32" s="799"/>
      <c r="BC32" s="799"/>
      <c r="BD32" s="799"/>
      <c r="BE32" s="800" t="s">
        <v>402</v>
      </c>
      <c r="BF32" s="800"/>
      <c r="BG32" s="800"/>
      <c r="BH32" s="800"/>
      <c r="BI32" s="801"/>
      <c r="BJ32" s="230"/>
      <c r="BK32" s="230"/>
      <c r="BL32" s="230"/>
      <c r="BM32" s="230"/>
      <c r="BN32" s="230"/>
      <c r="BO32" s="239"/>
      <c r="BP32" s="239"/>
      <c r="BQ32" s="236">
        <v>26</v>
      </c>
      <c r="BR32" s="237"/>
      <c r="BS32" s="736" t="s">
        <v>592</v>
      </c>
      <c r="BT32" s="737"/>
      <c r="BU32" s="737"/>
      <c r="BV32" s="737"/>
      <c r="BW32" s="737"/>
      <c r="BX32" s="737"/>
      <c r="BY32" s="737"/>
      <c r="BZ32" s="737"/>
      <c r="CA32" s="737"/>
      <c r="CB32" s="737"/>
      <c r="CC32" s="737"/>
      <c r="CD32" s="737"/>
      <c r="CE32" s="737"/>
      <c r="CF32" s="737"/>
      <c r="CG32" s="738"/>
      <c r="CH32" s="703">
        <v>305</v>
      </c>
      <c r="CI32" s="704"/>
      <c r="CJ32" s="704"/>
      <c r="CK32" s="704"/>
      <c r="CL32" s="705"/>
      <c r="CM32" s="703">
        <v>11773</v>
      </c>
      <c r="CN32" s="704"/>
      <c r="CO32" s="704"/>
      <c r="CP32" s="704"/>
      <c r="CQ32" s="705"/>
      <c r="CR32" s="703">
        <v>51</v>
      </c>
      <c r="CS32" s="704"/>
      <c r="CT32" s="704"/>
      <c r="CU32" s="704"/>
      <c r="CV32" s="705"/>
      <c r="CW32" s="703">
        <v>707</v>
      </c>
      <c r="CX32" s="704"/>
      <c r="CY32" s="704"/>
      <c r="CZ32" s="704"/>
      <c r="DA32" s="705"/>
      <c r="DB32" s="703">
        <v>23451</v>
      </c>
      <c r="DC32" s="704"/>
      <c r="DD32" s="704"/>
      <c r="DE32" s="704"/>
      <c r="DF32" s="705"/>
      <c r="DG32" s="703" t="s">
        <v>618</v>
      </c>
      <c r="DH32" s="704"/>
      <c r="DI32" s="704"/>
      <c r="DJ32" s="704"/>
      <c r="DK32" s="705"/>
      <c r="DL32" s="703">
        <v>1734</v>
      </c>
      <c r="DM32" s="704"/>
      <c r="DN32" s="704"/>
      <c r="DO32" s="704"/>
      <c r="DP32" s="705"/>
      <c r="DQ32" s="703">
        <v>1560</v>
      </c>
      <c r="DR32" s="704"/>
      <c r="DS32" s="704"/>
      <c r="DT32" s="704"/>
      <c r="DU32" s="705"/>
      <c r="DV32" s="736"/>
      <c r="DW32" s="737"/>
      <c r="DX32" s="737"/>
      <c r="DY32" s="737"/>
      <c r="DZ32" s="739"/>
      <c r="EA32" s="228"/>
    </row>
    <row r="33" spans="1:131" ht="26.25" customHeight="1" x14ac:dyDescent="0.2">
      <c r="A33" s="240">
        <v>6</v>
      </c>
      <c r="B33" s="740"/>
      <c r="C33" s="741"/>
      <c r="D33" s="741"/>
      <c r="E33" s="741"/>
      <c r="F33" s="741"/>
      <c r="G33" s="741"/>
      <c r="H33" s="741"/>
      <c r="I33" s="741"/>
      <c r="J33" s="741"/>
      <c r="K33" s="741"/>
      <c r="L33" s="741"/>
      <c r="M33" s="741"/>
      <c r="N33" s="741"/>
      <c r="O33" s="741"/>
      <c r="P33" s="742"/>
      <c r="Q33" s="743"/>
      <c r="R33" s="744"/>
      <c r="S33" s="744"/>
      <c r="T33" s="744"/>
      <c r="U33" s="744"/>
      <c r="V33" s="744"/>
      <c r="W33" s="744"/>
      <c r="X33" s="744"/>
      <c r="Y33" s="744"/>
      <c r="Z33" s="744"/>
      <c r="AA33" s="744"/>
      <c r="AB33" s="744"/>
      <c r="AC33" s="744"/>
      <c r="AD33" s="744"/>
      <c r="AE33" s="745"/>
      <c r="AF33" s="786"/>
      <c r="AG33" s="744"/>
      <c r="AH33" s="744"/>
      <c r="AI33" s="744"/>
      <c r="AJ33" s="787"/>
      <c r="AK33" s="802"/>
      <c r="AL33" s="798"/>
      <c r="AM33" s="798"/>
      <c r="AN33" s="798"/>
      <c r="AO33" s="798"/>
      <c r="AP33" s="798"/>
      <c r="AQ33" s="798"/>
      <c r="AR33" s="798"/>
      <c r="AS33" s="798"/>
      <c r="AT33" s="798"/>
      <c r="AU33" s="798"/>
      <c r="AV33" s="798"/>
      <c r="AW33" s="798"/>
      <c r="AX33" s="798"/>
      <c r="AY33" s="798"/>
      <c r="AZ33" s="799"/>
      <c r="BA33" s="799"/>
      <c r="BB33" s="799"/>
      <c r="BC33" s="799"/>
      <c r="BD33" s="799"/>
      <c r="BE33" s="800"/>
      <c r="BF33" s="800"/>
      <c r="BG33" s="800"/>
      <c r="BH33" s="800"/>
      <c r="BI33" s="801"/>
      <c r="BJ33" s="230"/>
      <c r="BK33" s="230"/>
      <c r="BL33" s="230"/>
      <c r="BM33" s="230"/>
      <c r="BN33" s="230"/>
      <c r="BO33" s="239"/>
      <c r="BP33" s="239"/>
      <c r="BQ33" s="236">
        <v>27</v>
      </c>
      <c r="BR33" s="237"/>
      <c r="BS33" s="736" t="s">
        <v>593</v>
      </c>
      <c r="BT33" s="737"/>
      <c r="BU33" s="737"/>
      <c r="BV33" s="737"/>
      <c r="BW33" s="737"/>
      <c r="BX33" s="737"/>
      <c r="BY33" s="737"/>
      <c r="BZ33" s="737"/>
      <c r="CA33" s="737"/>
      <c r="CB33" s="737"/>
      <c r="CC33" s="737"/>
      <c r="CD33" s="737"/>
      <c r="CE33" s="737"/>
      <c r="CF33" s="737"/>
      <c r="CG33" s="738"/>
      <c r="CH33" s="703">
        <v>27</v>
      </c>
      <c r="CI33" s="704"/>
      <c r="CJ33" s="704"/>
      <c r="CK33" s="704"/>
      <c r="CL33" s="705"/>
      <c r="CM33" s="703">
        <v>1721</v>
      </c>
      <c r="CN33" s="704"/>
      <c r="CO33" s="704"/>
      <c r="CP33" s="704"/>
      <c r="CQ33" s="705"/>
      <c r="CR33" s="703">
        <v>10</v>
      </c>
      <c r="CS33" s="704"/>
      <c r="CT33" s="704"/>
      <c r="CU33" s="704"/>
      <c r="CV33" s="705"/>
      <c r="CW33" s="703">
        <v>0</v>
      </c>
      <c r="CX33" s="704"/>
      <c r="CY33" s="704"/>
      <c r="CZ33" s="704"/>
      <c r="DA33" s="705"/>
      <c r="DB33" s="703" t="s">
        <v>618</v>
      </c>
      <c r="DC33" s="704"/>
      <c r="DD33" s="704"/>
      <c r="DE33" s="704"/>
      <c r="DF33" s="705"/>
      <c r="DG33" s="703" t="s">
        <v>618</v>
      </c>
      <c r="DH33" s="704"/>
      <c r="DI33" s="704"/>
      <c r="DJ33" s="704"/>
      <c r="DK33" s="705"/>
      <c r="DL33" s="703" t="s">
        <v>618</v>
      </c>
      <c r="DM33" s="704"/>
      <c r="DN33" s="704"/>
      <c r="DO33" s="704"/>
      <c r="DP33" s="705"/>
      <c r="DQ33" s="703" t="s">
        <v>502</v>
      </c>
      <c r="DR33" s="704"/>
      <c r="DS33" s="704"/>
      <c r="DT33" s="704"/>
      <c r="DU33" s="705"/>
      <c r="DV33" s="736"/>
      <c r="DW33" s="737"/>
      <c r="DX33" s="737"/>
      <c r="DY33" s="737"/>
      <c r="DZ33" s="739"/>
      <c r="EA33" s="228"/>
    </row>
    <row r="34" spans="1:131" ht="26.25" customHeight="1" x14ac:dyDescent="0.2">
      <c r="A34" s="240">
        <v>7</v>
      </c>
      <c r="B34" s="740"/>
      <c r="C34" s="741"/>
      <c r="D34" s="741"/>
      <c r="E34" s="741"/>
      <c r="F34" s="741"/>
      <c r="G34" s="741"/>
      <c r="H34" s="741"/>
      <c r="I34" s="741"/>
      <c r="J34" s="741"/>
      <c r="K34" s="741"/>
      <c r="L34" s="741"/>
      <c r="M34" s="741"/>
      <c r="N34" s="741"/>
      <c r="O34" s="741"/>
      <c r="P34" s="742"/>
      <c r="Q34" s="743"/>
      <c r="R34" s="744"/>
      <c r="S34" s="744"/>
      <c r="T34" s="744"/>
      <c r="U34" s="744"/>
      <c r="V34" s="744"/>
      <c r="W34" s="744"/>
      <c r="X34" s="744"/>
      <c r="Y34" s="744"/>
      <c r="Z34" s="744"/>
      <c r="AA34" s="744"/>
      <c r="AB34" s="744"/>
      <c r="AC34" s="744"/>
      <c r="AD34" s="744"/>
      <c r="AE34" s="745"/>
      <c r="AF34" s="786"/>
      <c r="AG34" s="744"/>
      <c r="AH34" s="744"/>
      <c r="AI34" s="744"/>
      <c r="AJ34" s="787"/>
      <c r="AK34" s="802"/>
      <c r="AL34" s="798"/>
      <c r="AM34" s="798"/>
      <c r="AN34" s="798"/>
      <c r="AO34" s="798"/>
      <c r="AP34" s="798"/>
      <c r="AQ34" s="798"/>
      <c r="AR34" s="798"/>
      <c r="AS34" s="798"/>
      <c r="AT34" s="798"/>
      <c r="AU34" s="798"/>
      <c r="AV34" s="798"/>
      <c r="AW34" s="798"/>
      <c r="AX34" s="798"/>
      <c r="AY34" s="798"/>
      <c r="AZ34" s="799"/>
      <c r="BA34" s="799"/>
      <c r="BB34" s="799"/>
      <c r="BC34" s="799"/>
      <c r="BD34" s="799"/>
      <c r="BE34" s="800"/>
      <c r="BF34" s="800"/>
      <c r="BG34" s="800"/>
      <c r="BH34" s="800"/>
      <c r="BI34" s="801"/>
      <c r="BJ34" s="230"/>
      <c r="BK34" s="230"/>
      <c r="BL34" s="230"/>
      <c r="BM34" s="230"/>
      <c r="BN34" s="230"/>
      <c r="BO34" s="239"/>
      <c r="BP34" s="239"/>
      <c r="BQ34" s="236">
        <v>28</v>
      </c>
      <c r="BR34" s="237"/>
      <c r="BS34" s="736" t="s">
        <v>594</v>
      </c>
      <c r="BT34" s="737"/>
      <c r="BU34" s="737"/>
      <c r="BV34" s="737"/>
      <c r="BW34" s="737"/>
      <c r="BX34" s="737"/>
      <c r="BY34" s="737"/>
      <c r="BZ34" s="737"/>
      <c r="CA34" s="737"/>
      <c r="CB34" s="737"/>
      <c r="CC34" s="737"/>
      <c r="CD34" s="737"/>
      <c r="CE34" s="737"/>
      <c r="CF34" s="737"/>
      <c r="CG34" s="738"/>
      <c r="CH34" s="703" t="s">
        <v>565</v>
      </c>
      <c r="CI34" s="704"/>
      <c r="CJ34" s="704"/>
      <c r="CK34" s="704"/>
      <c r="CL34" s="705"/>
      <c r="CM34" s="703" t="s">
        <v>565</v>
      </c>
      <c r="CN34" s="704"/>
      <c r="CO34" s="704"/>
      <c r="CP34" s="704"/>
      <c r="CQ34" s="705"/>
      <c r="CR34" s="703">
        <v>577</v>
      </c>
      <c r="CS34" s="704"/>
      <c r="CT34" s="704"/>
      <c r="CU34" s="704"/>
      <c r="CV34" s="705"/>
      <c r="CW34" s="703" t="s">
        <v>565</v>
      </c>
      <c r="CX34" s="704"/>
      <c r="CY34" s="704"/>
      <c r="CZ34" s="704"/>
      <c r="DA34" s="705"/>
      <c r="DB34" s="703" t="s">
        <v>618</v>
      </c>
      <c r="DC34" s="704"/>
      <c r="DD34" s="704"/>
      <c r="DE34" s="704"/>
      <c r="DF34" s="705"/>
      <c r="DG34" s="703" t="s">
        <v>618</v>
      </c>
      <c r="DH34" s="704"/>
      <c r="DI34" s="704"/>
      <c r="DJ34" s="704"/>
      <c r="DK34" s="705"/>
      <c r="DL34" s="703" t="s">
        <v>618</v>
      </c>
      <c r="DM34" s="704"/>
      <c r="DN34" s="704"/>
      <c r="DO34" s="704"/>
      <c r="DP34" s="705"/>
      <c r="DQ34" s="703" t="s">
        <v>502</v>
      </c>
      <c r="DR34" s="704"/>
      <c r="DS34" s="704"/>
      <c r="DT34" s="704"/>
      <c r="DU34" s="705"/>
      <c r="DV34" s="736"/>
      <c r="DW34" s="737"/>
      <c r="DX34" s="737"/>
      <c r="DY34" s="737"/>
      <c r="DZ34" s="739"/>
      <c r="EA34" s="228"/>
    </row>
    <row r="35" spans="1:131" ht="26.25" customHeight="1" x14ac:dyDescent="0.2">
      <c r="A35" s="240">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786"/>
      <c r="AG35" s="744"/>
      <c r="AH35" s="744"/>
      <c r="AI35" s="744"/>
      <c r="AJ35" s="787"/>
      <c r="AK35" s="802"/>
      <c r="AL35" s="798"/>
      <c r="AM35" s="798"/>
      <c r="AN35" s="798"/>
      <c r="AO35" s="798"/>
      <c r="AP35" s="798"/>
      <c r="AQ35" s="798"/>
      <c r="AR35" s="798"/>
      <c r="AS35" s="798"/>
      <c r="AT35" s="798"/>
      <c r="AU35" s="798"/>
      <c r="AV35" s="798"/>
      <c r="AW35" s="798"/>
      <c r="AX35" s="798"/>
      <c r="AY35" s="798"/>
      <c r="AZ35" s="799"/>
      <c r="BA35" s="799"/>
      <c r="BB35" s="799"/>
      <c r="BC35" s="799"/>
      <c r="BD35" s="799"/>
      <c r="BE35" s="800"/>
      <c r="BF35" s="800"/>
      <c r="BG35" s="800"/>
      <c r="BH35" s="800"/>
      <c r="BI35" s="801"/>
      <c r="BJ35" s="230"/>
      <c r="BK35" s="230"/>
      <c r="BL35" s="230"/>
      <c r="BM35" s="230"/>
      <c r="BN35" s="230"/>
      <c r="BO35" s="239"/>
      <c r="BP35" s="239"/>
      <c r="BQ35" s="236">
        <v>29</v>
      </c>
      <c r="BR35" s="237"/>
      <c r="BS35" s="736" t="s">
        <v>595</v>
      </c>
      <c r="BT35" s="737"/>
      <c r="BU35" s="737"/>
      <c r="BV35" s="737"/>
      <c r="BW35" s="737"/>
      <c r="BX35" s="737"/>
      <c r="BY35" s="737"/>
      <c r="BZ35" s="737"/>
      <c r="CA35" s="737"/>
      <c r="CB35" s="737"/>
      <c r="CC35" s="737"/>
      <c r="CD35" s="737"/>
      <c r="CE35" s="737"/>
      <c r="CF35" s="737"/>
      <c r="CG35" s="738"/>
      <c r="CH35" s="703">
        <v>108</v>
      </c>
      <c r="CI35" s="704"/>
      <c r="CJ35" s="704"/>
      <c r="CK35" s="704"/>
      <c r="CL35" s="705"/>
      <c r="CM35" s="703">
        <v>4974</v>
      </c>
      <c r="CN35" s="704"/>
      <c r="CO35" s="704"/>
      <c r="CP35" s="704"/>
      <c r="CQ35" s="705"/>
      <c r="CR35" s="703">
        <v>7</v>
      </c>
      <c r="CS35" s="704"/>
      <c r="CT35" s="704"/>
      <c r="CU35" s="704"/>
      <c r="CV35" s="705"/>
      <c r="CW35" s="703">
        <v>0</v>
      </c>
      <c r="CX35" s="704"/>
      <c r="CY35" s="704"/>
      <c r="CZ35" s="704"/>
      <c r="DA35" s="705"/>
      <c r="DB35" s="703">
        <v>1211</v>
      </c>
      <c r="DC35" s="704"/>
      <c r="DD35" s="704"/>
      <c r="DE35" s="704"/>
      <c r="DF35" s="705"/>
      <c r="DG35" s="703" t="s">
        <v>618</v>
      </c>
      <c r="DH35" s="704"/>
      <c r="DI35" s="704"/>
      <c r="DJ35" s="704"/>
      <c r="DK35" s="705"/>
      <c r="DL35" s="703" t="s">
        <v>618</v>
      </c>
      <c r="DM35" s="704"/>
      <c r="DN35" s="704"/>
      <c r="DO35" s="704"/>
      <c r="DP35" s="705"/>
      <c r="DQ35" s="703" t="s">
        <v>502</v>
      </c>
      <c r="DR35" s="704"/>
      <c r="DS35" s="704"/>
      <c r="DT35" s="704"/>
      <c r="DU35" s="705"/>
      <c r="DV35" s="736"/>
      <c r="DW35" s="737"/>
      <c r="DX35" s="737"/>
      <c r="DY35" s="737"/>
      <c r="DZ35" s="739"/>
      <c r="EA35" s="228"/>
    </row>
    <row r="36" spans="1:131" ht="26.25" customHeight="1" x14ac:dyDescent="0.2">
      <c r="A36" s="240">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86"/>
      <c r="AG36" s="744"/>
      <c r="AH36" s="744"/>
      <c r="AI36" s="744"/>
      <c r="AJ36" s="787"/>
      <c r="AK36" s="802"/>
      <c r="AL36" s="798"/>
      <c r="AM36" s="798"/>
      <c r="AN36" s="798"/>
      <c r="AO36" s="798"/>
      <c r="AP36" s="798"/>
      <c r="AQ36" s="798"/>
      <c r="AR36" s="798"/>
      <c r="AS36" s="798"/>
      <c r="AT36" s="798"/>
      <c r="AU36" s="798"/>
      <c r="AV36" s="798"/>
      <c r="AW36" s="798"/>
      <c r="AX36" s="798"/>
      <c r="AY36" s="798"/>
      <c r="AZ36" s="799"/>
      <c r="BA36" s="799"/>
      <c r="BB36" s="799"/>
      <c r="BC36" s="799"/>
      <c r="BD36" s="799"/>
      <c r="BE36" s="800"/>
      <c r="BF36" s="800"/>
      <c r="BG36" s="800"/>
      <c r="BH36" s="800"/>
      <c r="BI36" s="801"/>
      <c r="BJ36" s="230"/>
      <c r="BK36" s="230"/>
      <c r="BL36" s="230"/>
      <c r="BM36" s="230"/>
      <c r="BN36" s="230"/>
      <c r="BO36" s="239"/>
      <c r="BP36" s="239"/>
      <c r="BQ36" s="236">
        <v>30</v>
      </c>
      <c r="BR36" s="237"/>
      <c r="BS36" s="736" t="s">
        <v>596</v>
      </c>
      <c r="BT36" s="737"/>
      <c r="BU36" s="737"/>
      <c r="BV36" s="737"/>
      <c r="BW36" s="737"/>
      <c r="BX36" s="737"/>
      <c r="BY36" s="737"/>
      <c r="BZ36" s="737"/>
      <c r="CA36" s="737"/>
      <c r="CB36" s="737"/>
      <c r="CC36" s="737"/>
      <c r="CD36" s="737"/>
      <c r="CE36" s="737"/>
      <c r="CF36" s="737"/>
      <c r="CG36" s="738"/>
      <c r="CH36" s="703">
        <v>-44</v>
      </c>
      <c r="CI36" s="704"/>
      <c r="CJ36" s="704"/>
      <c r="CK36" s="704"/>
      <c r="CL36" s="705"/>
      <c r="CM36" s="703">
        <v>24952</v>
      </c>
      <c r="CN36" s="704"/>
      <c r="CO36" s="704"/>
      <c r="CP36" s="704"/>
      <c r="CQ36" s="705"/>
      <c r="CR36" s="703">
        <v>6895</v>
      </c>
      <c r="CS36" s="704"/>
      <c r="CT36" s="704"/>
      <c r="CU36" s="704"/>
      <c r="CV36" s="705"/>
      <c r="CW36" s="703">
        <v>0</v>
      </c>
      <c r="CX36" s="704"/>
      <c r="CY36" s="704"/>
      <c r="CZ36" s="704"/>
      <c r="DA36" s="705"/>
      <c r="DB36" s="703" t="s">
        <v>618</v>
      </c>
      <c r="DC36" s="704"/>
      <c r="DD36" s="704"/>
      <c r="DE36" s="704"/>
      <c r="DF36" s="705"/>
      <c r="DG36" s="703">
        <v>65</v>
      </c>
      <c r="DH36" s="704"/>
      <c r="DI36" s="704"/>
      <c r="DJ36" s="704"/>
      <c r="DK36" s="705"/>
      <c r="DL36" s="703" t="s">
        <v>618</v>
      </c>
      <c r="DM36" s="704"/>
      <c r="DN36" s="704"/>
      <c r="DO36" s="704"/>
      <c r="DP36" s="705"/>
      <c r="DQ36" s="703" t="s">
        <v>502</v>
      </c>
      <c r="DR36" s="704"/>
      <c r="DS36" s="704"/>
      <c r="DT36" s="704"/>
      <c r="DU36" s="705"/>
      <c r="DV36" s="736"/>
      <c r="DW36" s="737"/>
      <c r="DX36" s="737"/>
      <c r="DY36" s="737"/>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6"/>
      <c r="AG37" s="744"/>
      <c r="AH37" s="744"/>
      <c r="AI37" s="744"/>
      <c r="AJ37" s="787"/>
      <c r="AK37" s="802"/>
      <c r="AL37" s="798"/>
      <c r="AM37" s="798"/>
      <c r="AN37" s="798"/>
      <c r="AO37" s="798"/>
      <c r="AP37" s="798"/>
      <c r="AQ37" s="798"/>
      <c r="AR37" s="798"/>
      <c r="AS37" s="798"/>
      <c r="AT37" s="798"/>
      <c r="AU37" s="798"/>
      <c r="AV37" s="798"/>
      <c r="AW37" s="798"/>
      <c r="AX37" s="798"/>
      <c r="AY37" s="798"/>
      <c r="AZ37" s="799"/>
      <c r="BA37" s="799"/>
      <c r="BB37" s="799"/>
      <c r="BC37" s="799"/>
      <c r="BD37" s="799"/>
      <c r="BE37" s="800"/>
      <c r="BF37" s="800"/>
      <c r="BG37" s="800"/>
      <c r="BH37" s="800"/>
      <c r="BI37" s="801"/>
      <c r="BJ37" s="230"/>
      <c r="BK37" s="230"/>
      <c r="BL37" s="230"/>
      <c r="BM37" s="230"/>
      <c r="BN37" s="230"/>
      <c r="BO37" s="239"/>
      <c r="BP37" s="239"/>
      <c r="BQ37" s="236">
        <v>31</v>
      </c>
      <c r="BR37" s="237"/>
      <c r="BS37" s="736" t="s">
        <v>597</v>
      </c>
      <c r="BT37" s="737"/>
      <c r="BU37" s="737"/>
      <c r="BV37" s="737"/>
      <c r="BW37" s="737"/>
      <c r="BX37" s="737"/>
      <c r="BY37" s="737"/>
      <c r="BZ37" s="737"/>
      <c r="CA37" s="737"/>
      <c r="CB37" s="737"/>
      <c r="CC37" s="737"/>
      <c r="CD37" s="737"/>
      <c r="CE37" s="737"/>
      <c r="CF37" s="737"/>
      <c r="CG37" s="738"/>
      <c r="CH37" s="703">
        <v>9</v>
      </c>
      <c r="CI37" s="704"/>
      <c r="CJ37" s="704"/>
      <c r="CK37" s="704"/>
      <c r="CL37" s="705"/>
      <c r="CM37" s="703">
        <v>5378</v>
      </c>
      <c r="CN37" s="704"/>
      <c r="CO37" s="704"/>
      <c r="CP37" s="704"/>
      <c r="CQ37" s="705"/>
      <c r="CR37" s="703">
        <v>50</v>
      </c>
      <c r="CS37" s="704"/>
      <c r="CT37" s="704"/>
      <c r="CU37" s="704"/>
      <c r="CV37" s="705"/>
      <c r="CW37" s="703">
        <v>0</v>
      </c>
      <c r="CX37" s="704"/>
      <c r="CY37" s="704"/>
      <c r="CZ37" s="704"/>
      <c r="DA37" s="705"/>
      <c r="DB37" s="703">
        <v>2200</v>
      </c>
      <c r="DC37" s="704"/>
      <c r="DD37" s="704"/>
      <c r="DE37" s="704"/>
      <c r="DF37" s="705"/>
      <c r="DG37" s="703" t="s">
        <v>618</v>
      </c>
      <c r="DH37" s="704"/>
      <c r="DI37" s="704"/>
      <c r="DJ37" s="704"/>
      <c r="DK37" s="705"/>
      <c r="DL37" s="703" t="s">
        <v>618</v>
      </c>
      <c r="DM37" s="704"/>
      <c r="DN37" s="704"/>
      <c r="DO37" s="704"/>
      <c r="DP37" s="705"/>
      <c r="DQ37" s="703" t="s">
        <v>502</v>
      </c>
      <c r="DR37" s="704"/>
      <c r="DS37" s="704"/>
      <c r="DT37" s="704"/>
      <c r="DU37" s="705"/>
      <c r="DV37" s="736"/>
      <c r="DW37" s="737"/>
      <c r="DX37" s="737"/>
      <c r="DY37" s="737"/>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6"/>
      <c r="AG38" s="744"/>
      <c r="AH38" s="744"/>
      <c r="AI38" s="744"/>
      <c r="AJ38" s="787"/>
      <c r="AK38" s="802"/>
      <c r="AL38" s="798"/>
      <c r="AM38" s="798"/>
      <c r="AN38" s="798"/>
      <c r="AO38" s="798"/>
      <c r="AP38" s="798"/>
      <c r="AQ38" s="798"/>
      <c r="AR38" s="798"/>
      <c r="AS38" s="798"/>
      <c r="AT38" s="798"/>
      <c r="AU38" s="798"/>
      <c r="AV38" s="798"/>
      <c r="AW38" s="798"/>
      <c r="AX38" s="798"/>
      <c r="AY38" s="798"/>
      <c r="AZ38" s="799"/>
      <c r="BA38" s="799"/>
      <c r="BB38" s="799"/>
      <c r="BC38" s="799"/>
      <c r="BD38" s="799"/>
      <c r="BE38" s="800"/>
      <c r="BF38" s="800"/>
      <c r="BG38" s="800"/>
      <c r="BH38" s="800"/>
      <c r="BI38" s="801"/>
      <c r="BJ38" s="230"/>
      <c r="BK38" s="230"/>
      <c r="BL38" s="230"/>
      <c r="BM38" s="230"/>
      <c r="BN38" s="230"/>
      <c r="BO38" s="239"/>
      <c r="BP38" s="239"/>
      <c r="BQ38" s="236">
        <v>32</v>
      </c>
      <c r="BR38" s="237"/>
      <c r="BS38" s="736" t="s">
        <v>598</v>
      </c>
      <c r="BT38" s="737"/>
      <c r="BU38" s="737"/>
      <c r="BV38" s="737"/>
      <c r="BW38" s="737"/>
      <c r="BX38" s="737"/>
      <c r="BY38" s="737"/>
      <c r="BZ38" s="737"/>
      <c r="CA38" s="737"/>
      <c r="CB38" s="737"/>
      <c r="CC38" s="737"/>
      <c r="CD38" s="737"/>
      <c r="CE38" s="737"/>
      <c r="CF38" s="737"/>
      <c r="CG38" s="738"/>
      <c r="CH38" s="703">
        <v>10</v>
      </c>
      <c r="CI38" s="704"/>
      <c r="CJ38" s="704"/>
      <c r="CK38" s="704"/>
      <c r="CL38" s="705"/>
      <c r="CM38" s="703">
        <v>12274</v>
      </c>
      <c r="CN38" s="704"/>
      <c r="CO38" s="704"/>
      <c r="CP38" s="704"/>
      <c r="CQ38" s="705"/>
      <c r="CR38" s="703">
        <v>4190</v>
      </c>
      <c r="CS38" s="704"/>
      <c r="CT38" s="704"/>
      <c r="CU38" s="704"/>
      <c r="CV38" s="705"/>
      <c r="CW38" s="703">
        <v>46</v>
      </c>
      <c r="CX38" s="704"/>
      <c r="CY38" s="704"/>
      <c r="CZ38" s="704"/>
      <c r="DA38" s="705"/>
      <c r="DB38" s="703" t="s">
        <v>618</v>
      </c>
      <c r="DC38" s="704"/>
      <c r="DD38" s="704"/>
      <c r="DE38" s="704"/>
      <c r="DF38" s="705"/>
      <c r="DG38" s="703" t="s">
        <v>618</v>
      </c>
      <c r="DH38" s="704"/>
      <c r="DI38" s="704"/>
      <c r="DJ38" s="704"/>
      <c r="DK38" s="705"/>
      <c r="DL38" s="703" t="s">
        <v>618</v>
      </c>
      <c r="DM38" s="704"/>
      <c r="DN38" s="704"/>
      <c r="DO38" s="704"/>
      <c r="DP38" s="705"/>
      <c r="DQ38" s="703" t="s">
        <v>502</v>
      </c>
      <c r="DR38" s="704"/>
      <c r="DS38" s="704"/>
      <c r="DT38" s="704"/>
      <c r="DU38" s="705"/>
      <c r="DV38" s="736"/>
      <c r="DW38" s="737"/>
      <c r="DX38" s="737"/>
      <c r="DY38" s="737"/>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6" t="s">
        <v>599</v>
      </c>
      <c r="BT39" s="737"/>
      <c r="BU39" s="737"/>
      <c r="BV39" s="737"/>
      <c r="BW39" s="737"/>
      <c r="BX39" s="737"/>
      <c r="BY39" s="737"/>
      <c r="BZ39" s="737"/>
      <c r="CA39" s="737"/>
      <c r="CB39" s="737"/>
      <c r="CC39" s="737"/>
      <c r="CD39" s="737"/>
      <c r="CE39" s="737"/>
      <c r="CF39" s="737"/>
      <c r="CG39" s="738"/>
      <c r="CH39" s="703">
        <v>-3</v>
      </c>
      <c r="CI39" s="704"/>
      <c r="CJ39" s="704"/>
      <c r="CK39" s="704"/>
      <c r="CL39" s="705"/>
      <c r="CM39" s="703">
        <v>55</v>
      </c>
      <c r="CN39" s="704"/>
      <c r="CO39" s="704"/>
      <c r="CP39" s="704"/>
      <c r="CQ39" s="705"/>
      <c r="CR39" s="703">
        <v>2</v>
      </c>
      <c r="CS39" s="704"/>
      <c r="CT39" s="704"/>
      <c r="CU39" s="704"/>
      <c r="CV39" s="705"/>
      <c r="CW39" s="703">
        <v>26</v>
      </c>
      <c r="CX39" s="704"/>
      <c r="CY39" s="704"/>
      <c r="CZ39" s="704"/>
      <c r="DA39" s="705"/>
      <c r="DB39" s="703" t="s">
        <v>618</v>
      </c>
      <c r="DC39" s="704"/>
      <c r="DD39" s="704"/>
      <c r="DE39" s="704"/>
      <c r="DF39" s="705"/>
      <c r="DG39" s="703" t="s">
        <v>618</v>
      </c>
      <c r="DH39" s="704"/>
      <c r="DI39" s="704"/>
      <c r="DJ39" s="704"/>
      <c r="DK39" s="705"/>
      <c r="DL39" s="703" t="s">
        <v>618</v>
      </c>
      <c r="DM39" s="704"/>
      <c r="DN39" s="704"/>
      <c r="DO39" s="704"/>
      <c r="DP39" s="705"/>
      <c r="DQ39" s="703" t="s">
        <v>502</v>
      </c>
      <c r="DR39" s="704"/>
      <c r="DS39" s="704"/>
      <c r="DT39" s="704"/>
      <c r="DU39" s="705"/>
      <c r="DV39" s="736"/>
      <c r="DW39" s="737"/>
      <c r="DX39" s="737"/>
      <c r="DY39" s="737"/>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6" t="s">
        <v>600</v>
      </c>
      <c r="BT40" s="737"/>
      <c r="BU40" s="737"/>
      <c r="BV40" s="737"/>
      <c r="BW40" s="737"/>
      <c r="BX40" s="737"/>
      <c r="BY40" s="737"/>
      <c r="BZ40" s="737"/>
      <c r="CA40" s="737"/>
      <c r="CB40" s="737"/>
      <c r="CC40" s="737"/>
      <c r="CD40" s="737"/>
      <c r="CE40" s="737"/>
      <c r="CF40" s="737"/>
      <c r="CG40" s="738"/>
      <c r="CH40" s="703">
        <v>-6</v>
      </c>
      <c r="CI40" s="704"/>
      <c r="CJ40" s="704"/>
      <c r="CK40" s="704"/>
      <c r="CL40" s="705"/>
      <c r="CM40" s="703">
        <v>83</v>
      </c>
      <c r="CN40" s="704"/>
      <c r="CO40" s="704"/>
      <c r="CP40" s="704"/>
      <c r="CQ40" s="705"/>
      <c r="CR40" s="703">
        <v>15</v>
      </c>
      <c r="CS40" s="704"/>
      <c r="CT40" s="704"/>
      <c r="CU40" s="704"/>
      <c r="CV40" s="705"/>
      <c r="CW40" s="703">
        <v>0</v>
      </c>
      <c r="CX40" s="704"/>
      <c r="CY40" s="704"/>
      <c r="CZ40" s="704"/>
      <c r="DA40" s="705"/>
      <c r="DB40" s="703" t="s">
        <v>618</v>
      </c>
      <c r="DC40" s="704"/>
      <c r="DD40" s="704"/>
      <c r="DE40" s="704"/>
      <c r="DF40" s="705"/>
      <c r="DG40" s="703" t="s">
        <v>618</v>
      </c>
      <c r="DH40" s="704"/>
      <c r="DI40" s="704"/>
      <c r="DJ40" s="704"/>
      <c r="DK40" s="705"/>
      <c r="DL40" s="703" t="s">
        <v>618</v>
      </c>
      <c r="DM40" s="704"/>
      <c r="DN40" s="704"/>
      <c r="DO40" s="704"/>
      <c r="DP40" s="705"/>
      <c r="DQ40" s="703" t="s">
        <v>502</v>
      </c>
      <c r="DR40" s="704"/>
      <c r="DS40" s="704"/>
      <c r="DT40" s="704"/>
      <c r="DU40" s="705"/>
      <c r="DV40" s="736"/>
      <c r="DW40" s="737"/>
      <c r="DX40" s="737"/>
      <c r="DY40" s="737"/>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6" t="s">
        <v>601</v>
      </c>
      <c r="BT41" s="737"/>
      <c r="BU41" s="737"/>
      <c r="BV41" s="737"/>
      <c r="BW41" s="737"/>
      <c r="BX41" s="737"/>
      <c r="BY41" s="737"/>
      <c r="BZ41" s="737"/>
      <c r="CA41" s="737"/>
      <c r="CB41" s="737"/>
      <c r="CC41" s="737"/>
      <c r="CD41" s="737"/>
      <c r="CE41" s="737"/>
      <c r="CF41" s="737"/>
      <c r="CG41" s="738"/>
      <c r="CH41" s="703">
        <v>-1</v>
      </c>
      <c r="CI41" s="704"/>
      <c r="CJ41" s="704"/>
      <c r="CK41" s="704"/>
      <c r="CL41" s="705"/>
      <c r="CM41" s="703">
        <v>809</v>
      </c>
      <c r="CN41" s="704"/>
      <c r="CO41" s="704"/>
      <c r="CP41" s="704"/>
      <c r="CQ41" s="705"/>
      <c r="CR41" s="703">
        <v>555</v>
      </c>
      <c r="CS41" s="704"/>
      <c r="CT41" s="704"/>
      <c r="CU41" s="704"/>
      <c r="CV41" s="705"/>
      <c r="CW41" s="703">
        <v>5</v>
      </c>
      <c r="CX41" s="704"/>
      <c r="CY41" s="704"/>
      <c r="CZ41" s="704"/>
      <c r="DA41" s="705"/>
      <c r="DB41" s="703" t="s">
        <v>618</v>
      </c>
      <c r="DC41" s="704"/>
      <c r="DD41" s="704"/>
      <c r="DE41" s="704"/>
      <c r="DF41" s="705"/>
      <c r="DG41" s="703" t="s">
        <v>618</v>
      </c>
      <c r="DH41" s="704"/>
      <c r="DI41" s="704"/>
      <c r="DJ41" s="704"/>
      <c r="DK41" s="705"/>
      <c r="DL41" s="703" t="s">
        <v>618</v>
      </c>
      <c r="DM41" s="704"/>
      <c r="DN41" s="704"/>
      <c r="DO41" s="704"/>
      <c r="DP41" s="705"/>
      <c r="DQ41" s="703" t="s">
        <v>502</v>
      </c>
      <c r="DR41" s="704"/>
      <c r="DS41" s="704"/>
      <c r="DT41" s="704"/>
      <c r="DU41" s="705"/>
      <c r="DV41" s="736"/>
      <c r="DW41" s="737"/>
      <c r="DX41" s="737"/>
      <c r="DY41" s="737"/>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6" t="s">
        <v>602</v>
      </c>
      <c r="BT42" s="737"/>
      <c r="BU42" s="737"/>
      <c r="BV42" s="737"/>
      <c r="BW42" s="737"/>
      <c r="BX42" s="737"/>
      <c r="BY42" s="737"/>
      <c r="BZ42" s="737"/>
      <c r="CA42" s="737"/>
      <c r="CB42" s="737"/>
      <c r="CC42" s="737"/>
      <c r="CD42" s="737"/>
      <c r="CE42" s="737"/>
      <c r="CF42" s="737"/>
      <c r="CG42" s="738"/>
      <c r="CH42" s="703">
        <v>6</v>
      </c>
      <c r="CI42" s="704"/>
      <c r="CJ42" s="704"/>
      <c r="CK42" s="704"/>
      <c r="CL42" s="705"/>
      <c r="CM42" s="703">
        <v>43</v>
      </c>
      <c r="CN42" s="704"/>
      <c r="CO42" s="704"/>
      <c r="CP42" s="704"/>
      <c r="CQ42" s="705"/>
      <c r="CR42" s="703">
        <v>8</v>
      </c>
      <c r="CS42" s="704"/>
      <c r="CT42" s="704"/>
      <c r="CU42" s="704"/>
      <c r="CV42" s="705"/>
      <c r="CW42" s="703">
        <v>371</v>
      </c>
      <c r="CX42" s="704"/>
      <c r="CY42" s="704"/>
      <c r="CZ42" s="704"/>
      <c r="DA42" s="705"/>
      <c r="DB42" s="703" t="s">
        <v>618</v>
      </c>
      <c r="DC42" s="704"/>
      <c r="DD42" s="704"/>
      <c r="DE42" s="704"/>
      <c r="DF42" s="705"/>
      <c r="DG42" s="703" t="s">
        <v>618</v>
      </c>
      <c r="DH42" s="704"/>
      <c r="DI42" s="704"/>
      <c r="DJ42" s="704"/>
      <c r="DK42" s="705"/>
      <c r="DL42" s="703" t="s">
        <v>618</v>
      </c>
      <c r="DM42" s="704"/>
      <c r="DN42" s="704"/>
      <c r="DO42" s="704"/>
      <c r="DP42" s="705"/>
      <c r="DQ42" s="703" t="s">
        <v>502</v>
      </c>
      <c r="DR42" s="704"/>
      <c r="DS42" s="704"/>
      <c r="DT42" s="704"/>
      <c r="DU42" s="705"/>
      <c r="DV42" s="736"/>
      <c r="DW42" s="737"/>
      <c r="DX42" s="737"/>
      <c r="DY42" s="737"/>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6" t="s">
        <v>603</v>
      </c>
      <c r="BT43" s="737"/>
      <c r="BU43" s="737"/>
      <c r="BV43" s="737"/>
      <c r="BW43" s="737"/>
      <c r="BX43" s="737"/>
      <c r="BY43" s="737"/>
      <c r="BZ43" s="737"/>
      <c r="CA43" s="737"/>
      <c r="CB43" s="737"/>
      <c r="CC43" s="737"/>
      <c r="CD43" s="737"/>
      <c r="CE43" s="737"/>
      <c r="CF43" s="737"/>
      <c r="CG43" s="738"/>
      <c r="CH43" s="703">
        <v>165</v>
      </c>
      <c r="CI43" s="704"/>
      <c r="CJ43" s="704"/>
      <c r="CK43" s="704"/>
      <c r="CL43" s="705"/>
      <c r="CM43" s="703">
        <v>14525</v>
      </c>
      <c r="CN43" s="704"/>
      <c r="CO43" s="704"/>
      <c r="CP43" s="704"/>
      <c r="CQ43" s="705"/>
      <c r="CR43" s="703">
        <v>15567</v>
      </c>
      <c r="CS43" s="704"/>
      <c r="CT43" s="704"/>
      <c r="CU43" s="704"/>
      <c r="CV43" s="705"/>
      <c r="CW43" s="703">
        <v>1990</v>
      </c>
      <c r="CX43" s="704"/>
      <c r="CY43" s="704"/>
      <c r="CZ43" s="704"/>
      <c r="DA43" s="705"/>
      <c r="DB43" s="703" t="s">
        <v>618</v>
      </c>
      <c r="DC43" s="704"/>
      <c r="DD43" s="704"/>
      <c r="DE43" s="704"/>
      <c r="DF43" s="705"/>
      <c r="DG43" s="703" t="s">
        <v>618</v>
      </c>
      <c r="DH43" s="704"/>
      <c r="DI43" s="704"/>
      <c r="DJ43" s="704"/>
      <c r="DK43" s="705"/>
      <c r="DL43" s="703" t="s">
        <v>618</v>
      </c>
      <c r="DM43" s="704"/>
      <c r="DN43" s="704"/>
      <c r="DO43" s="704"/>
      <c r="DP43" s="705"/>
      <c r="DQ43" s="703" t="s">
        <v>502</v>
      </c>
      <c r="DR43" s="704"/>
      <c r="DS43" s="704"/>
      <c r="DT43" s="704"/>
      <c r="DU43" s="705"/>
      <c r="DV43" s="736"/>
      <c r="DW43" s="737"/>
      <c r="DX43" s="737"/>
      <c r="DY43" s="737"/>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6" t="s">
        <v>604</v>
      </c>
      <c r="BT44" s="737"/>
      <c r="BU44" s="737"/>
      <c r="BV44" s="737"/>
      <c r="BW44" s="737"/>
      <c r="BX44" s="737"/>
      <c r="BY44" s="737"/>
      <c r="BZ44" s="737"/>
      <c r="CA44" s="737"/>
      <c r="CB44" s="737"/>
      <c r="CC44" s="737"/>
      <c r="CD44" s="737"/>
      <c r="CE44" s="737"/>
      <c r="CF44" s="737"/>
      <c r="CG44" s="738"/>
      <c r="CH44" s="703">
        <v>-4</v>
      </c>
      <c r="CI44" s="704"/>
      <c r="CJ44" s="704"/>
      <c r="CK44" s="704"/>
      <c r="CL44" s="705"/>
      <c r="CM44" s="703">
        <v>605</v>
      </c>
      <c r="CN44" s="704"/>
      <c r="CO44" s="704"/>
      <c r="CP44" s="704"/>
      <c r="CQ44" s="705"/>
      <c r="CR44" s="703">
        <v>52</v>
      </c>
      <c r="CS44" s="704"/>
      <c r="CT44" s="704"/>
      <c r="CU44" s="704"/>
      <c r="CV44" s="705"/>
      <c r="CW44" s="703">
        <v>209</v>
      </c>
      <c r="CX44" s="704"/>
      <c r="CY44" s="704"/>
      <c r="CZ44" s="704"/>
      <c r="DA44" s="705"/>
      <c r="DB44" s="703" t="s">
        <v>618</v>
      </c>
      <c r="DC44" s="704"/>
      <c r="DD44" s="704"/>
      <c r="DE44" s="704"/>
      <c r="DF44" s="705"/>
      <c r="DG44" s="703" t="s">
        <v>618</v>
      </c>
      <c r="DH44" s="704"/>
      <c r="DI44" s="704"/>
      <c r="DJ44" s="704"/>
      <c r="DK44" s="705"/>
      <c r="DL44" s="703" t="s">
        <v>618</v>
      </c>
      <c r="DM44" s="704"/>
      <c r="DN44" s="704"/>
      <c r="DO44" s="704"/>
      <c r="DP44" s="705"/>
      <c r="DQ44" s="703" t="s">
        <v>502</v>
      </c>
      <c r="DR44" s="704"/>
      <c r="DS44" s="704"/>
      <c r="DT44" s="704"/>
      <c r="DU44" s="705"/>
      <c r="DV44" s="736"/>
      <c r="DW44" s="737"/>
      <c r="DX44" s="737"/>
      <c r="DY44" s="737"/>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6" t="s">
        <v>605</v>
      </c>
      <c r="BT45" s="737"/>
      <c r="BU45" s="737"/>
      <c r="BV45" s="737"/>
      <c r="BW45" s="737"/>
      <c r="BX45" s="737"/>
      <c r="BY45" s="737"/>
      <c r="BZ45" s="737"/>
      <c r="CA45" s="737"/>
      <c r="CB45" s="737"/>
      <c r="CC45" s="737"/>
      <c r="CD45" s="737"/>
      <c r="CE45" s="737"/>
      <c r="CF45" s="737"/>
      <c r="CG45" s="738"/>
      <c r="CH45" s="703">
        <v>-12</v>
      </c>
      <c r="CI45" s="704"/>
      <c r="CJ45" s="704"/>
      <c r="CK45" s="704"/>
      <c r="CL45" s="705"/>
      <c r="CM45" s="703">
        <v>43</v>
      </c>
      <c r="CN45" s="704"/>
      <c r="CO45" s="704"/>
      <c r="CP45" s="704"/>
      <c r="CQ45" s="705"/>
      <c r="CR45" s="703">
        <v>90</v>
      </c>
      <c r="CS45" s="704"/>
      <c r="CT45" s="704"/>
      <c r="CU45" s="704"/>
      <c r="CV45" s="705"/>
      <c r="CW45" s="703">
        <v>0</v>
      </c>
      <c r="CX45" s="704"/>
      <c r="CY45" s="704"/>
      <c r="CZ45" s="704"/>
      <c r="DA45" s="705"/>
      <c r="DB45" s="703" t="s">
        <v>618</v>
      </c>
      <c r="DC45" s="704"/>
      <c r="DD45" s="704"/>
      <c r="DE45" s="704"/>
      <c r="DF45" s="705"/>
      <c r="DG45" s="703" t="s">
        <v>618</v>
      </c>
      <c r="DH45" s="704"/>
      <c r="DI45" s="704"/>
      <c r="DJ45" s="704"/>
      <c r="DK45" s="705"/>
      <c r="DL45" s="703" t="s">
        <v>618</v>
      </c>
      <c r="DM45" s="704"/>
      <c r="DN45" s="704"/>
      <c r="DO45" s="704"/>
      <c r="DP45" s="705"/>
      <c r="DQ45" s="703" t="s">
        <v>502</v>
      </c>
      <c r="DR45" s="704"/>
      <c r="DS45" s="704"/>
      <c r="DT45" s="704"/>
      <c r="DU45" s="705"/>
      <c r="DV45" s="736"/>
      <c r="DW45" s="737"/>
      <c r="DX45" s="737"/>
      <c r="DY45" s="737"/>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6" t="s">
        <v>606</v>
      </c>
      <c r="BT46" s="737"/>
      <c r="BU46" s="737"/>
      <c r="BV46" s="737"/>
      <c r="BW46" s="737"/>
      <c r="BX46" s="737"/>
      <c r="BY46" s="737"/>
      <c r="BZ46" s="737"/>
      <c r="CA46" s="737"/>
      <c r="CB46" s="737"/>
      <c r="CC46" s="737"/>
      <c r="CD46" s="737"/>
      <c r="CE46" s="737"/>
      <c r="CF46" s="737"/>
      <c r="CG46" s="738"/>
      <c r="CH46" s="703">
        <v>0</v>
      </c>
      <c r="CI46" s="704"/>
      <c r="CJ46" s="704"/>
      <c r="CK46" s="704"/>
      <c r="CL46" s="705"/>
      <c r="CM46" s="703">
        <v>561</v>
      </c>
      <c r="CN46" s="704"/>
      <c r="CO46" s="704"/>
      <c r="CP46" s="704"/>
      <c r="CQ46" s="705"/>
      <c r="CR46" s="703">
        <v>260</v>
      </c>
      <c r="CS46" s="704"/>
      <c r="CT46" s="704"/>
      <c r="CU46" s="704"/>
      <c r="CV46" s="705"/>
      <c r="CW46" s="703" t="s">
        <v>502</v>
      </c>
      <c r="CX46" s="704"/>
      <c r="CY46" s="704"/>
      <c r="CZ46" s="704"/>
      <c r="DA46" s="705"/>
      <c r="DB46" s="703" t="s">
        <v>618</v>
      </c>
      <c r="DC46" s="704"/>
      <c r="DD46" s="704"/>
      <c r="DE46" s="704"/>
      <c r="DF46" s="705"/>
      <c r="DG46" s="703" t="s">
        <v>618</v>
      </c>
      <c r="DH46" s="704"/>
      <c r="DI46" s="704"/>
      <c r="DJ46" s="704"/>
      <c r="DK46" s="705"/>
      <c r="DL46" s="703" t="s">
        <v>618</v>
      </c>
      <c r="DM46" s="704"/>
      <c r="DN46" s="704"/>
      <c r="DO46" s="704"/>
      <c r="DP46" s="705"/>
      <c r="DQ46" s="703" t="s">
        <v>502</v>
      </c>
      <c r="DR46" s="704"/>
      <c r="DS46" s="704"/>
      <c r="DT46" s="704"/>
      <c r="DU46" s="705"/>
      <c r="DV46" s="736"/>
      <c r="DW46" s="737"/>
      <c r="DX46" s="737"/>
      <c r="DY46" s="737"/>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6" t="s">
        <v>607</v>
      </c>
      <c r="BT47" s="737"/>
      <c r="BU47" s="737"/>
      <c r="BV47" s="737"/>
      <c r="BW47" s="737"/>
      <c r="BX47" s="737"/>
      <c r="BY47" s="737"/>
      <c r="BZ47" s="737"/>
      <c r="CA47" s="737"/>
      <c r="CB47" s="737"/>
      <c r="CC47" s="737"/>
      <c r="CD47" s="737"/>
      <c r="CE47" s="737"/>
      <c r="CF47" s="737"/>
      <c r="CG47" s="738"/>
      <c r="CH47" s="703">
        <v>-32</v>
      </c>
      <c r="CI47" s="704"/>
      <c r="CJ47" s="704"/>
      <c r="CK47" s="704"/>
      <c r="CL47" s="705"/>
      <c r="CM47" s="703">
        <v>814</v>
      </c>
      <c r="CN47" s="704"/>
      <c r="CO47" s="704"/>
      <c r="CP47" s="704"/>
      <c r="CQ47" s="705"/>
      <c r="CR47" s="703">
        <v>387</v>
      </c>
      <c r="CS47" s="704"/>
      <c r="CT47" s="704"/>
      <c r="CU47" s="704"/>
      <c r="CV47" s="705"/>
      <c r="CW47" s="703" t="s">
        <v>502</v>
      </c>
      <c r="CX47" s="704"/>
      <c r="CY47" s="704"/>
      <c r="CZ47" s="704"/>
      <c r="DA47" s="705"/>
      <c r="DB47" s="703" t="s">
        <v>618</v>
      </c>
      <c r="DC47" s="704"/>
      <c r="DD47" s="704"/>
      <c r="DE47" s="704"/>
      <c r="DF47" s="705"/>
      <c r="DG47" s="703" t="s">
        <v>618</v>
      </c>
      <c r="DH47" s="704"/>
      <c r="DI47" s="704"/>
      <c r="DJ47" s="704"/>
      <c r="DK47" s="705"/>
      <c r="DL47" s="703" t="s">
        <v>618</v>
      </c>
      <c r="DM47" s="704"/>
      <c r="DN47" s="704"/>
      <c r="DO47" s="704"/>
      <c r="DP47" s="705"/>
      <c r="DQ47" s="703" t="s">
        <v>502</v>
      </c>
      <c r="DR47" s="704"/>
      <c r="DS47" s="704"/>
      <c r="DT47" s="704"/>
      <c r="DU47" s="705"/>
      <c r="DV47" s="736"/>
      <c r="DW47" s="737"/>
      <c r="DX47" s="737"/>
      <c r="DY47" s="737"/>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6" t="s">
        <v>608</v>
      </c>
      <c r="BT48" s="737"/>
      <c r="BU48" s="737"/>
      <c r="BV48" s="737"/>
      <c r="BW48" s="737"/>
      <c r="BX48" s="737"/>
      <c r="BY48" s="737"/>
      <c r="BZ48" s="737"/>
      <c r="CA48" s="737"/>
      <c r="CB48" s="737"/>
      <c r="CC48" s="737"/>
      <c r="CD48" s="737"/>
      <c r="CE48" s="737"/>
      <c r="CF48" s="737"/>
      <c r="CG48" s="738"/>
      <c r="CH48" s="703">
        <v>4</v>
      </c>
      <c r="CI48" s="704"/>
      <c r="CJ48" s="704"/>
      <c r="CK48" s="704"/>
      <c r="CL48" s="705"/>
      <c r="CM48" s="703">
        <v>25</v>
      </c>
      <c r="CN48" s="704"/>
      <c r="CO48" s="704"/>
      <c r="CP48" s="704"/>
      <c r="CQ48" s="705"/>
      <c r="CR48" s="703">
        <v>3</v>
      </c>
      <c r="CS48" s="704"/>
      <c r="CT48" s="704"/>
      <c r="CU48" s="704"/>
      <c r="CV48" s="705"/>
      <c r="CW48" s="703" t="s">
        <v>502</v>
      </c>
      <c r="CX48" s="704"/>
      <c r="CY48" s="704"/>
      <c r="CZ48" s="704"/>
      <c r="DA48" s="705"/>
      <c r="DB48" s="703" t="s">
        <v>618</v>
      </c>
      <c r="DC48" s="704"/>
      <c r="DD48" s="704"/>
      <c r="DE48" s="704"/>
      <c r="DF48" s="705"/>
      <c r="DG48" s="703" t="s">
        <v>618</v>
      </c>
      <c r="DH48" s="704"/>
      <c r="DI48" s="704"/>
      <c r="DJ48" s="704"/>
      <c r="DK48" s="705"/>
      <c r="DL48" s="703" t="s">
        <v>618</v>
      </c>
      <c r="DM48" s="704"/>
      <c r="DN48" s="704"/>
      <c r="DO48" s="704"/>
      <c r="DP48" s="705"/>
      <c r="DQ48" s="703" t="s">
        <v>502</v>
      </c>
      <c r="DR48" s="704"/>
      <c r="DS48" s="704"/>
      <c r="DT48" s="704"/>
      <c r="DU48" s="705"/>
      <c r="DV48" s="736"/>
      <c r="DW48" s="737"/>
      <c r="DX48" s="737"/>
      <c r="DY48" s="737"/>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6" t="s">
        <v>609</v>
      </c>
      <c r="BT49" s="737"/>
      <c r="BU49" s="737"/>
      <c r="BV49" s="737"/>
      <c r="BW49" s="737"/>
      <c r="BX49" s="737"/>
      <c r="BY49" s="737"/>
      <c r="BZ49" s="737"/>
      <c r="CA49" s="737"/>
      <c r="CB49" s="737"/>
      <c r="CC49" s="737"/>
      <c r="CD49" s="737"/>
      <c r="CE49" s="737"/>
      <c r="CF49" s="737"/>
      <c r="CG49" s="738"/>
      <c r="CH49" s="703">
        <v>0</v>
      </c>
      <c r="CI49" s="704"/>
      <c r="CJ49" s="704"/>
      <c r="CK49" s="704"/>
      <c r="CL49" s="705"/>
      <c r="CM49" s="703">
        <v>58</v>
      </c>
      <c r="CN49" s="704"/>
      <c r="CO49" s="704"/>
      <c r="CP49" s="704"/>
      <c r="CQ49" s="705"/>
      <c r="CR49" s="703">
        <v>50</v>
      </c>
      <c r="CS49" s="704"/>
      <c r="CT49" s="704"/>
      <c r="CU49" s="704"/>
      <c r="CV49" s="705"/>
      <c r="CW49" s="703">
        <v>0</v>
      </c>
      <c r="CX49" s="704"/>
      <c r="CY49" s="704"/>
      <c r="CZ49" s="704"/>
      <c r="DA49" s="705"/>
      <c r="DB49" s="703" t="s">
        <v>618</v>
      </c>
      <c r="DC49" s="704"/>
      <c r="DD49" s="704"/>
      <c r="DE49" s="704"/>
      <c r="DF49" s="705"/>
      <c r="DG49" s="703" t="s">
        <v>618</v>
      </c>
      <c r="DH49" s="704"/>
      <c r="DI49" s="704"/>
      <c r="DJ49" s="704"/>
      <c r="DK49" s="705"/>
      <c r="DL49" s="703" t="s">
        <v>618</v>
      </c>
      <c r="DM49" s="704"/>
      <c r="DN49" s="704"/>
      <c r="DO49" s="704"/>
      <c r="DP49" s="705"/>
      <c r="DQ49" s="703" t="s">
        <v>502</v>
      </c>
      <c r="DR49" s="704"/>
      <c r="DS49" s="704"/>
      <c r="DT49" s="704"/>
      <c r="DU49" s="705"/>
      <c r="DV49" s="736"/>
      <c r="DW49" s="737"/>
      <c r="DX49" s="737"/>
      <c r="DY49" s="737"/>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6"/>
      <c r="BT50" s="737"/>
      <c r="BU50" s="737"/>
      <c r="BV50" s="737"/>
      <c r="BW50" s="737"/>
      <c r="BX50" s="737"/>
      <c r="BY50" s="737"/>
      <c r="BZ50" s="737"/>
      <c r="CA50" s="737"/>
      <c r="CB50" s="737"/>
      <c r="CC50" s="737"/>
      <c r="CD50" s="737"/>
      <c r="CE50" s="737"/>
      <c r="CF50" s="737"/>
      <c r="CG50" s="738"/>
      <c r="CH50" s="703"/>
      <c r="CI50" s="704"/>
      <c r="CJ50" s="704"/>
      <c r="CK50" s="704"/>
      <c r="CL50" s="705"/>
      <c r="CM50" s="703"/>
      <c r="CN50" s="704"/>
      <c r="CO50" s="704"/>
      <c r="CP50" s="704"/>
      <c r="CQ50" s="705"/>
      <c r="CR50" s="703"/>
      <c r="CS50" s="704"/>
      <c r="CT50" s="704"/>
      <c r="CU50" s="704"/>
      <c r="CV50" s="705"/>
      <c r="CW50" s="703"/>
      <c r="CX50" s="704"/>
      <c r="CY50" s="704"/>
      <c r="CZ50" s="704"/>
      <c r="DA50" s="705"/>
      <c r="DB50" s="703"/>
      <c r="DC50" s="704"/>
      <c r="DD50" s="704"/>
      <c r="DE50" s="704"/>
      <c r="DF50" s="705"/>
      <c r="DG50" s="703"/>
      <c r="DH50" s="704"/>
      <c r="DI50" s="704"/>
      <c r="DJ50" s="704"/>
      <c r="DK50" s="705"/>
      <c r="DL50" s="703"/>
      <c r="DM50" s="704"/>
      <c r="DN50" s="704"/>
      <c r="DO50" s="704"/>
      <c r="DP50" s="705"/>
      <c r="DQ50" s="703"/>
      <c r="DR50" s="704"/>
      <c r="DS50" s="704"/>
      <c r="DT50" s="704"/>
      <c r="DU50" s="705"/>
      <c r="DV50" s="736"/>
      <c r="DW50" s="737"/>
      <c r="DX50" s="737"/>
      <c r="DY50" s="737"/>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6"/>
      <c r="BT51" s="737"/>
      <c r="BU51" s="737"/>
      <c r="BV51" s="737"/>
      <c r="BW51" s="737"/>
      <c r="BX51" s="737"/>
      <c r="BY51" s="737"/>
      <c r="BZ51" s="737"/>
      <c r="CA51" s="737"/>
      <c r="CB51" s="737"/>
      <c r="CC51" s="737"/>
      <c r="CD51" s="737"/>
      <c r="CE51" s="737"/>
      <c r="CF51" s="737"/>
      <c r="CG51" s="738"/>
      <c r="CH51" s="703"/>
      <c r="CI51" s="704"/>
      <c r="CJ51" s="704"/>
      <c r="CK51" s="704"/>
      <c r="CL51" s="705"/>
      <c r="CM51" s="703"/>
      <c r="CN51" s="704"/>
      <c r="CO51" s="704"/>
      <c r="CP51" s="704"/>
      <c r="CQ51" s="705"/>
      <c r="CR51" s="703"/>
      <c r="CS51" s="704"/>
      <c r="CT51" s="704"/>
      <c r="CU51" s="704"/>
      <c r="CV51" s="705"/>
      <c r="CW51" s="703"/>
      <c r="CX51" s="704"/>
      <c r="CY51" s="704"/>
      <c r="CZ51" s="704"/>
      <c r="DA51" s="705"/>
      <c r="DB51" s="703"/>
      <c r="DC51" s="704"/>
      <c r="DD51" s="704"/>
      <c r="DE51" s="704"/>
      <c r="DF51" s="705"/>
      <c r="DG51" s="703"/>
      <c r="DH51" s="704"/>
      <c r="DI51" s="704"/>
      <c r="DJ51" s="704"/>
      <c r="DK51" s="705"/>
      <c r="DL51" s="703"/>
      <c r="DM51" s="704"/>
      <c r="DN51" s="704"/>
      <c r="DO51" s="704"/>
      <c r="DP51" s="705"/>
      <c r="DQ51" s="703"/>
      <c r="DR51" s="704"/>
      <c r="DS51" s="704"/>
      <c r="DT51" s="704"/>
      <c r="DU51" s="705"/>
      <c r="DV51" s="736"/>
      <c r="DW51" s="737"/>
      <c r="DX51" s="737"/>
      <c r="DY51" s="737"/>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6"/>
      <c r="BT52" s="737"/>
      <c r="BU52" s="737"/>
      <c r="BV52" s="737"/>
      <c r="BW52" s="737"/>
      <c r="BX52" s="737"/>
      <c r="BY52" s="737"/>
      <c r="BZ52" s="737"/>
      <c r="CA52" s="737"/>
      <c r="CB52" s="737"/>
      <c r="CC52" s="737"/>
      <c r="CD52" s="737"/>
      <c r="CE52" s="737"/>
      <c r="CF52" s="737"/>
      <c r="CG52" s="738"/>
      <c r="CH52" s="703"/>
      <c r="CI52" s="704"/>
      <c r="CJ52" s="704"/>
      <c r="CK52" s="704"/>
      <c r="CL52" s="705"/>
      <c r="CM52" s="703"/>
      <c r="CN52" s="704"/>
      <c r="CO52" s="704"/>
      <c r="CP52" s="704"/>
      <c r="CQ52" s="705"/>
      <c r="CR52" s="703"/>
      <c r="CS52" s="704"/>
      <c r="CT52" s="704"/>
      <c r="CU52" s="704"/>
      <c r="CV52" s="705"/>
      <c r="CW52" s="703"/>
      <c r="CX52" s="704"/>
      <c r="CY52" s="704"/>
      <c r="CZ52" s="704"/>
      <c r="DA52" s="705"/>
      <c r="DB52" s="703"/>
      <c r="DC52" s="704"/>
      <c r="DD52" s="704"/>
      <c r="DE52" s="704"/>
      <c r="DF52" s="705"/>
      <c r="DG52" s="703"/>
      <c r="DH52" s="704"/>
      <c r="DI52" s="704"/>
      <c r="DJ52" s="704"/>
      <c r="DK52" s="705"/>
      <c r="DL52" s="703"/>
      <c r="DM52" s="704"/>
      <c r="DN52" s="704"/>
      <c r="DO52" s="704"/>
      <c r="DP52" s="705"/>
      <c r="DQ52" s="703"/>
      <c r="DR52" s="704"/>
      <c r="DS52" s="704"/>
      <c r="DT52" s="704"/>
      <c r="DU52" s="705"/>
      <c r="DV52" s="736"/>
      <c r="DW52" s="737"/>
      <c r="DX52" s="737"/>
      <c r="DY52" s="737"/>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6"/>
      <c r="BT53" s="737"/>
      <c r="BU53" s="737"/>
      <c r="BV53" s="737"/>
      <c r="BW53" s="737"/>
      <c r="BX53" s="737"/>
      <c r="BY53" s="737"/>
      <c r="BZ53" s="737"/>
      <c r="CA53" s="737"/>
      <c r="CB53" s="737"/>
      <c r="CC53" s="737"/>
      <c r="CD53" s="737"/>
      <c r="CE53" s="737"/>
      <c r="CF53" s="737"/>
      <c r="CG53" s="738"/>
      <c r="CH53" s="703"/>
      <c r="CI53" s="704"/>
      <c r="CJ53" s="704"/>
      <c r="CK53" s="704"/>
      <c r="CL53" s="705"/>
      <c r="CM53" s="703"/>
      <c r="CN53" s="704"/>
      <c r="CO53" s="704"/>
      <c r="CP53" s="704"/>
      <c r="CQ53" s="705"/>
      <c r="CR53" s="703"/>
      <c r="CS53" s="704"/>
      <c r="CT53" s="704"/>
      <c r="CU53" s="704"/>
      <c r="CV53" s="705"/>
      <c r="CW53" s="703"/>
      <c r="CX53" s="704"/>
      <c r="CY53" s="704"/>
      <c r="CZ53" s="704"/>
      <c r="DA53" s="705"/>
      <c r="DB53" s="703"/>
      <c r="DC53" s="704"/>
      <c r="DD53" s="704"/>
      <c r="DE53" s="704"/>
      <c r="DF53" s="705"/>
      <c r="DG53" s="703"/>
      <c r="DH53" s="704"/>
      <c r="DI53" s="704"/>
      <c r="DJ53" s="704"/>
      <c r="DK53" s="705"/>
      <c r="DL53" s="703"/>
      <c r="DM53" s="704"/>
      <c r="DN53" s="704"/>
      <c r="DO53" s="704"/>
      <c r="DP53" s="705"/>
      <c r="DQ53" s="703"/>
      <c r="DR53" s="704"/>
      <c r="DS53" s="704"/>
      <c r="DT53" s="704"/>
      <c r="DU53" s="705"/>
      <c r="DV53" s="736"/>
      <c r="DW53" s="737"/>
      <c r="DX53" s="737"/>
      <c r="DY53" s="737"/>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6"/>
      <c r="BT54" s="737"/>
      <c r="BU54" s="737"/>
      <c r="BV54" s="737"/>
      <c r="BW54" s="737"/>
      <c r="BX54" s="737"/>
      <c r="BY54" s="737"/>
      <c r="BZ54" s="737"/>
      <c r="CA54" s="737"/>
      <c r="CB54" s="737"/>
      <c r="CC54" s="737"/>
      <c r="CD54" s="737"/>
      <c r="CE54" s="737"/>
      <c r="CF54" s="737"/>
      <c r="CG54" s="738"/>
      <c r="CH54" s="703"/>
      <c r="CI54" s="704"/>
      <c r="CJ54" s="704"/>
      <c r="CK54" s="704"/>
      <c r="CL54" s="705"/>
      <c r="CM54" s="703"/>
      <c r="CN54" s="704"/>
      <c r="CO54" s="704"/>
      <c r="CP54" s="704"/>
      <c r="CQ54" s="705"/>
      <c r="CR54" s="703"/>
      <c r="CS54" s="704"/>
      <c r="CT54" s="704"/>
      <c r="CU54" s="704"/>
      <c r="CV54" s="705"/>
      <c r="CW54" s="703"/>
      <c r="CX54" s="704"/>
      <c r="CY54" s="704"/>
      <c r="CZ54" s="704"/>
      <c r="DA54" s="705"/>
      <c r="DB54" s="703"/>
      <c r="DC54" s="704"/>
      <c r="DD54" s="704"/>
      <c r="DE54" s="704"/>
      <c r="DF54" s="705"/>
      <c r="DG54" s="703"/>
      <c r="DH54" s="704"/>
      <c r="DI54" s="704"/>
      <c r="DJ54" s="704"/>
      <c r="DK54" s="705"/>
      <c r="DL54" s="703"/>
      <c r="DM54" s="704"/>
      <c r="DN54" s="704"/>
      <c r="DO54" s="704"/>
      <c r="DP54" s="705"/>
      <c r="DQ54" s="703"/>
      <c r="DR54" s="704"/>
      <c r="DS54" s="704"/>
      <c r="DT54" s="704"/>
      <c r="DU54" s="705"/>
      <c r="DV54" s="736"/>
      <c r="DW54" s="737"/>
      <c r="DX54" s="737"/>
      <c r="DY54" s="737"/>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6"/>
      <c r="BT55" s="737"/>
      <c r="BU55" s="737"/>
      <c r="BV55" s="737"/>
      <c r="BW55" s="737"/>
      <c r="BX55" s="737"/>
      <c r="BY55" s="737"/>
      <c r="BZ55" s="737"/>
      <c r="CA55" s="737"/>
      <c r="CB55" s="737"/>
      <c r="CC55" s="737"/>
      <c r="CD55" s="737"/>
      <c r="CE55" s="737"/>
      <c r="CF55" s="737"/>
      <c r="CG55" s="738"/>
      <c r="CH55" s="703"/>
      <c r="CI55" s="704"/>
      <c r="CJ55" s="704"/>
      <c r="CK55" s="704"/>
      <c r="CL55" s="705"/>
      <c r="CM55" s="703"/>
      <c r="CN55" s="704"/>
      <c r="CO55" s="704"/>
      <c r="CP55" s="704"/>
      <c r="CQ55" s="705"/>
      <c r="CR55" s="703"/>
      <c r="CS55" s="704"/>
      <c r="CT55" s="704"/>
      <c r="CU55" s="704"/>
      <c r="CV55" s="705"/>
      <c r="CW55" s="703"/>
      <c r="CX55" s="704"/>
      <c r="CY55" s="704"/>
      <c r="CZ55" s="704"/>
      <c r="DA55" s="705"/>
      <c r="DB55" s="703"/>
      <c r="DC55" s="704"/>
      <c r="DD55" s="704"/>
      <c r="DE55" s="704"/>
      <c r="DF55" s="705"/>
      <c r="DG55" s="703"/>
      <c r="DH55" s="704"/>
      <c r="DI55" s="704"/>
      <c r="DJ55" s="704"/>
      <c r="DK55" s="705"/>
      <c r="DL55" s="703"/>
      <c r="DM55" s="704"/>
      <c r="DN55" s="704"/>
      <c r="DO55" s="704"/>
      <c r="DP55" s="705"/>
      <c r="DQ55" s="703"/>
      <c r="DR55" s="704"/>
      <c r="DS55" s="704"/>
      <c r="DT55" s="704"/>
      <c r="DU55" s="705"/>
      <c r="DV55" s="736"/>
      <c r="DW55" s="737"/>
      <c r="DX55" s="737"/>
      <c r="DY55" s="737"/>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6"/>
      <c r="BT56" s="737"/>
      <c r="BU56" s="737"/>
      <c r="BV56" s="737"/>
      <c r="BW56" s="737"/>
      <c r="BX56" s="737"/>
      <c r="BY56" s="737"/>
      <c r="BZ56" s="737"/>
      <c r="CA56" s="737"/>
      <c r="CB56" s="737"/>
      <c r="CC56" s="737"/>
      <c r="CD56" s="737"/>
      <c r="CE56" s="737"/>
      <c r="CF56" s="737"/>
      <c r="CG56" s="738"/>
      <c r="CH56" s="703"/>
      <c r="CI56" s="704"/>
      <c r="CJ56" s="704"/>
      <c r="CK56" s="704"/>
      <c r="CL56" s="705"/>
      <c r="CM56" s="703"/>
      <c r="CN56" s="704"/>
      <c r="CO56" s="704"/>
      <c r="CP56" s="704"/>
      <c r="CQ56" s="705"/>
      <c r="CR56" s="703"/>
      <c r="CS56" s="704"/>
      <c r="CT56" s="704"/>
      <c r="CU56" s="704"/>
      <c r="CV56" s="705"/>
      <c r="CW56" s="703"/>
      <c r="CX56" s="704"/>
      <c r="CY56" s="704"/>
      <c r="CZ56" s="704"/>
      <c r="DA56" s="705"/>
      <c r="DB56" s="703"/>
      <c r="DC56" s="704"/>
      <c r="DD56" s="704"/>
      <c r="DE56" s="704"/>
      <c r="DF56" s="705"/>
      <c r="DG56" s="703"/>
      <c r="DH56" s="704"/>
      <c r="DI56" s="704"/>
      <c r="DJ56" s="704"/>
      <c r="DK56" s="705"/>
      <c r="DL56" s="703"/>
      <c r="DM56" s="704"/>
      <c r="DN56" s="704"/>
      <c r="DO56" s="704"/>
      <c r="DP56" s="705"/>
      <c r="DQ56" s="703"/>
      <c r="DR56" s="704"/>
      <c r="DS56" s="704"/>
      <c r="DT56" s="704"/>
      <c r="DU56" s="705"/>
      <c r="DV56" s="736"/>
      <c r="DW56" s="737"/>
      <c r="DX56" s="737"/>
      <c r="DY56" s="737"/>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6"/>
      <c r="BT57" s="737"/>
      <c r="BU57" s="737"/>
      <c r="BV57" s="737"/>
      <c r="BW57" s="737"/>
      <c r="BX57" s="737"/>
      <c r="BY57" s="737"/>
      <c r="BZ57" s="737"/>
      <c r="CA57" s="737"/>
      <c r="CB57" s="737"/>
      <c r="CC57" s="737"/>
      <c r="CD57" s="737"/>
      <c r="CE57" s="737"/>
      <c r="CF57" s="737"/>
      <c r="CG57" s="738"/>
      <c r="CH57" s="703"/>
      <c r="CI57" s="704"/>
      <c r="CJ57" s="704"/>
      <c r="CK57" s="704"/>
      <c r="CL57" s="705"/>
      <c r="CM57" s="703"/>
      <c r="CN57" s="704"/>
      <c r="CO57" s="704"/>
      <c r="CP57" s="704"/>
      <c r="CQ57" s="705"/>
      <c r="CR57" s="703"/>
      <c r="CS57" s="704"/>
      <c r="CT57" s="704"/>
      <c r="CU57" s="704"/>
      <c r="CV57" s="705"/>
      <c r="CW57" s="703"/>
      <c r="CX57" s="704"/>
      <c r="CY57" s="704"/>
      <c r="CZ57" s="704"/>
      <c r="DA57" s="705"/>
      <c r="DB57" s="703"/>
      <c r="DC57" s="704"/>
      <c r="DD57" s="704"/>
      <c r="DE57" s="704"/>
      <c r="DF57" s="705"/>
      <c r="DG57" s="703"/>
      <c r="DH57" s="704"/>
      <c r="DI57" s="704"/>
      <c r="DJ57" s="704"/>
      <c r="DK57" s="705"/>
      <c r="DL57" s="703"/>
      <c r="DM57" s="704"/>
      <c r="DN57" s="704"/>
      <c r="DO57" s="704"/>
      <c r="DP57" s="705"/>
      <c r="DQ57" s="703"/>
      <c r="DR57" s="704"/>
      <c r="DS57" s="704"/>
      <c r="DT57" s="704"/>
      <c r="DU57" s="705"/>
      <c r="DV57" s="736"/>
      <c r="DW57" s="737"/>
      <c r="DX57" s="737"/>
      <c r="DY57" s="737"/>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6"/>
      <c r="BT58" s="737"/>
      <c r="BU58" s="737"/>
      <c r="BV58" s="737"/>
      <c r="BW58" s="737"/>
      <c r="BX58" s="737"/>
      <c r="BY58" s="737"/>
      <c r="BZ58" s="737"/>
      <c r="CA58" s="737"/>
      <c r="CB58" s="737"/>
      <c r="CC58" s="737"/>
      <c r="CD58" s="737"/>
      <c r="CE58" s="737"/>
      <c r="CF58" s="737"/>
      <c r="CG58" s="738"/>
      <c r="CH58" s="703"/>
      <c r="CI58" s="704"/>
      <c r="CJ58" s="704"/>
      <c r="CK58" s="704"/>
      <c r="CL58" s="705"/>
      <c r="CM58" s="703"/>
      <c r="CN58" s="704"/>
      <c r="CO58" s="704"/>
      <c r="CP58" s="704"/>
      <c r="CQ58" s="705"/>
      <c r="CR58" s="703"/>
      <c r="CS58" s="704"/>
      <c r="CT58" s="704"/>
      <c r="CU58" s="704"/>
      <c r="CV58" s="705"/>
      <c r="CW58" s="703"/>
      <c r="CX58" s="704"/>
      <c r="CY58" s="704"/>
      <c r="CZ58" s="704"/>
      <c r="DA58" s="705"/>
      <c r="DB58" s="703"/>
      <c r="DC58" s="704"/>
      <c r="DD58" s="704"/>
      <c r="DE58" s="704"/>
      <c r="DF58" s="705"/>
      <c r="DG58" s="703"/>
      <c r="DH58" s="704"/>
      <c r="DI58" s="704"/>
      <c r="DJ58" s="704"/>
      <c r="DK58" s="705"/>
      <c r="DL58" s="703"/>
      <c r="DM58" s="704"/>
      <c r="DN58" s="704"/>
      <c r="DO58" s="704"/>
      <c r="DP58" s="705"/>
      <c r="DQ58" s="703"/>
      <c r="DR58" s="704"/>
      <c r="DS58" s="704"/>
      <c r="DT58" s="704"/>
      <c r="DU58" s="705"/>
      <c r="DV58" s="736"/>
      <c r="DW58" s="737"/>
      <c r="DX58" s="737"/>
      <c r="DY58" s="737"/>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6"/>
      <c r="BT59" s="737"/>
      <c r="BU59" s="737"/>
      <c r="BV59" s="737"/>
      <c r="BW59" s="737"/>
      <c r="BX59" s="737"/>
      <c r="BY59" s="737"/>
      <c r="BZ59" s="737"/>
      <c r="CA59" s="737"/>
      <c r="CB59" s="737"/>
      <c r="CC59" s="737"/>
      <c r="CD59" s="737"/>
      <c r="CE59" s="737"/>
      <c r="CF59" s="737"/>
      <c r="CG59" s="738"/>
      <c r="CH59" s="703"/>
      <c r="CI59" s="704"/>
      <c r="CJ59" s="704"/>
      <c r="CK59" s="704"/>
      <c r="CL59" s="705"/>
      <c r="CM59" s="703"/>
      <c r="CN59" s="704"/>
      <c r="CO59" s="704"/>
      <c r="CP59" s="704"/>
      <c r="CQ59" s="705"/>
      <c r="CR59" s="703"/>
      <c r="CS59" s="704"/>
      <c r="CT59" s="704"/>
      <c r="CU59" s="704"/>
      <c r="CV59" s="705"/>
      <c r="CW59" s="703"/>
      <c r="CX59" s="704"/>
      <c r="CY59" s="704"/>
      <c r="CZ59" s="704"/>
      <c r="DA59" s="705"/>
      <c r="DB59" s="703"/>
      <c r="DC59" s="704"/>
      <c r="DD59" s="704"/>
      <c r="DE59" s="704"/>
      <c r="DF59" s="705"/>
      <c r="DG59" s="703"/>
      <c r="DH59" s="704"/>
      <c r="DI59" s="704"/>
      <c r="DJ59" s="704"/>
      <c r="DK59" s="705"/>
      <c r="DL59" s="703"/>
      <c r="DM59" s="704"/>
      <c r="DN59" s="704"/>
      <c r="DO59" s="704"/>
      <c r="DP59" s="705"/>
      <c r="DQ59" s="703"/>
      <c r="DR59" s="704"/>
      <c r="DS59" s="704"/>
      <c r="DT59" s="704"/>
      <c r="DU59" s="705"/>
      <c r="DV59" s="736"/>
      <c r="DW59" s="737"/>
      <c r="DX59" s="737"/>
      <c r="DY59" s="737"/>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6"/>
      <c r="BT60" s="737"/>
      <c r="BU60" s="737"/>
      <c r="BV60" s="737"/>
      <c r="BW60" s="737"/>
      <c r="BX60" s="737"/>
      <c r="BY60" s="737"/>
      <c r="BZ60" s="737"/>
      <c r="CA60" s="737"/>
      <c r="CB60" s="737"/>
      <c r="CC60" s="737"/>
      <c r="CD60" s="737"/>
      <c r="CE60" s="737"/>
      <c r="CF60" s="737"/>
      <c r="CG60" s="738"/>
      <c r="CH60" s="703"/>
      <c r="CI60" s="704"/>
      <c r="CJ60" s="704"/>
      <c r="CK60" s="704"/>
      <c r="CL60" s="705"/>
      <c r="CM60" s="703"/>
      <c r="CN60" s="704"/>
      <c r="CO60" s="704"/>
      <c r="CP60" s="704"/>
      <c r="CQ60" s="705"/>
      <c r="CR60" s="703"/>
      <c r="CS60" s="704"/>
      <c r="CT60" s="704"/>
      <c r="CU60" s="704"/>
      <c r="CV60" s="705"/>
      <c r="CW60" s="703"/>
      <c r="CX60" s="704"/>
      <c r="CY60" s="704"/>
      <c r="CZ60" s="704"/>
      <c r="DA60" s="705"/>
      <c r="DB60" s="703"/>
      <c r="DC60" s="704"/>
      <c r="DD60" s="704"/>
      <c r="DE60" s="704"/>
      <c r="DF60" s="705"/>
      <c r="DG60" s="703"/>
      <c r="DH60" s="704"/>
      <c r="DI60" s="704"/>
      <c r="DJ60" s="704"/>
      <c r="DK60" s="705"/>
      <c r="DL60" s="703"/>
      <c r="DM60" s="704"/>
      <c r="DN60" s="704"/>
      <c r="DO60" s="704"/>
      <c r="DP60" s="705"/>
      <c r="DQ60" s="703"/>
      <c r="DR60" s="704"/>
      <c r="DS60" s="704"/>
      <c r="DT60" s="704"/>
      <c r="DU60" s="705"/>
      <c r="DV60" s="736"/>
      <c r="DW60" s="737"/>
      <c r="DX60" s="737"/>
      <c r="DY60" s="737"/>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6"/>
      <c r="BT61" s="737"/>
      <c r="BU61" s="737"/>
      <c r="BV61" s="737"/>
      <c r="BW61" s="737"/>
      <c r="BX61" s="737"/>
      <c r="BY61" s="737"/>
      <c r="BZ61" s="737"/>
      <c r="CA61" s="737"/>
      <c r="CB61" s="737"/>
      <c r="CC61" s="737"/>
      <c r="CD61" s="737"/>
      <c r="CE61" s="737"/>
      <c r="CF61" s="737"/>
      <c r="CG61" s="738"/>
      <c r="CH61" s="703"/>
      <c r="CI61" s="704"/>
      <c r="CJ61" s="704"/>
      <c r="CK61" s="704"/>
      <c r="CL61" s="705"/>
      <c r="CM61" s="703"/>
      <c r="CN61" s="704"/>
      <c r="CO61" s="704"/>
      <c r="CP61" s="704"/>
      <c r="CQ61" s="705"/>
      <c r="CR61" s="703"/>
      <c r="CS61" s="704"/>
      <c r="CT61" s="704"/>
      <c r="CU61" s="704"/>
      <c r="CV61" s="705"/>
      <c r="CW61" s="703"/>
      <c r="CX61" s="704"/>
      <c r="CY61" s="704"/>
      <c r="CZ61" s="704"/>
      <c r="DA61" s="705"/>
      <c r="DB61" s="703"/>
      <c r="DC61" s="704"/>
      <c r="DD61" s="704"/>
      <c r="DE61" s="704"/>
      <c r="DF61" s="705"/>
      <c r="DG61" s="703"/>
      <c r="DH61" s="704"/>
      <c r="DI61" s="704"/>
      <c r="DJ61" s="704"/>
      <c r="DK61" s="705"/>
      <c r="DL61" s="703"/>
      <c r="DM61" s="704"/>
      <c r="DN61" s="704"/>
      <c r="DO61" s="704"/>
      <c r="DP61" s="705"/>
      <c r="DQ61" s="703"/>
      <c r="DR61" s="704"/>
      <c r="DS61" s="704"/>
      <c r="DT61" s="704"/>
      <c r="DU61" s="705"/>
      <c r="DV61" s="736"/>
      <c r="DW61" s="737"/>
      <c r="DX61" s="737"/>
      <c r="DY61" s="737"/>
      <c r="DZ61" s="739"/>
      <c r="EA61" s="228"/>
    </row>
    <row r="62" spans="1:131" ht="26.25" customHeight="1" x14ac:dyDescent="0.2">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404</v>
      </c>
      <c r="BK62" s="772"/>
      <c r="BL62" s="772"/>
      <c r="BM62" s="772"/>
      <c r="BN62" s="773"/>
      <c r="BO62" s="239"/>
      <c r="BP62" s="239"/>
      <c r="BQ62" s="236">
        <v>56</v>
      </c>
      <c r="BR62" s="237"/>
      <c r="BS62" s="736"/>
      <c r="BT62" s="737"/>
      <c r="BU62" s="737"/>
      <c r="BV62" s="737"/>
      <c r="BW62" s="737"/>
      <c r="BX62" s="737"/>
      <c r="BY62" s="737"/>
      <c r="BZ62" s="737"/>
      <c r="CA62" s="737"/>
      <c r="CB62" s="737"/>
      <c r="CC62" s="737"/>
      <c r="CD62" s="737"/>
      <c r="CE62" s="737"/>
      <c r="CF62" s="737"/>
      <c r="CG62" s="738"/>
      <c r="CH62" s="703"/>
      <c r="CI62" s="704"/>
      <c r="CJ62" s="704"/>
      <c r="CK62" s="704"/>
      <c r="CL62" s="705"/>
      <c r="CM62" s="703"/>
      <c r="CN62" s="704"/>
      <c r="CO62" s="704"/>
      <c r="CP62" s="704"/>
      <c r="CQ62" s="705"/>
      <c r="CR62" s="703"/>
      <c r="CS62" s="704"/>
      <c r="CT62" s="704"/>
      <c r="CU62" s="704"/>
      <c r="CV62" s="705"/>
      <c r="CW62" s="703"/>
      <c r="CX62" s="704"/>
      <c r="CY62" s="704"/>
      <c r="CZ62" s="704"/>
      <c r="DA62" s="705"/>
      <c r="DB62" s="703"/>
      <c r="DC62" s="704"/>
      <c r="DD62" s="704"/>
      <c r="DE62" s="704"/>
      <c r="DF62" s="705"/>
      <c r="DG62" s="703"/>
      <c r="DH62" s="704"/>
      <c r="DI62" s="704"/>
      <c r="DJ62" s="704"/>
      <c r="DK62" s="705"/>
      <c r="DL62" s="703"/>
      <c r="DM62" s="704"/>
      <c r="DN62" s="704"/>
      <c r="DO62" s="704"/>
      <c r="DP62" s="705"/>
      <c r="DQ62" s="703"/>
      <c r="DR62" s="704"/>
      <c r="DS62" s="704"/>
      <c r="DT62" s="704"/>
      <c r="DU62" s="705"/>
      <c r="DV62" s="736"/>
      <c r="DW62" s="737"/>
      <c r="DX62" s="737"/>
      <c r="DY62" s="737"/>
      <c r="DZ62" s="739"/>
      <c r="EA62" s="228"/>
    </row>
    <row r="63" spans="1:131" ht="26.25" customHeight="1" thickBot="1" x14ac:dyDescent="0.25">
      <c r="A63" s="238" t="s">
        <v>385</v>
      </c>
      <c r="B63" s="749" t="s">
        <v>405</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8301</v>
      </c>
      <c r="AG63" s="817"/>
      <c r="AH63" s="817"/>
      <c r="AI63" s="817"/>
      <c r="AJ63" s="818"/>
      <c r="AK63" s="819"/>
      <c r="AL63" s="814"/>
      <c r="AM63" s="814"/>
      <c r="AN63" s="814"/>
      <c r="AO63" s="814"/>
      <c r="AP63" s="817"/>
      <c r="AQ63" s="817"/>
      <c r="AR63" s="817"/>
      <c r="AS63" s="817"/>
      <c r="AT63" s="817"/>
      <c r="AU63" s="817"/>
      <c r="AV63" s="817"/>
      <c r="AW63" s="817"/>
      <c r="AX63" s="817"/>
      <c r="AY63" s="817"/>
      <c r="AZ63" s="823"/>
      <c r="BA63" s="823"/>
      <c r="BB63" s="823"/>
      <c r="BC63" s="823"/>
      <c r="BD63" s="823"/>
      <c r="BE63" s="824"/>
      <c r="BF63" s="824"/>
      <c r="BG63" s="824"/>
      <c r="BH63" s="824"/>
      <c r="BI63" s="825"/>
      <c r="BJ63" s="826" t="s">
        <v>220</v>
      </c>
      <c r="BK63" s="827"/>
      <c r="BL63" s="827"/>
      <c r="BM63" s="827"/>
      <c r="BN63" s="828"/>
      <c r="BO63" s="239"/>
      <c r="BP63" s="239"/>
      <c r="BQ63" s="236">
        <v>57</v>
      </c>
      <c r="BR63" s="237"/>
      <c r="BS63" s="736"/>
      <c r="BT63" s="737"/>
      <c r="BU63" s="737"/>
      <c r="BV63" s="737"/>
      <c r="BW63" s="737"/>
      <c r="BX63" s="737"/>
      <c r="BY63" s="737"/>
      <c r="BZ63" s="737"/>
      <c r="CA63" s="737"/>
      <c r="CB63" s="737"/>
      <c r="CC63" s="737"/>
      <c r="CD63" s="737"/>
      <c r="CE63" s="737"/>
      <c r="CF63" s="737"/>
      <c r="CG63" s="738"/>
      <c r="CH63" s="703"/>
      <c r="CI63" s="704"/>
      <c r="CJ63" s="704"/>
      <c r="CK63" s="704"/>
      <c r="CL63" s="705"/>
      <c r="CM63" s="703"/>
      <c r="CN63" s="704"/>
      <c r="CO63" s="704"/>
      <c r="CP63" s="704"/>
      <c r="CQ63" s="705"/>
      <c r="CR63" s="703"/>
      <c r="CS63" s="704"/>
      <c r="CT63" s="704"/>
      <c r="CU63" s="704"/>
      <c r="CV63" s="705"/>
      <c r="CW63" s="703"/>
      <c r="CX63" s="704"/>
      <c r="CY63" s="704"/>
      <c r="CZ63" s="704"/>
      <c r="DA63" s="705"/>
      <c r="DB63" s="703"/>
      <c r="DC63" s="704"/>
      <c r="DD63" s="704"/>
      <c r="DE63" s="704"/>
      <c r="DF63" s="705"/>
      <c r="DG63" s="703"/>
      <c r="DH63" s="704"/>
      <c r="DI63" s="704"/>
      <c r="DJ63" s="704"/>
      <c r="DK63" s="705"/>
      <c r="DL63" s="703"/>
      <c r="DM63" s="704"/>
      <c r="DN63" s="704"/>
      <c r="DO63" s="704"/>
      <c r="DP63" s="705"/>
      <c r="DQ63" s="703"/>
      <c r="DR63" s="704"/>
      <c r="DS63" s="704"/>
      <c r="DT63" s="704"/>
      <c r="DU63" s="705"/>
      <c r="DV63" s="736"/>
      <c r="DW63" s="737"/>
      <c r="DX63" s="737"/>
      <c r="DY63" s="737"/>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6"/>
      <c r="BT64" s="737"/>
      <c r="BU64" s="737"/>
      <c r="BV64" s="737"/>
      <c r="BW64" s="737"/>
      <c r="BX64" s="737"/>
      <c r="BY64" s="737"/>
      <c r="BZ64" s="737"/>
      <c r="CA64" s="737"/>
      <c r="CB64" s="737"/>
      <c r="CC64" s="737"/>
      <c r="CD64" s="737"/>
      <c r="CE64" s="737"/>
      <c r="CF64" s="737"/>
      <c r="CG64" s="738"/>
      <c r="CH64" s="703"/>
      <c r="CI64" s="704"/>
      <c r="CJ64" s="704"/>
      <c r="CK64" s="704"/>
      <c r="CL64" s="705"/>
      <c r="CM64" s="703"/>
      <c r="CN64" s="704"/>
      <c r="CO64" s="704"/>
      <c r="CP64" s="704"/>
      <c r="CQ64" s="705"/>
      <c r="CR64" s="703"/>
      <c r="CS64" s="704"/>
      <c r="CT64" s="704"/>
      <c r="CU64" s="704"/>
      <c r="CV64" s="705"/>
      <c r="CW64" s="703"/>
      <c r="CX64" s="704"/>
      <c r="CY64" s="704"/>
      <c r="CZ64" s="704"/>
      <c r="DA64" s="705"/>
      <c r="DB64" s="703"/>
      <c r="DC64" s="704"/>
      <c r="DD64" s="704"/>
      <c r="DE64" s="704"/>
      <c r="DF64" s="705"/>
      <c r="DG64" s="703"/>
      <c r="DH64" s="704"/>
      <c r="DI64" s="704"/>
      <c r="DJ64" s="704"/>
      <c r="DK64" s="705"/>
      <c r="DL64" s="703"/>
      <c r="DM64" s="704"/>
      <c r="DN64" s="704"/>
      <c r="DO64" s="704"/>
      <c r="DP64" s="705"/>
      <c r="DQ64" s="703"/>
      <c r="DR64" s="704"/>
      <c r="DS64" s="704"/>
      <c r="DT64" s="704"/>
      <c r="DU64" s="705"/>
      <c r="DV64" s="736"/>
      <c r="DW64" s="737"/>
      <c r="DX64" s="737"/>
      <c r="DY64" s="737"/>
      <c r="DZ64" s="739"/>
      <c r="EA64" s="228"/>
    </row>
    <row r="65" spans="1:131" ht="26.25" customHeight="1" thickBot="1" x14ac:dyDescent="0.25">
      <c r="A65" s="230" t="s">
        <v>406</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6"/>
      <c r="BT65" s="737"/>
      <c r="BU65" s="737"/>
      <c r="BV65" s="737"/>
      <c r="BW65" s="737"/>
      <c r="BX65" s="737"/>
      <c r="BY65" s="737"/>
      <c r="BZ65" s="737"/>
      <c r="CA65" s="737"/>
      <c r="CB65" s="737"/>
      <c r="CC65" s="737"/>
      <c r="CD65" s="737"/>
      <c r="CE65" s="737"/>
      <c r="CF65" s="737"/>
      <c r="CG65" s="738"/>
      <c r="CH65" s="703"/>
      <c r="CI65" s="704"/>
      <c r="CJ65" s="704"/>
      <c r="CK65" s="704"/>
      <c r="CL65" s="705"/>
      <c r="CM65" s="703"/>
      <c r="CN65" s="704"/>
      <c r="CO65" s="704"/>
      <c r="CP65" s="704"/>
      <c r="CQ65" s="705"/>
      <c r="CR65" s="703"/>
      <c r="CS65" s="704"/>
      <c r="CT65" s="704"/>
      <c r="CU65" s="704"/>
      <c r="CV65" s="705"/>
      <c r="CW65" s="703"/>
      <c r="CX65" s="704"/>
      <c r="CY65" s="704"/>
      <c r="CZ65" s="704"/>
      <c r="DA65" s="705"/>
      <c r="DB65" s="703"/>
      <c r="DC65" s="704"/>
      <c r="DD65" s="704"/>
      <c r="DE65" s="704"/>
      <c r="DF65" s="705"/>
      <c r="DG65" s="703"/>
      <c r="DH65" s="704"/>
      <c r="DI65" s="704"/>
      <c r="DJ65" s="704"/>
      <c r="DK65" s="705"/>
      <c r="DL65" s="703"/>
      <c r="DM65" s="704"/>
      <c r="DN65" s="704"/>
      <c r="DO65" s="704"/>
      <c r="DP65" s="705"/>
      <c r="DQ65" s="703"/>
      <c r="DR65" s="704"/>
      <c r="DS65" s="704"/>
      <c r="DT65" s="704"/>
      <c r="DU65" s="705"/>
      <c r="DV65" s="736"/>
      <c r="DW65" s="737"/>
      <c r="DX65" s="737"/>
      <c r="DY65" s="737"/>
      <c r="DZ65" s="739"/>
      <c r="EA65" s="228"/>
    </row>
    <row r="66" spans="1:131" ht="26.25" customHeight="1" x14ac:dyDescent="0.2">
      <c r="A66" s="687" t="s">
        <v>407</v>
      </c>
      <c r="B66" s="688"/>
      <c r="C66" s="688"/>
      <c r="D66" s="688"/>
      <c r="E66" s="688"/>
      <c r="F66" s="688"/>
      <c r="G66" s="688"/>
      <c r="H66" s="688"/>
      <c r="I66" s="688"/>
      <c r="J66" s="688"/>
      <c r="K66" s="688"/>
      <c r="L66" s="688"/>
      <c r="M66" s="688"/>
      <c r="N66" s="688"/>
      <c r="O66" s="688"/>
      <c r="P66" s="689"/>
      <c r="Q66" s="693" t="s">
        <v>389</v>
      </c>
      <c r="R66" s="694"/>
      <c r="S66" s="694"/>
      <c r="T66" s="694"/>
      <c r="U66" s="695"/>
      <c r="V66" s="693" t="s">
        <v>390</v>
      </c>
      <c r="W66" s="694"/>
      <c r="X66" s="694"/>
      <c r="Y66" s="694"/>
      <c r="Z66" s="695"/>
      <c r="AA66" s="693" t="s">
        <v>408</v>
      </c>
      <c r="AB66" s="694"/>
      <c r="AC66" s="694"/>
      <c r="AD66" s="694"/>
      <c r="AE66" s="695"/>
      <c r="AF66" s="829" t="s">
        <v>409</v>
      </c>
      <c r="AG66" s="781"/>
      <c r="AH66" s="781"/>
      <c r="AI66" s="781"/>
      <c r="AJ66" s="830"/>
      <c r="AK66" s="693" t="s">
        <v>393</v>
      </c>
      <c r="AL66" s="688"/>
      <c r="AM66" s="688"/>
      <c r="AN66" s="688"/>
      <c r="AO66" s="689"/>
      <c r="AP66" s="693" t="s">
        <v>410</v>
      </c>
      <c r="AQ66" s="694"/>
      <c r="AR66" s="694"/>
      <c r="AS66" s="694"/>
      <c r="AT66" s="695"/>
      <c r="AU66" s="693" t="s">
        <v>411</v>
      </c>
      <c r="AV66" s="694"/>
      <c r="AW66" s="694"/>
      <c r="AX66" s="694"/>
      <c r="AY66" s="695"/>
      <c r="AZ66" s="693" t="s">
        <v>362</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2">
      <c r="A68" s="234">
        <v>1</v>
      </c>
      <c r="B68" s="844" t="s">
        <v>610</v>
      </c>
      <c r="C68" s="845"/>
      <c r="D68" s="845"/>
      <c r="E68" s="845"/>
      <c r="F68" s="845"/>
      <c r="G68" s="845"/>
      <c r="H68" s="845"/>
      <c r="I68" s="845"/>
      <c r="J68" s="845"/>
      <c r="K68" s="845"/>
      <c r="L68" s="845"/>
      <c r="M68" s="845"/>
      <c r="N68" s="845"/>
      <c r="O68" s="845"/>
      <c r="P68" s="846"/>
      <c r="Q68" s="847">
        <v>33221</v>
      </c>
      <c r="R68" s="841"/>
      <c r="S68" s="841"/>
      <c r="T68" s="841"/>
      <c r="U68" s="841"/>
      <c r="V68" s="841">
        <v>30702</v>
      </c>
      <c r="W68" s="841"/>
      <c r="X68" s="841"/>
      <c r="Y68" s="841"/>
      <c r="Z68" s="841"/>
      <c r="AA68" s="841">
        <v>2519</v>
      </c>
      <c r="AB68" s="841"/>
      <c r="AC68" s="841"/>
      <c r="AD68" s="841"/>
      <c r="AE68" s="841"/>
      <c r="AF68" s="841">
        <v>19486</v>
      </c>
      <c r="AG68" s="841"/>
      <c r="AH68" s="841"/>
      <c r="AI68" s="841"/>
      <c r="AJ68" s="841"/>
      <c r="AK68" s="841">
        <v>3334</v>
      </c>
      <c r="AL68" s="841"/>
      <c r="AM68" s="841"/>
      <c r="AN68" s="841"/>
      <c r="AO68" s="841"/>
      <c r="AP68" s="841">
        <v>16708</v>
      </c>
      <c r="AQ68" s="841"/>
      <c r="AR68" s="841"/>
      <c r="AS68" s="841"/>
      <c r="AT68" s="841"/>
      <c r="AU68" s="841">
        <v>5525</v>
      </c>
      <c r="AV68" s="841"/>
      <c r="AW68" s="841"/>
      <c r="AX68" s="841"/>
      <c r="AY68" s="841"/>
      <c r="AZ68" s="842"/>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2">
      <c r="A69" s="236">
        <v>2</v>
      </c>
      <c r="B69" s="848" t="s">
        <v>611</v>
      </c>
      <c r="C69" s="849"/>
      <c r="D69" s="849"/>
      <c r="E69" s="849"/>
      <c r="F69" s="849"/>
      <c r="G69" s="849"/>
      <c r="H69" s="849"/>
      <c r="I69" s="849"/>
      <c r="J69" s="849"/>
      <c r="K69" s="849"/>
      <c r="L69" s="849"/>
      <c r="M69" s="849"/>
      <c r="N69" s="849"/>
      <c r="O69" s="849"/>
      <c r="P69" s="850"/>
      <c r="Q69" s="851">
        <v>1145</v>
      </c>
      <c r="R69" s="798"/>
      <c r="S69" s="798"/>
      <c r="T69" s="798"/>
      <c r="U69" s="798"/>
      <c r="V69" s="798">
        <v>1005</v>
      </c>
      <c r="W69" s="798"/>
      <c r="X69" s="798"/>
      <c r="Y69" s="798"/>
      <c r="Z69" s="798"/>
      <c r="AA69" s="798">
        <v>140</v>
      </c>
      <c r="AB69" s="798"/>
      <c r="AC69" s="798"/>
      <c r="AD69" s="798"/>
      <c r="AE69" s="798"/>
      <c r="AF69" s="798">
        <v>2045</v>
      </c>
      <c r="AG69" s="798"/>
      <c r="AH69" s="798"/>
      <c r="AI69" s="798"/>
      <c r="AJ69" s="798"/>
      <c r="AK69" s="798" t="s">
        <v>502</v>
      </c>
      <c r="AL69" s="798"/>
      <c r="AM69" s="798"/>
      <c r="AN69" s="798"/>
      <c r="AO69" s="798"/>
      <c r="AP69" s="798" t="s">
        <v>502</v>
      </c>
      <c r="AQ69" s="798"/>
      <c r="AR69" s="798"/>
      <c r="AS69" s="798"/>
      <c r="AT69" s="798"/>
      <c r="AU69" s="798" t="s">
        <v>502</v>
      </c>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2">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2">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2">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2">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2">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2">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2">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2">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2">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2">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2">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2">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2">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2">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2">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2">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2">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2">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5">
      <c r="A88" s="238" t="s">
        <v>385</v>
      </c>
      <c r="B88" s="749" t="s">
        <v>412</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385</v>
      </c>
      <c r="BR102" s="749" t="s">
        <v>413</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c r="CS102" s="827"/>
      <c r="CT102" s="827"/>
      <c r="CU102" s="827"/>
      <c r="CV102" s="866"/>
      <c r="CW102" s="865"/>
      <c r="CX102" s="827"/>
      <c r="CY102" s="827"/>
      <c r="CZ102" s="827"/>
      <c r="DA102" s="866"/>
      <c r="DB102" s="865"/>
      <c r="DC102" s="827"/>
      <c r="DD102" s="827"/>
      <c r="DE102" s="827"/>
      <c r="DF102" s="866"/>
      <c r="DG102" s="865"/>
      <c r="DH102" s="827"/>
      <c r="DI102" s="827"/>
      <c r="DJ102" s="827"/>
      <c r="DK102" s="866"/>
      <c r="DL102" s="865"/>
      <c r="DM102" s="827"/>
      <c r="DN102" s="827"/>
      <c r="DO102" s="827"/>
      <c r="DP102" s="866"/>
      <c r="DQ102" s="865"/>
      <c r="DR102" s="827"/>
      <c r="DS102" s="827"/>
      <c r="DT102" s="827"/>
      <c r="DU102" s="866"/>
      <c r="DV102" s="749"/>
      <c r="DW102" s="750"/>
      <c r="DX102" s="750"/>
      <c r="DY102" s="750"/>
      <c r="DZ102" s="88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414</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415</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416</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417</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2" t="s">
        <v>418</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419</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2">
      <c r="A109" s="887" t="s">
        <v>420</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421</v>
      </c>
      <c r="AB109" s="868"/>
      <c r="AC109" s="868"/>
      <c r="AD109" s="868"/>
      <c r="AE109" s="869"/>
      <c r="AF109" s="867" t="s">
        <v>315</v>
      </c>
      <c r="AG109" s="868"/>
      <c r="AH109" s="868"/>
      <c r="AI109" s="868"/>
      <c r="AJ109" s="869"/>
      <c r="AK109" s="867" t="s">
        <v>314</v>
      </c>
      <c r="AL109" s="868"/>
      <c r="AM109" s="868"/>
      <c r="AN109" s="868"/>
      <c r="AO109" s="869"/>
      <c r="AP109" s="867" t="s">
        <v>422</v>
      </c>
      <c r="AQ109" s="868"/>
      <c r="AR109" s="868"/>
      <c r="AS109" s="868"/>
      <c r="AT109" s="870"/>
      <c r="AU109" s="887" t="s">
        <v>420</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421</v>
      </c>
      <c r="BR109" s="868"/>
      <c r="BS109" s="868"/>
      <c r="BT109" s="868"/>
      <c r="BU109" s="869"/>
      <c r="BV109" s="867" t="s">
        <v>315</v>
      </c>
      <c r="BW109" s="868"/>
      <c r="BX109" s="868"/>
      <c r="BY109" s="868"/>
      <c r="BZ109" s="869"/>
      <c r="CA109" s="867" t="s">
        <v>314</v>
      </c>
      <c r="CB109" s="868"/>
      <c r="CC109" s="868"/>
      <c r="CD109" s="868"/>
      <c r="CE109" s="869"/>
      <c r="CF109" s="888" t="s">
        <v>422</v>
      </c>
      <c r="CG109" s="888"/>
      <c r="CH109" s="888"/>
      <c r="CI109" s="888"/>
      <c r="CJ109" s="888"/>
      <c r="CK109" s="867" t="s">
        <v>423</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421</v>
      </c>
      <c r="DH109" s="868"/>
      <c r="DI109" s="868"/>
      <c r="DJ109" s="868"/>
      <c r="DK109" s="869"/>
      <c r="DL109" s="867" t="s">
        <v>315</v>
      </c>
      <c r="DM109" s="868"/>
      <c r="DN109" s="868"/>
      <c r="DO109" s="868"/>
      <c r="DP109" s="869"/>
      <c r="DQ109" s="867" t="s">
        <v>314</v>
      </c>
      <c r="DR109" s="868"/>
      <c r="DS109" s="868"/>
      <c r="DT109" s="868"/>
      <c r="DU109" s="869"/>
      <c r="DV109" s="867" t="s">
        <v>422</v>
      </c>
      <c r="DW109" s="868"/>
      <c r="DX109" s="868"/>
      <c r="DY109" s="868"/>
      <c r="DZ109" s="870"/>
    </row>
    <row r="110" spans="1:131" s="228" customFormat="1" ht="26.25" customHeight="1" x14ac:dyDescent="0.2">
      <c r="A110" s="871" t="s">
        <v>424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95163430</v>
      </c>
      <c r="AB110" s="875"/>
      <c r="AC110" s="875"/>
      <c r="AD110" s="875"/>
      <c r="AE110" s="876"/>
      <c r="AF110" s="877">
        <v>90398255</v>
      </c>
      <c r="AG110" s="875"/>
      <c r="AH110" s="875"/>
      <c r="AI110" s="875"/>
      <c r="AJ110" s="876"/>
      <c r="AK110" s="877">
        <v>88390906</v>
      </c>
      <c r="AL110" s="875"/>
      <c r="AM110" s="875"/>
      <c r="AN110" s="875"/>
      <c r="AO110" s="876"/>
      <c r="AP110" s="878">
        <v>26.4</v>
      </c>
      <c r="AQ110" s="879"/>
      <c r="AR110" s="879"/>
      <c r="AS110" s="879"/>
      <c r="AT110" s="880"/>
      <c r="AU110" s="881" t="s">
        <v>74</v>
      </c>
      <c r="AV110" s="882"/>
      <c r="AW110" s="882"/>
      <c r="AX110" s="882"/>
      <c r="AY110" s="882"/>
      <c r="AZ110" s="904" t="s">
        <v>425</v>
      </c>
      <c r="BA110" s="872"/>
      <c r="BB110" s="872"/>
      <c r="BC110" s="872"/>
      <c r="BD110" s="872"/>
      <c r="BE110" s="872"/>
      <c r="BF110" s="872"/>
      <c r="BG110" s="872"/>
      <c r="BH110" s="872"/>
      <c r="BI110" s="872"/>
      <c r="BJ110" s="872"/>
      <c r="BK110" s="872"/>
      <c r="BL110" s="872"/>
      <c r="BM110" s="872"/>
      <c r="BN110" s="872"/>
      <c r="BO110" s="872"/>
      <c r="BP110" s="873"/>
      <c r="BQ110" s="905">
        <v>1274634472</v>
      </c>
      <c r="BR110" s="906"/>
      <c r="BS110" s="906"/>
      <c r="BT110" s="906"/>
      <c r="BU110" s="906"/>
      <c r="BV110" s="906">
        <v>1286342103</v>
      </c>
      <c r="BW110" s="906"/>
      <c r="BX110" s="906"/>
      <c r="BY110" s="906"/>
      <c r="BZ110" s="906"/>
      <c r="CA110" s="906">
        <v>1264299170</v>
      </c>
      <c r="CB110" s="906"/>
      <c r="CC110" s="906"/>
      <c r="CD110" s="906"/>
      <c r="CE110" s="906"/>
      <c r="CF110" s="919">
        <v>378.1</v>
      </c>
      <c r="CG110" s="920"/>
      <c r="CH110" s="920"/>
      <c r="CI110" s="920"/>
      <c r="CJ110" s="920"/>
      <c r="CK110" s="921" t="s">
        <v>426</v>
      </c>
      <c r="CL110" s="922"/>
      <c r="CM110" s="904" t="s">
        <v>427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t="s">
        <v>428</v>
      </c>
      <c r="DH110" s="906"/>
      <c r="DI110" s="906"/>
      <c r="DJ110" s="906"/>
      <c r="DK110" s="906"/>
      <c r="DL110" s="906" t="s">
        <v>429</v>
      </c>
      <c r="DM110" s="906"/>
      <c r="DN110" s="906"/>
      <c r="DO110" s="906"/>
      <c r="DP110" s="906"/>
      <c r="DQ110" s="906" t="s">
        <v>428</v>
      </c>
      <c r="DR110" s="906"/>
      <c r="DS110" s="906"/>
      <c r="DT110" s="906"/>
      <c r="DU110" s="906"/>
      <c r="DV110" s="907" t="s">
        <v>429</v>
      </c>
      <c r="DW110" s="907"/>
      <c r="DX110" s="907"/>
      <c r="DY110" s="907"/>
      <c r="DZ110" s="908"/>
    </row>
    <row r="111" spans="1:131" s="228" customFormat="1" ht="26.25" customHeight="1" x14ac:dyDescent="0.2">
      <c r="A111" s="909" t="s">
        <v>430</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t="s">
        <v>220</v>
      </c>
      <c r="AB111" s="913"/>
      <c r="AC111" s="913"/>
      <c r="AD111" s="913"/>
      <c r="AE111" s="914"/>
      <c r="AF111" s="915" t="s">
        <v>428</v>
      </c>
      <c r="AG111" s="913"/>
      <c r="AH111" s="913"/>
      <c r="AI111" s="913"/>
      <c r="AJ111" s="914"/>
      <c r="AK111" s="915" t="s">
        <v>220</v>
      </c>
      <c r="AL111" s="913"/>
      <c r="AM111" s="913"/>
      <c r="AN111" s="913"/>
      <c r="AO111" s="914"/>
      <c r="AP111" s="916" t="s">
        <v>429</v>
      </c>
      <c r="AQ111" s="917"/>
      <c r="AR111" s="917"/>
      <c r="AS111" s="917"/>
      <c r="AT111" s="918"/>
      <c r="AU111" s="883"/>
      <c r="AV111" s="884"/>
      <c r="AW111" s="884"/>
      <c r="AX111" s="884"/>
      <c r="AY111" s="884"/>
      <c r="AZ111" s="897" t="s">
        <v>431</v>
      </c>
      <c r="BA111" s="898"/>
      <c r="BB111" s="898"/>
      <c r="BC111" s="898"/>
      <c r="BD111" s="898"/>
      <c r="BE111" s="898"/>
      <c r="BF111" s="898"/>
      <c r="BG111" s="898"/>
      <c r="BH111" s="898"/>
      <c r="BI111" s="898"/>
      <c r="BJ111" s="898"/>
      <c r="BK111" s="898"/>
      <c r="BL111" s="898"/>
      <c r="BM111" s="898"/>
      <c r="BN111" s="898"/>
      <c r="BO111" s="898"/>
      <c r="BP111" s="899"/>
      <c r="BQ111" s="900">
        <v>52141</v>
      </c>
      <c r="BR111" s="901"/>
      <c r="BS111" s="901"/>
      <c r="BT111" s="901"/>
      <c r="BU111" s="901"/>
      <c r="BV111" s="901">
        <v>13629</v>
      </c>
      <c r="BW111" s="901"/>
      <c r="BX111" s="901"/>
      <c r="BY111" s="901"/>
      <c r="BZ111" s="901"/>
      <c r="CA111" s="901" t="s">
        <v>429</v>
      </c>
      <c r="CB111" s="901"/>
      <c r="CC111" s="901"/>
      <c r="CD111" s="901"/>
      <c r="CE111" s="901"/>
      <c r="CF111" s="895" t="s">
        <v>220</v>
      </c>
      <c r="CG111" s="896"/>
      <c r="CH111" s="896"/>
      <c r="CI111" s="896"/>
      <c r="CJ111" s="896"/>
      <c r="CK111" s="923"/>
      <c r="CL111" s="924"/>
      <c r="CM111" s="897" t="s">
        <v>432</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220</v>
      </c>
      <c r="DH111" s="901"/>
      <c r="DI111" s="901"/>
      <c r="DJ111" s="901"/>
      <c r="DK111" s="901"/>
      <c r="DL111" s="901" t="s">
        <v>220</v>
      </c>
      <c r="DM111" s="901"/>
      <c r="DN111" s="901"/>
      <c r="DO111" s="901"/>
      <c r="DP111" s="901"/>
      <c r="DQ111" s="901" t="s">
        <v>220</v>
      </c>
      <c r="DR111" s="901"/>
      <c r="DS111" s="901"/>
      <c r="DT111" s="901"/>
      <c r="DU111" s="901"/>
      <c r="DV111" s="902" t="s">
        <v>220</v>
      </c>
      <c r="DW111" s="902"/>
      <c r="DX111" s="902"/>
      <c r="DY111" s="902"/>
      <c r="DZ111" s="903"/>
    </row>
    <row r="112" spans="1:131" s="228" customFormat="1" ht="26.25" customHeight="1" x14ac:dyDescent="0.2">
      <c r="A112" s="934" t="s">
        <v>433</v>
      </c>
      <c r="B112" s="935"/>
      <c r="C112" s="898" t="s">
        <v>434</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v>4000000</v>
      </c>
      <c r="AB112" s="928"/>
      <c r="AC112" s="928"/>
      <c r="AD112" s="928"/>
      <c r="AE112" s="929"/>
      <c r="AF112" s="930">
        <v>4666667</v>
      </c>
      <c r="AG112" s="928"/>
      <c r="AH112" s="928"/>
      <c r="AI112" s="928"/>
      <c r="AJ112" s="929"/>
      <c r="AK112" s="930">
        <v>5448470</v>
      </c>
      <c r="AL112" s="928"/>
      <c r="AM112" s="928"/>
      <c r="AN112" s="928"/>
      <c r="AO112" s="929"/>
      <c r="AP112" s="931">
        <v>1.6</v>
      </c>
      <c r="AQ112" s="932"/>
      <c r="AR112" s="932"/>
      <c r="AS112" s="932"/>
      <c r="AT112" s="933"/>
      <c r="AU112" s="883"/>
      <c r="AV112" s="884"/>
      <c r="AW112" s="884"/>
      <c r="AX112" s="884"/>
      <c r="AY112" s="884"/>
      <c r="AZ112" s="897" t="s">
        <v>435</v>
      </c>
      <c r="BA112" s="898"/>
      <c r="BB112" s="898"/>
      <c r="BC112" s="898"/>
      <c r="BD112" s="898"/>
      <c r="BE112" s="898"/>
      <c r="BF112" s="898"/>
      <c r="BG112" s="898"/>
      <c r="BH112" s="898"/>
      <c r="BI112" s="898"/>
      <c r="BJ112" s="898"/>
      <c r="BK112" s="898"/>
      <c r="BL112" s="898"/>
      <c r="BM112" s="898"/>
      <c r="BN112" s="898"/>
      <c r="BO112" s="898"/>
      <c r="BP112" s="899"/>
      <c r="BQ112" s="900">
        <v>4457845</v>
      </c>
      <c r="BR112" s="901"/>
      <c r="BS112" s="901"/>
      <c r="BT112" s="901"/>
      <c r="BU112" s="901"/>
      <c r="BV112" s="901">
        <v>3799041</v>
      </c>
      <c r="BW112" s="901"/>
      <c r="BX112" s="901"/>
      <c r="BY112" s="901"/>
      <c r="BZ112" s="901"/>
      <c r="CA112" s="901">
        <v>4163520</v>
      </c>
      <c r="CB112" s="901"/>
      <c r="CC112" s="901"/>
      <c r="CD112" s="901"/>
      <c r="CE112" s="901"/>
      <c r="CF112" s="895">
        <v>1.2</v>
      </c>
      <c r="CG112" s="896"/>
      <c r="CH112" s="896"/>
      <c r="CI112" s="896"/>
      <c r="CJ112" s="896"/>
      <c r="CK112" s="923"/>
      <c r="CL112" s="924"/>
      <c r="CM112" s="897" t="s">
        <v>436</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t="s">
        <v>428</v>
      </c>
      <c r="DH112" s="901"/>
      <c r="DI112" s="901"/>
      <c r="DJ112" s="901"/>
      <c r="DK112" s="901"/>
      <c r="DL112" s="901" t="s">
        <v>220</v>
      </c>
      <c r="DM112" s="901"/>
      <c r="DN112" s="901"/>
      <c r="DO112" s="901"/>
      <c r="DP112" s="901"/>
      <c r="DQ112" s="901" t="s">
        <v>428</v>
      </c>
      <c r="DR112" s="901"/>
      <c r="DS112" s="901"/>
      <c r="DT112" s="901"/>
      <c r="DU112" s="901"/>
      <c r="DV112" s="902" t="s">
        <v>220</v>
      </c>
      <c r="DW112" s="902"/>
      <c r="DX112" s="902"/>
      <c r="DY112" s="902"/>
      <c r="DZ112" s="903"/>
    </row>
    <row r="113" spans="1:130" s="228" customFormat="1" ht="26.25" customHeight="1" x14ac:dyDescent="0.2">
      <c r="A113" s="936"/>
      <c r="B113" s="937"/>
      <c r="C113" s="898" t="s">
        <v>437</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551154</v>
      </c>
      <c r="AB113" s="928"/>
      <c r="AC113" s="928"/>
      <c r="AD113" s="928"/>
      <c r="AE113" s="929"/>
      <c r="AF113" s="930">
        <v>429234</v>
      </c>
      <c r="AG113" s="928"/>
      <c r="AH113" s="928"/>
      <c r="AI113" s="928"/>
      <c r="AJ113" s="929"/>
      <c r="AK113" s="930">
        <v>393021</v>
      </c>
      <c r="AL113" s="928"/>
      <c r="AM113" s="928"/>
      <c r="AN113" s="928"/>
      <c r="AO113" s="929"/>
      <c r="AP113" s="931">
        <v>0.1</v>
      </c>
      <c r="AQ113" s="932"/>
      <c r="AR113" s="932"/>
      <c r="AS113" s="932"/>
      <c r="AT113" s="933"/>
      <c r="AU113" s="883"/>
      <c r="AV113" s="884"/>
      <c r="AW113" s="884"/>
      <c r="AX113" s="884"/>
      <c r="AY113" s="884"/>
      <c r="AZ113" s="897" t="s">
        <v>438</v>
      </c>
      <c r="BA113" s="898"/>
      <c r="BB113" s="898"/>
      <c r="BC113" s="898"/>
      <c r="BD113" s="898"/>
      <c r="BE113" s="898"/>
      <c r="BF113" s="898"/>
      <c r="BG113" s="898"/>
      <c r="BH113" s="898"/>
      <c r="BI113" s="898"/>
      <c r="BJ113" s="898"/>
      <c r="BK113" s="898"/>
      <c r="BL113" s="898"/>
      <c r="BM113" s="898"/>
      <c r="BN113" s="898"/>
      <c r="BO113" s="898"/>
      <c r="BP113" s="899"/>
      <c r="BQ113" s="900">
        <v>6065099</v>
      </c>
      <c r="BR113" s="901"/>
      <c r="BS113" s="901"/>
      <c r="BT113" s="901"/>
      <c r="BU113" s="901"/>
      <c r="BV113" s="901">
        <v>6128420</v>
      </c>
      <c r="BW113" s="901"/>
      <c r="BX113" s="901"/>
      <c r="BY113" s="901"/>
      <c r="BZ113" s="901"/>
      <c r="CA113" s="901">
        <v>5525330</v>
      </c>
      <c r="CB113" s="901"/>
      <c r="CC113" s="901"/>
      <c r="CD113" s="901"/>
      <c r="CE113" s="901"/>
      <c r="CF113" s="895">
        <v>1.7</v>
      </c>
      <c r="CG113" s="896"/>
      <c r="CH113" s="896"/>
      <c r="CI113" s="896"/>
      <c r="CJ113" s="896"/>
      <c r="CK113" s="923"/>
      <c r="CL113" s="924"/>
      <c r="CM113" s="897" t="s">
        <v>439</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t="s">
        <v>220</v>
      </c>
      <c r="DH113" s="901"/>
      <c r="DI113" s="901"/>
      <c r="DJ113" s="901"/>
      <c r="DK113" s="901"/>
      <c r="DL113" s="901" t="s">
        <v>220</v>
      </c>
      <c r="DM113" s="901"/>
      <c r="DN113" s="901"/>
      <c r="DO113" s="901"/>
      <c r="DP113" s="901"/>
      <c r="DQ113" s="901" t="s">
        <v>429</v>
      </c>
      <c r="DR113" s="901"/>
      <c r="DS113" s="901"/>
      <c r="DT113" s="901"/>
      <c r="DU113" s="901"/>
      <c r="DV113" s="902" t="s">
        <v>428</v>
      </c>
      <c r="DW113" s="902"/>
      <c r="DX113" s="902"/>
      <c r="DY113" s="902"/>
      <c r="DZ113" s="903"/>
    </row>
    <row r="114" spans="1:130" s="228" customFormat="1" ht="26.25" customHeight="1" x14ac:dyDescent="0.2">
      <c r="A114" s="936"/>
      <c r="B114" s="937"/>
      <c r="C114" s="898" t="s">
        <v>440</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v>843392</v>
      </c>
      <c r="AB114" s="928"/>
      <c r="AC114" s="928"/>
      <c r="AD114" s="928"/>
      <c r="AE114" s="929"/>
      <c r="AF114" s="930">
        <v>817215</v>
      </c>
      <c r="AG114" s="928"/>
      <c r="AH114" s="928"/>
      <c r="AI114" s="928"/>
      <c r="AJ114" s="929"/>
      <c r="AK114" s="930">
        <v>893793</v>
      </c>
      <c r="AL114" s="928"/>
      <c r="AM114" s="928"/>
      <c r="AN114" s="928"/>
      <c r="AO114" s="929"/>
      <c r="AP114" s="931">
        <v>0.3</v>
      </c>
      <c r="AQ114" s="932"/>
      <c r="AR114" s="932"/>
      <c r="AS114" s="932"/>
      <c r="AT114" s="933"/>
      <c r="AU114" s="883"/>
      <c r="AV114" s="884"/>
      <c r="AW114" s="884"/>
      <c r="AX114" s="884"/>
      <c r="AY114" s="884"/>
      <c r="AZ114" s="897" t="s">
        <v>441</v>
      </c>
      <c r="BA114" s="898"/>
      <c r="BB114" s="898"/>
      <c r="BC114" s="898"/>
      <c r="BD114" s="898"/>
      <c r="BE114" s="898"/>
      <c r="BF114" s="898"/>
      <c r="BG114" s="898"/>
      <c r="BH114" s="898"/>
      <c r="BI114" s="898"/>
      <c r="BJ114" s="898"/>
      <c r="BK114" s="898"/>
      <c r="BL114" s="898"/>
      <c r="BM114" s="898"/>
      <c r="BN114" s="898"/>
      <c r="BO114" s="898"/>
      <c r="BP114" s="899"/>
      <c r="BQ114" s="900">
        <v>160237594</v>
      </c>
      <c r="BR114" s="901"/>
      <c r="BS114" s="901"/>
      <c r="BT114" s="901"/>
      <c r="BU114" s="901"/>
      <c r="BV114" s="901">
        <v>156585794</v>
      </c>
      <c r="BW114" s="901"/>
      <c r="BX114" s="901"/>
      <c r="BY114" s="901"/>
      <c r="BZ114" s="901"/>
      <c r="CA114" s="901">
        <v>158427842</v>
      </c>
      <c r="CB114" s="901"/>
      <c r="CC114" s="901"/>
      <c r="CD114" s="901"/>
      <c r="CE114" s="901"/>
      <c r="CF114" s="895">
        <v>47.4</v>
      </c>
      <c r="CG114" s="896"/>
      <c r="CH114" s="896"/>
      <c r="CI114" s="896"/>
      <c r="CJ114" s="896"/>
      <c r="CK114" s="923"/>
      <c r="CL114" s="924"/>
      <c r="CM114" s="897" t="s">
        <v>442</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v>52141</v>
      </c>
      <c r="DH114" s="901"/>
      <c r="DI114" s="901"/>
      <c r="DJ114" s="901"/>
      <c r="DK114" s="901"/>
      <c r="DL114" s="901">
        <v>13629</v>
      </c>
      <c r="DM114" s="901"/>
      <c r="DN114" s="901"/>
      <c r="DO114" s="901"/>
      <c r="DP114" s="901"/>
      <c r="DQ114" s="901" t="s">
        <v>220</v>
      </c>
      <c r="DR114" s="901"/>
      <c r="DS114" s="901"/>
      <c r="DT114" s="901"/>
      <c r="DU114" s="901"/>
      <c r="DV114" s="902" t="s">
        <v>429</v>
      </c>
      <c r="DW114" s="902"/>
      <c r="DX114" s="902"/>
      <c r="DY114" s="902"/>
      <c r="DZ114" s="903"/>
    </row>
    <row r="115" spans="1:130" s="228" customFormat="1" ht="26.25" customHeight="1" x14ac:dyDescent="0.2">
      <c r="A115" s="936"/>
      <c r="B115" s="937"/>
      <c r="C115" s="898" t="s">
        <v>443</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222064</v>
      </c>
      <c r="AB115" s="928"/>
      <c r="AC115" s="928"/>
      <c r="AD115" s="928"/>
      <c r="AE115" s="929"/>
      <c r="AF115" s="930">
        <v>239054</v>
      </c>
      <c r="AG115" s="928"/>
      <c r="AH115" s="928"/>
      <c r="AI115" s="928"/>
      <c r="AJ115" s="929"/>
      <c r="AK115" s="930">
        <v>102003</v>
      </c>
      <c r="AL115" s="928"/>
      <c r="AM115" s="928"/>
      <c r="AN115" s="928"/>
      <c r="AO115" s="929"/>
      <c r="AP115" s="931">
        <v>0</v>
      </c>
      <c r="AQ115" s="932"/>
      <c r="AR115" s="932"/>
      <c r="AS115" s="932"/>
      <c r="AT115" s="933"/>
      <c r="AU115" s="883"/>
      <c r="AV115" s="884"/>
      <c r="AW115" s="884"/>
      <c r="AX115" s="884"/>
      <c r="AY115" s="884"/>
      <c r="AZ115" s="897" t="s">
        <v>444</v>
      </c>
      <c r="BA115" s="898"/>
      <c r="BB115" s="898"/>
      <c r="BC115" s="898"/>
      <c r="BD115" s="898"/>
      <c r="BE115" s="898"/>
      <c r="BF115" s="898"/>
      <c r="BG115" s="898"/>
      <c r="BH115" s="898"/>
      <c r="BI115" s="898"/>
      <c r="BJ115" s="898"/>
      <c r="BK115" s="898"/>
      <c r="BL115" s="898"/>
      <c r="BM115" s="898"/>
      <c r="BN115" s="898"/>
      <c r="BO115" s="898"/>
      <c r="BP115" s="899"/>
      <c r="BQ115" s="900">
        <v>1724411</v>
      </c>
      <c r="BR115" s="901"/>
      <c r="BS115" s="901"/>
      <c r="BT115" s="901"/>
      <c r="BU115" s="901"/>
      <c r="BV115" s="901">
        <v>1976580</v>
      </c>
      <c r="BW115" s="901"/>
      <c r="BX115" s="901"/>
      <c r="BY115" s="901"/>
      <c r="BZ115" s="901"/>
      <c r="CA115" s="901">
        <v>1831823</v>
      </c>
      <c r="CB115" s="901"/>
      <c r="CC115" s="901"/>
      <c r="CD115" s="901"/>
      <c r="CE115" s="901"/>
      <c r="CF115" s="895">
        <v>0.5</v>
      </c>
      <c r="CG115" s="896"/>
      <c r="CH115" s="896"/>
      <c r="CI115" s="896"/>
      <c r="CJ115" s="896"/>
      <c r="CK115" s="923"/>
      <c r="CL115" s="924"/>
      <c r="CM115" s="897" t="s">
        <v>445</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t="s">
        <v>428</v>
      </c>
      <c r="DH115" s="901"/>
      <c r="DI115" s="901"/>
      <c r="DJ115" s="901"/>
      <c r="DK115" s="901"/>
      <c r="DL115" s="901" t="s">
        <v>428</v>
      </c>
      <c r="DM115" s="901"/>
      <c r="DN115" s="901"/>
      <c r="DO115" s="901"/>
      <c r="DP115" s="901"/>
      <c r="DQ115" s="901" t="s">
        <v>429</v>
      </c>
      <c r="DR115" s="901"/>
      <c r="DS115" s="901"/>
      <c r="DT115" s="901"/>
      <c r="DU115" s="901"/>
      <c r="DV115" s="902" t="s">
        <v>428</v>
      </c>
      <c r="DW115" s="902"/>
      <c r="DX115" s="902"/>
      <c r="DY115" s="902"/>
      <c r="DZ115" s="903"/>
    </row>
    <row r="116" spans="1:130" s="228" customFormat="1" ht="26.25" customHeight="1" x14ac:dyDescent="0.2">
      <c r="A116" s="938"/>
      <c r="B116" s="939"/>
      <c r="C116" s="940" t="s">
        <v>446</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t="s">
        <v>428</v>
      </c>
      <c r="AB116" s="928"/>
      <c r="AC116" s="928"/>
      <c r="AD116" s="928"/>
      <c r="AE116" s="929"/>
      <c r="AF116" s="930" t="s">
        <v>220</v>
      </c>
      <c r="AG116" s="928"/>
      <c r="AH116" s="928"/>
      <c r="AI116" s="928"/>
      <c r="AJ116" s="929"/>
      <c r="AK116" s="930" t="s">
        <v>428</v>
      </c>
      <c r="AL116" s="928"/>
      <c r="AM116" s="928"/>
      <c r="AN116" s="928"/>
      <c r="AO116" s="929"/>
      <c r="AP116" s="931" t="s">
        <v>428</v>
      </c>
      <c r="AQ116" s="932"/>
      <c r="AR116" s="932"/>
      <c r="AS116" s="932"/>
      <c r="AT116" s="933"/>
      <c r="AU116" s="883"/>
      <c r="AV116" s="884"/>
      <c r="AW116" s="884"/>
      <c r="AX116" s="884"/>
      <c r="AY116" s="884"/>
      <c r="AZ116" s="942" t="s">
        <v>447</v>
      </c>
      <c r="BA116" s="943"/>
      <c r="BB116" s="943"/>
      <c r="BC116" s="943"/>
      <c r="BD116" s="943"/>
      <c r="BE116" s="943"/>
      <c r="BF116" s="943"/>
      <c r="BG116" s="943"/>
      <c r="BH116" s="943"/>
      <c r="BI116" s="943"/>
      <c r="BJ116" s="943"/>
      <c r="BK116" s="943"/>
      <c r="BL116" s="943"/>
      <c r="BM116" s="943"/>
      <c r="BN116" s="943"/>
      <c r="BO116" s="943"/>
      <c r="BP116" s="944"/>
      <c r="BQ116" s="900" t="s">
        <v>429</v>
      </c>
      <c r="BR116" s="901"/>
      <c r="BS116" s="901"/>
      <c r="BT116" s="901"/>
      <c r="BU116" s="901"/>
      <c r="BV116" s="901" t="s">
        <v>428</v>
      </c>
      <c r="BW116" s="901"/>
      <c r="BX116" s="901"/>
      <c r="BY116" s="901"/>
      <c r="BZ116" s="901"/>
      <c r="CA116" s="901" t="s">
        <v>220</v>
      </c>
      <c r="CB116" s="901"/>
      <c r="CC116" s="901"/>
      <c r="CD116" s="901"/>
      <c r="CE116" s="901"/>
      <c r="CF116" s="895" t="s">
        <v>220</v>
      </c>
      <c r="CG116" s="896"/>
      <c r="CH116" s="896"/>
      <c r="CI116" s="896"/>
      <c r="CJ116" s="896"/>
      <c r="CK116" s="923"/>
      <c r="CL116" s="924"/>
      <c r="CM116" s="897" t="s">
        <v>448</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220</v>
      </c>
      <c r="DH116" s="901"/>
      <c r="DI116" s="901"/>
      <c r="DJ116" s="901"/>
      <c r="DK116" s="901"/>
      <c r="DL116" s="901" t="s">
        <v>428</v>
      </c>
      <c r="DM116" s="901"/>
      <c r="DN116" s="901"/>
      <c r="DO116" s="901"/>
      <c r="DP116" s="901"/>
      <c r="DQ116" s="901" t="s">
        <v>220</v>
      </c>
      <c r="DR116" s="901"/>
      <c r="DS116" s="901"/>
      <c r="DT116" s="901"/>
      <c r="DU116" s="901"/>
      <c r="DV116" s="902" t="s">
        <v>220</v>
      </c>
      <c r="DW116" s="902"/>
      <c r="DX116" s="902"/>
      <c r="DY116" s="902"/>
      <c r="DZ116" s="903"/>
    </row>
    <row r="117" spans="1:130" s="228" customFormat="1" ht="26.25" customHeight="1" x14ac:dyDescent="0.2">
      <c r="A117" s="887" t="s">
        <v>159</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449</v>
      </c>
      <c r="Z117" s="869"/>
      <c r="AA117" s="950">
        <v>100780040</v>
      </c>
      <c r="AB117" s="951"/>
      <c r="AC117" s="951"/>
      <c r="AD117" s="951"/>
      <c r="AE117" s="952"/>
      <c r="AF117" s="953">
        <v>96550425</v>
      </c>
      <c r="AG117" s="951"/>
      <c r="AH117" s="951"/>
      <c r="AI117" s="951"/>
      <c r="AJ117" s="952"/>
      <c r="AK117" s="953">
        <v>95228193</v>
      </c>
      <c r="AL117" s="951"/>
      <c r="AM117" s="951"/>
      <c r="AN117" s="951"/>
      <c r="AO117" s="952"/>
      <c r="AP117" s="954"/>
      <c r="AQ117" s="955"/>
      <c r="AR117" s="955"/>
      <c r="AS117" s="955"/>
      <c r="AT117" s="956"/>
      <c r="AU117" s="883"/>
      <c r="AV117" s="884"/>
      <c r="AW117" s="884"/>
      <c r="AX117" s="884"/>
      <c r="AY117" s="884"/>
      <c r="AZ117" s="897" t="s">
        <v>450</v>
      </c>
      <c r="BA117" s="898"/>
      <c r="BB117" s="898"/>
      <c r="BC117" s="898"/>
      <c r="BD117" s="898"/>
      <c r="BE117" s="898"/>
      <c r="BF117" s="898"/>
      <c r="BG117" s="898"/>
      <c r="BH117" s="898"/>
      <c r="BI117" s="898"/>
      <c r="BJ117" s="898"/>
      <c r="BK117" s="898"/>
      <c r="BL117" s="898"/>
      <c r="BM117" s="898"/>
      <c r="BN117" s="898"/>
      <c r="BO117" s="898"/>
      <c r="BP117" s="899"/>
      <c r="BQ117" s="900" t="s">
        <v>220</v>
      </c>
      <c r="BR117" s="901"/>
      <c r="BS117" s="901"/>
      <c r="BT117" s="901"/>
      <c r="BU117" s="901"/>
      <c r="BV117" s="901" t="s">
        <v>429</v>
      </c>
      <c r="BW117" s="901"/>
      <c r="BX117" s="901"/>
      <c r="BY117" s="901"/>
      <c r="BZ117" s="901"/>
      <c r="CA117" s="901" t="s">
        <v>429</v>
      </c>
      <c r="CB117" s="901"/>
      <c r="CC117" s="901"/>
      <c r="CD117" s="901"/>
      <c r="CE117" s="901"/>
      <c r="CF117" s="895" t="s">
        <v>429</v>
      </c>
      <c r="CG117" s="896"/>
      <c r="CH117" s="896"/>
      <c r="CI117" s="896"/>
      <c r="CJ117" s="896"/>
      <c r="CK117" s="923"/>
      <c r="CL117" s="924"/>
      <c r="CM117" s="897" t="s">
        <v>451</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220</v>
      </c>
      <c r="DH117" s="901"/>
      <c r="DI117" s="901"/>
      <c r="DJ117" s="901"/>
      <c r="DK117" s="901"/>
      <c r="DL117" s="901" t="s">
        <v>220</v>
      </c>
      <c r="DM117" s="901"/>
      <c r="DN117" s="901"/>
      <c r="DO117" s="901"/>
      <c r="DP117" s="901"/>
      <c r="DQ117" s="901" t="s">
        <v>429</v>
      </c>
      <c r="DR117" s="901"/>
      <c r="DS117" s="901"/>
      <c r="DT117" s="901"/>
      <c r="DU117" s="901"/>
      <c r="DV117" s="902" t="s">
        <v>429</v>
      </c>
      <c r="DW117" s="902"/>
      <c r="DX117" s="902"/>
      <c r="DY117" s="902"/>
      <c r="DZ117" s="903"/>
    </row>
    <row r="118" spans="1:130" s="228" customFormat="1" ht="26.25" customHeight="1" x14ac:dyDescent="0.2">
      <c r="A118" s="887" t="s">
        <v>423</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421</v>
      </c>
      <c r="AB118" s="868"/>
      <c r="AC118" s="868"/>
      <c r="AD118" s="868"/>
      <c r="AE118" s="869"/>
      <c r="AF118" s="867" t="s">
        <v>315</v>
      </c>
      <c r="AG118" s="868"/>
      <c r="AH118" s="868"/>
      <c r="AI118" s="868"/>
      <c r="AJ118" s="869"/>
      <c r="AK118" s="867" t="s">
        <v>314</v>
      </c>
      <c r="AL118" s="868"/>
      <c r="AM118" s="868"/>
      <c r="AN118" s="868"/>
      <c r="AO118" s="869"/>
      <c r="AP118" s="945" t="s">
        <v>422</v>
      </c>
      <c r="AQ118" s="946"/>
      <c r="AR118" s="946"/>
      <c r="AS118" s="946"/>
      <c r="AT118" s="947"/>
      <c r="AU118" s="883"/>
      <c r="AV118" s="884"/>
      <c r="AW118" s="884"/>
      <c r="AX118" s="884"/>
      <c r="AY118" s="884"/>
      <c r="AZ118" s="948" t="s">
        <v>452</v>
      </c>
      <c r="BA118" s="940"/>
      <c r="BB118" s="940"/>
      <c r="BC118" s="940"/>
      <c r="BD118" s="940"/>
      <c r="BE118" s="940"/>
      <c r="BF118" s="940"/>
      <c r="BG118" s="940"/>
      <c r="BH118" s="940"/>
      <c r="BI118" s="940"/>
      <c r="BJ118" s="940"/>
      <c r="BK118" s="940"/>
      <c r="BL118" s="940"/>
      <c r="BM118" s="940"/>
      <c r="BN118" s="940"/>
      <c r="BO118" s="940"/>
      <c r="BP118" s="941"/>
      <c r="BQ118" s="965" t="s">
        <v>220</v>
      </c>
      <c r="BR118" s="966"/>
      <c r="BS118" s="966"/>
      <c r="BT118" s="966"/>
      <c r="BU118" s="966"/>
      <c r="BV118" s="966" t="s">
        <v>429</v>
      </c>
      <c r="BW118" s="966"/>
      <c r="BX118" s="966"/>
      <c r="BY118" s="966"/>
      <c r="BZ118" s="966"/>
      <c r="CA118" s="966" t="s">
        <v>429</v>
      </c>
      <c r="CB118" s="966"/>
      <c r="CC118" s="966"/>
      <c r="CD118" s="966"/>
      <c r="CE118" s="966"/>
      <c r="CF118" s="895" t="s">
        <v>429</v>
      </c>
      <c r="CG118" s="896"/>
      <c r="CH118" s="896"/>
      <c r="CI118" s="896"/>
      <c r="CJ118" s="896"/>
      <c r="CK118" s="923"/>
      <c r="CL118" s="924"/>
      <c r="CM118" s="897" t="s">
        <v>453</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t="s">
        <v>429</v>
      </c>
      <c r="DH118" s="901"/>
      <c r="DI118" s="901"/>
      <c r="DJ118" s="901"/>
      <c r="DK118" s="901"/>
      <c r="DL118" s="901" t="s">
        <v>429</v>
      </c>
      <c r="DM118" s="901"/>
      <c r="DN118" s="901"/>
      <c r="DO118" s="901"/>
      <c r="DP118" s="901"/>
      <c r="DQ118" s="901" t="s">
        <v>429</v>
      </c>
      <c r="DR118" s="901"/>
      <c r="DS118" s="901"/>
      <c r="DT118" s="901"/>
      <c r="DU118" s="901"/>
      <c r="DV118" s="902" t="s">
        <v>429</v>
      </c>
      <c r="DW118" s="902"/>
      <c r="DX118" s="902"/>
      <c r="DY118" s="902"/>
      <c r="DZ118" s="903"/>
    </row>
    <row r="119" spans="1:130" s="228" customFormat="1" ht="26.25" customHeight="1" x14ac:dyDescent="0.2">
      <c r="A119" s="1029" t="s">
        <v>426</v>
      </c>
      <c r="B119" s="922"/>
      <c r="C119" s="904" t="s">
        <v>427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429</v>
      </c>
      <c r="AB119" s="875"/>
      <c r="AC119" s="875"/>
      <c r="AD119" s="875"/>
      <c r="AE119" s="876"/>
      <c r="AF119" s="877" t="s">
        <v>429</v>
      </c>
      <c r="AG119" s="875"/>
      <c r="AH119" s="875"/>
      <c r="AI119" s="875"/>
      <c r="AJ119" s="876"/>
      <c r="AK119" s="877" t="s">
        <v>429</v>
      </c>
      <c r="AL119" s="875"/>
      <c r="AM119" s="875"/>
      <c r="AN119" s="875"/>
      <c r="AO119" s="876"/>
      <c r="AP119" s="878" t="s">
        <v>429</v>
      </c>
      <c r="AQ119" s="879"/>
      <c r="AR119" s="879"/>
      <c r="AS119" s="879"/>
      <c r="AT119" s="880"/>
      <c r="AU119" s="885"/>
      <c r="AV119" s="886"/>
      <c r="AW119" s="886"/>
      <c r="AX119" s="886"/>
      <c r="AY119" s="886"/>
      <c r="AZ119" s="249" t="s">
        <v>159</v>
      </c>
      <c r="BA119" s="249"/>
      <c r="BB119" s="249"/>
      <c r="BC119" s="249"/>
      <c r="BD119" s="249"/>
      <c r="BE119" s="249"/>
      <c r="BF119" s="249"/>
      <c r="BG119" s="249"/>
      <c r="BH119" s="249"/>
      <c r="BI119" s="249"/>
      <c r="BJ119" s="249"/>
      <c r="BK119" s="249"/>
      <c r="BL119" s="249"/>
      <c r="BM119" s="249"/>
      <c r="BN119" s="249"/>
      <c r="BO119" s="949" t="s">
        <v>454</v>
      </c>
      <c r="BP119" s="970"/>
      <c r="BQ119" s="965">
        <v>1447171562</v>
      </c>
      <c r="BR119" s="966"/>
      <c r="BS119" s="966"/>
      <c r="BT119" s="966"/>
      <c r="BU119" s="966"/>
      <c r="BV119" s="966">
        <v>1454845567</v>
      </c>
      <c r="BW119" s="966"/>
      <c r="BX119" s="966"/>
      <c r="BY119" s="966"/>
      <c r="BZ119" s="966"/>
      <c r="CA119" s="966">
        <v>1434247685</v>
      </c>
      <c r="CB119" s="966"/>
      <c r="CC119" s="966"/>
      <c r="CD119" s="966"/>
      <c r="CE119" s="966"/>
      <c r="CF119" s="967"/>
      <c r="CG119" s="968"/>
      <c r="CH119" s="968"/>
      <c r="CI119" s="968"/>
      <c r="CJ119" s="969"/>
      <c r="CK119" s="925"/>
      <c r="CL119" s="926"/>
      <c r="CM119" s="948" t="s">
        <v>455</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t="s">
        <v>428</v>
      </c>
      <c r="DH119" s="901"/>
      <c r="DI119" s="901"/>
      <c r="DJ119" s="901"/>
      <c r="DK119" s="901"/>
      <c r="DL119" s="901" t="s">
        <v>429</v>
      </c>
      <c r="DM119" s="901"/>
      <c r="DN119" s="901"/>
      <c r="DO119" s="901"/>
      <c r="DP119" s="901"/>
      <c r="DQ119" s="901" t="s">
        <v>428</v>
      </c>
      <c r="DR119" s="901"/>
      <c r="DS119" s="901"/>
      <c r="DT119" s="901"/>
      <c r="DU119" s="901"/>
      <c r="DV119" s="902" t="s">
        <v>428</v>
      </c>
      <c r="DW119" s="902"/>
      <c r="DX119" s="902"/>
      <c r="DY119" s="902"/>
      <c r="DZ119" s="903"/>
    </row>
    <row r="120" spans="1:130" s="228" customFormat="1" ht="26.25" customHeight="1" x14ac:dyDescent="0.2">
      <c r="A120" s="1030"/>
      <c r="B120" s="924"/>
      <c r="C120" s="897" t="s">
        <v>432</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428</v>
      </c>
      <c r="AB120" s="928"/>
      <c r="AC120" s="928"/>
      <c r="AD120" s="928"/>
      <c r="AE120" s="929"/>
      <c r="AF120" s="930" t="s">
        <v>428</v>
      </c>
      <c r="AG120" s="928"/>
      <c r="AH120" s="928"/>
      <c r="AI120" s="928"/>
      <c r="AJ120" s="929"/>
      <c r="AK120" s="930" t="s">
        <v>428</v>
      </c>
      <c r="AL120" s="928"/>
      <c r="AM120" s="928"/>
      <c r="AN120" s="928"/>
      <c r="AO120" s="929"/>
      <c r="AP120" s="931" t="s">
        <v>428</v>
      </c>
      <c r="AQ120" s="932"/>
      <c r="AR120" s="932"/>
      <c r="AS120" s="932"/>
      <c r="AT120" s="933"/>
      <c r="AU120" s="957" t="s">
        <v>456</v>
      </c>
      <c r="AV120" s="958"/>
      <c r="AW120" s="958"/>
      <c r="AX120" s="958"/>
      <c r="AY120" s="959"/>
      <c r="AZ120" s="904" t="s">
        <v>457</v>
      </c>
      <c r="BA120" s="872"/>
      <c r="BB120" s="872"/>
      <c r="BC120" s="872"/>
      <c r="BD120" s="872"/>
      <c r="BE120" s="872"/>
      <c r="BF120" s="872"/>
      <c r="BG120" s="872"/>
      <c r="BH120" s="872"/>
      <c r="BI120" s="872"/>
      <c r="BJ120" s="872"/>
      <c r="BK120" s="872"/>
      <c r="BL120" s="872"/>
      <c r="BM120" s="872"/>
      <c r="BN120" s="872"/>
      <c r="BO120" s="872"/>
      <c r="BP120" s="873"/>
      <c r="BQ120" s="905">
        <v>56102552</v>
      </c>
      <c r="BR120" s="906"/>
      <c r="BS120" s="906"/>
      <c r="BT120" s="906"/>
      <c r="BU120" s="906"/>
      <c r="BV120" s="906">
        <v>81197700</v>
      </c>
      <c r="BW120" s="906"/>
      <c r="BX120" s="906"/>
      <c r="BY120" s="906"/>
      <c r="BZ120" s="906"/>
      <c r="CA120" s="906">
        <v>94310677</v>
      </c>
      <c r="CB120" s="906"/>
      <c r="CC120" s="906"/>
      <c r="CD120" s="906"/>
      <c r="CE120" s="906"/>
      <c r="CF120" s="919">
        <v>28.2</v>
      </c>
      <c r="CG120" s="920"/>
      <c r="CH120" s="920"/>
      <c r="CI120" s="920"/>
      <c r="CJ120" s="920"/>
      <c r="CK120" s="974" t="s">
        <v>458</v>
      </c>
      <c r="CL120" s="975"/>
      <c r="CM120" s="975"/>
      <c r="CN120" s="975"/>
      <c r="CO120" s="976"/>
      <c r="CP120" s="982" t="s">
        <v>459</v>
      </c>
      <c r="CQ120" s="983"/>
      <c r="CR120" s="983"/>
      <c r="CS120" s="983"/>
      <c r="CT120" s="983"/>
      <c r="CU120" s="983"/>
      <c r="CV120" s="983"/>
      <c r="CW120" s="983"/>
      <c r="CX120" s="983"/>
      <c r="CY120" s="983"/>
      <c r="CZ120" s="983"/>
      <c r="DA120" s="983"/>
      <c r="DB120" s="983"/>
      <c r="DC120" s="983"/>
      <c r="DD120" s="983"/>
      <c r="DE120" s="983"/>
      <c r="DF120" s="984"/>
      <c r="DG120" s="905">
        <v>3562986</v>
      </c>
      <c r="DH120" s="906"/>
      <c r="DI120" s="906"/>
      <c r="DJ120" s="906"/>
      <c r="DK120" s="906"/>
      <c r="DL120" s="906">
        <v>2904697</v>
      </c>
      <c r="DM120" s="906"/>
      <c r="DN120" s="906"/>
      <c r="DO120" s="906"/>
      <c r="DP120" s="906"/>
      <c r="DQ120" s="906">
        <v>3244761</v>
      </c>
      <c r="DR120" s="906"/>
      <c r="DS120" s="906"/>
      <c r="DT120" s="906"/>
      <c r="DU120" s="906"/>
      <c r="DV120" s="907">
        <v>1</v>
      </c>
      <c r="DW120" s="907"/>
      <c r="DX120" s="907"/>
      <c r="DY120" s="907"/>
      <c r="DZ120" s="908"/>
    </row>
    <row r="121" spans="1:130" s="228" customFormat="1" ht="26.25" customHeight="1" x14ac:dyDescent="0.2">
      <c r="A121" s="1030"/>
      <c r="B121" s="924"/>
      <c r="C121" s="971" t="s">
        <v>460</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v>29664</v>
      </c>
      <c r="AB121" s="928"/>
      <c r="AC121" s="928"/>
      <c r="AD121" s="928"/>
      <c r="AE121" s="929"/>
      <c r="AF121" s="930" t="s">
        <v>220</v>
      </c>
      <c r="AG121" s="928"/>
      <c r="AH121" s="928"/>
      <c r="AI121" s="928"/>
      <c r="AJ121" s="929"/>
      <c r="AK121" s="930" t="s">
        <v>428</v>
      </c>
      <c r="AL121" s="928"/>
      <c r="AM121" s="928"/>
      <c r="AN121" s="928"/>
      <c r="AO121" s="929"/>
      <c r="AP121" s="931" t="s">
        <v>428</v>
      </c>
      <c r="AQ121" s="932"/>
      <c r="AR121" s="932"/>
      <c r="AS121" s="932"/>
      <c r="AT121" s="933"/>
      <c r="AU121" s="960"/>
      <c r="AV121" s="961"/>
      <c r="AW121" s="961"/>
      <c r="AX121" s="961"/>
      <c r="AY121" s="962"/>
      <c r="AZ121" s="897" t="s">
        <v>461</v>
      </c>
      <c r="BA121" s="898"/>
      <c r="BB121" s="898"/>
      <c r="BC121" s="898"/>
      <c r="BD121" s="898"/>
      <c r="BE121" s="898"/>
      <c r="BF121" s="898"/>
      <c r="BG121" s="898"/>
      <c r="BH121" s="898"/>
      <c r="BI121" s="898"/>
      <c r="BJ121" s="898"/>
      <c r="BK121" s="898"/>
      <c r="BL121" s="898"/>
      <c r="BM121" s="898"/>
      <c r="BN121" s="898"/>
      <c r="BO121" s="898"/>
      <c r="BP121" s="899"/>
      <c r="BQ121" s="900">
        <v>7747953</v>
      </c>
      <c r="BR121" s="901"/>
      <c r="BS121" s="901"/>
      <c r="BT121" s="901"/>
      <c r="BU121" s="901"/>
      <c r="BV121" s="901">
        <v>7664620</v>
      </c>
      <c r="BW121" s="901"/>
      <c r="BX121" s="901"/>
      <c r="BY121" s="901"/>
      <c r="BZ121" s="901"/>
      <c r="CA121" s="901">
        <v>7438790</v>
      </c>
      <c r="CB121" s="901"/>
      <c r="CC121" s="901"/>
      <c r="CD121" s="901"/>
      <c r="CE121" s="901"/>
      <c r="CF121" s="895">
        <v>2.2000000000000002</v>
      </c>
      <c r="CG121" s="896"/>
      <c r="CH121" s="896"/>
      <c r="CI121" s="896"/>
      <c r="CJ121" s="896"/>
      <c r="CK121" s="977"/>
      <c r="CL121" s="978"/>
      <c r="CM121" s="978"/>
      <c r="CN121" s="978"/>
      <c r="CO121" s="979"/>
      <c r="CP121" s="987" t="s">
        <v>400</v>
      </c>
      <c r="CQ121" s="988"/>
      <c r="CR121" s="988"/>
      <c r="CS121" s="988"/>
      <c r="CT121" s="988"/>
      <c r="CU121" s="988"/>
      <c r="CV121" s="988"/>
      <c r="CW121" s="988"/>
      <c r="CX121" s="988"/>
      <c r="CY121" s="988"/>
      <c r="CZ121" s="988"/>
      <c r="DA121" s="988"/>
      <c r="DB121" s="988"/>
      <c r="DC121" s="988"/>
      <c r="DD121" s="988"/>
      <c r="DE121" s="988"/>
      <c r="DF121" s="989"/>
      <c r="DG121" s="900">
        <v>847859</v>
      </c>
      <c r="DH121" s="901"/>
      <c r="DI121" s="901"/>
      <c r="DJ121" s="901"/>
      <c r="DK121" s="901"/>
      <c r="DL121" s="901">
        <v>848151</v>
      </c>
      <c r="DM121" s="901"/>
      <c r="DN121" s="901"/>
      <c r="DO121" s="901"/>
      <c r="DP121" s="901"/>
      <c r="DQ121" s="901">
        <v>862669</v>
      </c>
      <c r="DR121" s="901"/>
      <c r="DS121" s="901"/>
      <c r="DT121" s="901"/>
      <c r="DU121" s="901"/>
      <c r="DV121" s="902">
        <v>0.3</v>
      </c>
      <c r="DW121" s="902"/>
      <c r="DX121" s="902"/>
      <c r="DY121" s="902"/>
      <c r="DZ121" s="903"/>
    </row>
    <row r="122" spans="1:130" s="228" customFormat="1" ht="26.25" customHeight="1" x14ac:dyDescent="0.2">
      <c r="A122" s="1030"/>
      <c r="B122" s="924"/>
      <c r="C122" s="897" t="s">
        <v>442</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t="s">
        <v>428</v>
      </c>
      <c r="AB122" s="928"/>
      <c r="AC122" s="928"/>
      <c r="AD122" s="928"/>
      <c r="AE122" s="929"/>
      <c r="AF122" s="930" t="s">
        <v>428</v>
      </c>
      <c r="AG122" s="928"/>
      <c r="AH122" s="928"/>
      <c r="AI122" s="928"/>
      <c r="AJ122" s="929"/>
      <c r="AK122" s="930" t="s">
        <v>220</v>
      </c>
      <c r="AL122" s="928"/>
      <c r="AM122" s="928"/>
      <c r="AN122" s="928"/>
      <c r="AO122" s="929"/>
      <c r="AP122" s="931" t="s">
        <v>429</v>
      </c>
      <c r="AQ122" s="932"/>
      <c r="AR122" s="932"/>
      <c r="AS122" s="932"/>
      <c r="AT122" s="933"/>
      <c r="AU122" s="960"/>
      <c r="AV122" s="961"/>
      <c r="AW122" s="961"/>
      <c r="AX122" s="961"/>
      <c r="AY122" s="962"/>
      <c r="AZ122" s="948" t="s">
        <v>462</v>
      </c>
      <c r="BA122" s="940"/>
      <c r="BB122" s="940"/>
      <c r="BC122" s="940"/>
      <c r="BD122" s="940"/>
      <c r="BE122" s="940"/>
      <c r="BF122" s="940"/>
      <c r="BG122" s="940"/>
      <c r="BH122" s="940"/>
      <c r="BI122" s="940"/>
      <c r="BJ122" s="940"/>
      <c r="BK122" s="940"/>
      <c r="BL122" s="940"/>
      <c r="BM122" s="940"/>
      <c r="BN122" s="940"/>
      <c r="BO122" s="940"/>
      <c r="BP122" s="941"/>
      <c r="BQ122" s="965">
        <v>751449618</v>
      </c>
      <c r="BR122" s="966"/>
      <c r="BS122" s="966"/>
      <c r="BT122" s="966"/>
      <c r="BU122" s="966"/>
      <c r="BV122" s="966">
        <v>753953236</v>
      </c>
      <c r="BW122" s="966"/>
      <c r="BX122" s="966"/>
      <c r="BY122" s="966"/>
      <c r="BZ122" s="966"/>
      <c r="CA122" s="966">
        <v>734932292</v>
      </c>
      <c r="CB122" s="966"/>
      <c r="CC122" s="966"/>
      <c r="CD122" s="966"/>
      <c r="CE122" s="966"/>
      <c r="CF122" s="985">
        <v>219.8</v>
      </c>
      <c r="CG122" s="986"/>
      <c r="CH122" s="986"/>
      <c r="CI122" s="986"/>
      <c r="CJ122" s="986"/>
      <c r="CK122" s="977"/>
      <c r="CL122" s="978"/>
      <c r="CM122" s="978"/>
      <c r="CN122" s="978"/>
      <c r="CO122" s="979"/>
      <c r="CP122" s="987" t="s">
        <v>401</v>
      </c>
      <c r="CQ122" s="988"/>
      <c r="CR122" s="988"/>
      <c r="CS122" s="988"/>
      <c r="CT122" s="988"/>
      <c r="CU122" s="988"/>
      <c r="CV122" s="988"/>
      <c r="CW122" s="988"/>
      <c r="CX122" s="988"/>
      <c r="CY122" s="988"/>
      <c r="CZ122" s="988"/>
      <c r="DA122" s="988"/>
      <c r="DB122" s="988"/>
      <c r="DC122" s="988"/>
      <c r="DD122" s="988"/>
      <c r="DE122" s="988"/>
      <c r="DF122" s="989"/>
      <c r="DG122" s="900">
        <v>47000</v>
      </c>
      <c r="DH122" s="901"/>
      <c r="DI122" s="901"/>
      <c r="DJ122" s="901"/>
      <c r="DK122" s="901"/>
      <c r="DL122" s="901">
        <v>46193</v>
      </c>
      <c r="DM122" s="901"/>
      <c r="DN122" s="901"/>
      <c r="DO122" s="901"/>
      <c r="DP122" s="901"/>
      <c r="DQ122" s="901">
        <v>56090</v>
      </c>
      <c r="DR122" s="901"/>
      <c r="DS122" s="901"/>
      <c r="DT122" s="901"/>
      <c r="DU122" s="901"/>
      <c r="DV122" s="902">
        <v>0</v>
      </c>
      <c r="DW122" s="902"/>
      <c r="DX122" s="902"/>
      <c r="DY122" s="902"/>
      <c r="DZ122" s="903"/>
    </row>
    <row r="123" spans="1:130" s="228" customFormat="1" ht="26.25" customHeight="1" x14ac:dyDescent="0.2">
      <c r="A123" s="1030"/>
      <c r="B123" s="924"/>
      <c r="C123" s="897" t="s">
        <v>448</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220</v>
      </c>
      <c r="AB123" s="928"/>
      <c r="AC123" s="928"/>
      <c r="AD123" s="928"/>
      <c r="AE123" s="929"/>
      <c r="AF123" s="930" t="s">
        <v>220</v>
      </c>
      <c r="AG123" s="928"/>
      <c r="AH123" s="928"/>
      <c r="AI123" s="928"/>
      <c r="AJ123" s="929"/>
      <c r="AK123" s="930" t="s">
        <v>220</v>
      </c>
      <c r="AL123" s="928"/>
      <c r="AM123" s="928"/>
      <c r="AN123" s="928"/>
      <c r="AO123" s="929"/>
      <c r="AP123" s="931" t="s">
        <v>220</v>
      </c>
      <c r="AQ123" s="932"/>
      <c r="AR123" s="932"/>
      <c r="AS123" s="932"/>
      <c r="AT123" s="933"/>
      <c r="AU123" s="963"/>
      <c r="AV123" s="964"/>
      <c r="AW123" s="964"/>
      <c r="AX123" s="964"/>
      <c r="AY123" s="964"/>
      <c r="AZ123" s="249" t="s">
        <v>159</v>
      </c>
      <c r="BA123" s="249"/>
      <c r="BB123" s="249"/>
      <c r="BC123" s="249"/>
      <c r="BD123" s="249"/>
      <c r="BE123" s="249"/>
      <c r="BF123" s="249"/>
      <c r="BG123" s="249"/>
      <c r="BH123" s="249"/>
      <c r="BI123" s="249"/>
      <c r="BJ123" s="249"/>
      <c r="BK123" s="249"/>
      <c r="BL123" s="249"/>
      <c r="BM123" s="249"/>
      <c r="BN123" s="249"/>
      <c r="BO123" s="949" t="s">
        <v>463</v>
      </c>
      <c r="BP123" s="970"/>
      <c r="BQ123" s="1036">
        <v>815300123</v>
      </c>
      <c r="BR123" s="1037"/>
      <c r="BS123" s="1037"/>
      <c r="BT123" s="1037"/>
      <c r="BU123" s="1037"/>
      <c r="BV123" s="1037">
        <v>842815556</v>
      </c>
      <c r="BW123" s="1037"/>
      <c r="BX123" s="1037"/>
      <c r="BY123" s="1037"/>
      <c r="BZ123" s="1037"/>
      <c r="CA123" s="1037">
        <v>836681759</v>
      </c>
      <c r="CB123" s="1037"/>
      <c r="CC123" s="1037"/>
      <c r="CD123" s="1037"/>
      <c r="CE123" s="1037"/>
      <c r="CF123" s="967"/>
      <c r="CG123" s="968"/>
      <c r="CH123" s="968"/>
      <c r="CI123" s="968"/>
      <c r="CJ123" s="969"/>
      <c r="CK123" s="977"/>
      <c r="CL123" s="978"/>
      <c r="CM123" s="978"/>
      <c r="CN123" s="978"/>
      <c r="CO123" s="979"/>
      <c r="CP123" s="987" t="s">
        <v>464</v>
      </c>
      <c r="CQ123" s="988"/>
      <c r="CR123" s="988"/>
      <c r="CS123" s="988"/>
      <c r="CT123" s="988"/>
      <c r="CU123" s="988"/>
      <c r="CV123" s="988"/>
      <c r="CW123" s="988"/>
      <c r="CX123" s="988"/>
      <c r="CY123" s="988"/>
      <c r="CZ123" s="988"/>
      <c r="DA123" s="988"/>
      <c r="DB123" s="988"/>
      <c r="DC123" s="988"/>
      <c r="DD123" s="988"/>
      <c r="DE123" s="988"/>
      <c r="DF123" s="989"/>
      <c r="DG123" s="900" t="s">
        <v>429</v>
      </c>
      <c r="DH123" s="901"/>
      <c r="DI123" s="901"/>
      <c r="DJ123" s="901"/>
      <c r="DK123" s="901"/>
      <c r="DL123" s="901" t="s">
        <v>429</v>
      </c>
      <c r="DM123" s="901"/>
      <c r="DN123" s="901"/>
      <c r="DO123" s="901"/>
      <c r="DP123" s="901"/>
      <c r="DQ123" s="901" t="s">
        <v>429</v>
      </c>
      <c r="DR123" s="901"/>
      <c r="DS123" s="901"/>
      <c r="DT123" s="901"/>
      <c r="DU123" s="901"/>
      <c r="DV123" s="902" t="s">
        <v>429</v>
      </c>
      <c r="DW123" s="902"/>
      <c r="DX123" s="902"/>
      <c r="DY123" s="902"/>
      <c r="DZ123" s="903"/>
    </row>
    <row r="124" spans="1:130" s="228" customFormat="1" ht="26.25" customHeight="1" thickBot="1" x14ac:dyDescent="0.25">
      <c r="A124" s="1030"/>
      <c r="B124" s="924"/>
      <c r="C124" s="897" t="s">
        <v>451</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429</v>
      </c>
      <c r="AB124" s="928"/>
      <c r="AC124" s="928"/>
      <c r="AD124" s="928"/>
      <c r="AE124" s="929"/>
      <c r="AF124" s="930" t="s">
        <v>429</v>
      </c>
      <c r="AG124" s="928"/>
      <c r="AH124" s="928"/>
      <c r="AI124" s="928"/>
      <c r="AJ124" s="929"/>
      <c r="AK124" s="930" t="s">
        <v>429</v>
      </c>
      <c r="AL124" s="928"/>
      <c r="AM124" s="928"/>
      <c r="AN124" s="928"/>
      <c r="AO124" s="929"/>
      <c r="AP124" s="931" t="s">
        <v>429</v>
      </c>
      <c r="AQ124" s="932"/>
      <c r="AR124" s="932"/>
      <c r="AS124" s="932"/>
      <c r="AT124" s="933"/>
      <c r="AU124" s="1032" t="s">
        <v>465</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193.2</v>
      </c>
      <c r="BR124" s="997"/>
      <c r="BS124" s="997"/>
      <c r="BT124" s="997"/>
      <c r="BU124" s="997"/>
      <c r="BV124" s="997">
        <v>178.1</v>
      </c>
      <c r="BW124" s="997"/>
      <c r="BX124" s="997"/>
      <c r="BY124" s="997"/>
      <c r="BZ124" s="997"/>
      <c r="CA124" s="997">
        <v>178.7</v>
      </c>
      <c r="CB124" s="997"/>
      <c r="CC124" s="997"/>
      <c r="CD124" s="997"/>
      <c r="CE124" s="997"/>
      <c r="CF124" s="998"/>
      <c r="CG124" s="999"/>
      <c r="CH124" s="999"/>
      <c r="CI124" s="999"/>
      <c r="CJ124" s="1000"/>
      <c r="CK124" s="980"/>
      <c r="CL124" s="980"/>
      <c r="CM124" s="980"/>
      <c r="CN124" s="980"/>
      <c r="CO124" s="981"/>
      <c r="CP124" s="1001" t="s">
        <v>466</v>
      </c>
      <c r="CQ124" s="1002"/>
      <c r="CR124" s="1002"/>
      <c r="CS124" s="1002"/>
      <c r="CT124" s="1002"/>
      <c r="CU124" s="1002"/>
      <c r="CV124" s="1002"/>
      <c r="CW124" s="1002"/>
      <c r="CX124" s="1002"/>
      <c r="CY124" s="1002"/>
      <c r="CZ124" s="1002"/>
      <c r="DA124" s="1002"/>
      <c r="DB124" s="1002"/>
      <c r="DC124" s="1002"/>
      <c r="DD124" s="1002"/>
      <c r="DE124" s="1002"/>
      <c r="DF124" s="1003"/>
      <c r="DG124" s="965" t="s">
        <v>220</v>
      </c>
      <c r="DH124" s="966"/>
      <c r="DI124" s="966"/>
      <c r="DJ124" s="966"/>
      <c r="DK124" s="966"/>
      <c r="DL124" s="966" t="s">
        <v>220</v>
      </c>
      <c r="DM124" s="966"/>
      <c r="DN124" s="966"/>
      <c r="DO124" s="966"/>
      <c r="DP124" s="966"/>
      <c r="DQ124" s="966" t="s">
        <v>220</v>
      </c>
      <c r="DR124" s="966"/>
      <c r="DS124" s="966"/>
      <c r="DT124" s="966"/>
      <c r="DU124" s="966"/>
      <c r="DV124" s="990" t="s">
        <v>220</v>
      </c>
      <c r="DW124" s="990"/>
      <c r="DX124" s="990"/>
      <c r="DY124" s="990"/>
      <c r="DZ124" s="991"/>
    </row>
    <row r="125" spans="1:130" s="228" customFormat="1" ht="26.25" customHeight="1" x14ac:dyDescent="0.2">
      <c r="A125" s="1030"/>
      <c r="B125" s="924"/>
      <c r="C125" s="897" t="s">
        <v>453</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t="s">
        <v>220</v>
      </c>
      <c r="AB125" s="928"/>
      <c r="AC125" s="928"/>
      <c r="AD125" s="928"/>
      <c r="AE125" s="929"/>
      <c r="AF125" s="930" t="s">
        <v>467</v>
      </c>
      <c r="AG125" s="928"/>
      <c r="AH125" s="928"/>
      <c r="AI125" s="928"/>
      <c r="AJ125" s="929"/>
      <c r="AK125" s="930" t="s">
        <v>220</v>
      </c>
      <c r="AL125" s="928"/>
      <c r="AM125" s="928"/>
      <c r="AN125" s="928"/>
      <c r="AO125" s="929"/>
      <c r="AP125" s="931" t="s">
        <v>220</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468</v>
      </c>
      <c r="CL125" s="975"/>
      <c r="CM125" s="975"/>
      <c r="CN125" s="975"/>
      <c r="CO125" s="976"/>
      <c r="CP125" s="904" t="s">
        <v>469</v>
      </c>
      <c r="CQ125" s="872"/>
      <c r="CR125" s="872"/>
      <c r="CS125" s="872"/>
      <c r="CT125" s="872"/>
      <c r="CU125" s="872"/>
      <c r="CV125" s="872"/>
      <c r="CW125" s="872"/>
      <c r="CX125" s="872"/>
      <c r="CY125" s="872"/>
      <c r="CZ125" s="872"/>
      <c r="DA125" s="872"/>
      <c r="DB125" s="872"/>
      <c r="DC125" s="872"/>
      <c r="DD125" s="872"/>
      <c r="DE125" s="872"/>
      <c r="DF125" s="873"/>
      <c r="DG125" s="905" t="s">
        <v>220</v>
      </c>
      <c r="DH125" s="906"/>
      <c r="DI125" s="906"/>
      <c r="DJ125" s="906"/>
      <c r="DK125" s="906"/>
      <c r="DL125" s="906" t="s">
        <v>220</v>
      </c>
      <c r="DM125" s="906"/>
      <c r="DN125" s="906"/>
      <c r="DO125" s="906"/>
      <c r="DP125" s="906"/>
      <c r="DQ125" s="906" t="s">
        <v>220</v>
      </c>
      <c r="DR125" s="906"/>
      <c r="DS125" s="906"/>
      <c r="DT125" s="906"/>
      <c r="DU125" s="906"/>
      <c r="DV125" s="907" t="s">
        <v>220</v>
      </c>
      <c r="DW125" s="907"/>
      <c r="DX125" s="907"/>
      <c r="DY125" s="907"/>
      <c r="DZ125" s="908"/>
    </row>
    <row r="126" spans="1:130" s="228" customFormat="1" ht="26.25" customHeight="1" thickBot="1" x14ac:dyDescent="0.25">
      <c r="A126" s="1030"/>
      <c r="B126" s="924"/>
      <c r="C126" s="897" t="s">
        <v>455</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t="s">
        <v>220</v>
      </c>
      <c r="AB126" s="928"/>
      <c r="AC126" s="928"/>
      <c r="AD126" s="928"/>
      <c r="AE126" s="929"/>
      <c r="AF126" s="930" t="s">
        <v>220</v>
      </c>
      <c r="AG126" s="928"/>
      <c r="AH126" s="928"/>
      <c r="AI126" s="928"/>
      <c r="AJ126" s="929"/>
      <c r="AK126" s="930" t="s">
        <v>467</v>
      </c>
      <c r="AL126" s="928"/>
      <c r="AM126" s="928"/>
      <c r="AN126" s="928"/>
      <c r="AO126" s="929"/>
      <c r="AP126" s="931" t="s">
        <v>220</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470</v>
      </c>
      <c r="CQ126" s="898"/>
      <c r="CR126" s="898"/>
      <c r="CS126" s="898"/>
      <c r="CT126" s="898"/>
      <c r="CU126" s="898"/>
      <c r="CV126" s="898"/>
      <c r="CW126" s="898"/>
      <c r="CX126" s="898"/>
      <c r="CY126" s="898"/>
      <c r="CZ126" s="898"/>
      <c r="DA126" s="898"/>
      <c r="DB126" s="898"/>
      <c r="DC126" s="898"/>
      <c r="DD126" s="898"/>
      <c r="DE126" s="898"/>
      <c r="DF126" s="899"/>
      <c r="DG126" s="900" t="s">
        <v>220</v>
      </c>
      <c r="DH126" s="901"/>
      <c r="DI126" s="901"/>
      <c r="DJ126" s="901"/>
      <c r="DK126" s="901"/>
      <c r="DL126" s="901" t="s">
        <v>220</v>
      </c>
      <c r="DM126" s="901"/>
      <c r="DN126" s="901"/>
      <c r="DO126" s="901"/>
      <c r="DP126" s="901"/>
      <c r="DQ126" s="901" t="s">
        <v>220</v>
      </c>
      <c r="DR126" s="901"/>
      <c r="DS126" s="901"/>
      <c r="DT126" s="901"/>
      <c r="DU126" s="901"/>
      <c r="DV126" s="902" t="s">
        <v>220</v>
      </c>
      <c r="DW126" s="902"/>
      <c r="DX126" s="902"/>
      <c r="DY126" s="902"/>
      <c r="DZ126" s="903"/>
    </row>
    <row r="127" spans="1:130" s="228" customFormat="1" ht="26.25" customHeight="1" x14ac:dyDescent="0.2">
      <c r="A127" s="1031"/>
      <c r="B127" s="926"/>
      <c r="C127" s="948" t="s">
        <v>471</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v>192400</v>
      </c>
      <c r="AB127" s="928"/>
      <c r="AC127" s="928"/>
      <c r="AD127" s="928"/>
      <c r="AE127" s="929"/>
      <c r="AF127" s="930">
        <v>239054</v>
      </c>
      <c r="AG127" s="928"/>
      <c r="AH127" s="928"/>
      <c r="AI127" s="928"/>
      <c r="AJ127" s="929"/>
      <c r="AK127" s="930">
        <v>102003</v>
      </c>
      <c r="AL127" s="928"/>
      <c r="AM127" s="928"/>
      <c r="AN127" s="928"/>
      <c r="AO127" s="929"/>
      <c r="AP127" s="931">
        <v>0</v>
      </c>
      <c r="AQ127" s="932"/>
      <c r="AR127" s="932"/>
      <c r="AS127" s="932"/>
      <c r="AT127" s="933"/>
      <c r="AU127" s="230"/>
      <c r="AV127" s="230"/>
      <c r="AW127" s="230"/>
      <c r="AX127" s="1004" t="s">
        <v>472</v>
      </c>
      <c r="AY127" s="1005"/>
      <c r="AZ127" s="1005"/>
      <c r="BA127" s="1005"/>
      <c r="BB127" s="1005"/>
      <c r="BC127" s="1005"/>
      <c r="BD127" s="1005"/>
      <c r="BE127" s="1006"/>
      <c r="BF127" s="1007" t="s">
        <v>473</v>
      </c>
      <c r="BG127" s="1005"/>
      <c r="BH127" s="1005"/>
      <c r="BI127" s="1005"/>
      <c r="BJ127" s="1005"/>
      <c r="BK127" s="1005"/>
      <c r="BL127" s="1006"/>
      <c r="BM127" s="1007" t="s">
        <v>474</v>
      </c>
      <c r="BN127" s="1005"/>
      <c r="BO127" s="1005"/>
      <c r="BP127" s="1005"/>
      <c r="BQ127" s="1005"/>
      <c r="BR127" s="1005"/>
      <c r="BS127" s="1006"/>
      <c r="BT127" s="1007" t="s">
        <v>475</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476</v>
      </c>
      <c r="CQ127" s="898"/>
      <c r="CR127" s="898"/>
      <c r="CS127" s="898"/>
      <c r="CT127" s="898"/>
      <c r="CU127" s="898"/>
      <c r="CV127" s="898"/>
      <c r="CW127" s="898"/>
      <c r="CX127" s="898"/>
      <c r="CY127" s="898"/>
      <c r="CZ127" s="898"/>
      <c r="DA127" s="898"/>
      <c r="DB127" s="898"/>
      <c r="DC127" s="898"/>
      <c r="DD127" s="898"/>
      <c r="DE127" s="898"/>
      <c r="DF127" s="899"/>
      <c r="DG127" s="900" t="s">
        <v>220</v>
      </c>
      <c r="DH127" s="901"/>
      <c r="DI127" s="901"/>
      <c r="DJ127" s="901"/>
      <c r="DK127" s="901"/>
      <c r="DL127" s="901" t="s">
        <v>220</v>
      </c>
      <c r="DM127" s="901"/>
      <c r="DN127" s="901"/>
      <c r="DO127" s="901"/>
      <c r="DP127" s="901"/>
      <c r="DQ127" s="901" t="s">
        <v>220</v>
      </c>
      <c r="DR127" s="901"/>
      <c r="DS127" s="901"/>
      <c r="DT127" s="901"/>
      <c r="DU127" s="901"/>
      <c r="DV127" s="902" t="s">
        <v>220</v>
      </c>
      <c r="DW127" s="902"/>
      <c r="DX127" s="902"/>
      <c r="DY127" s="902"/>
      <c r="DZ127" s="903"/>
    </row>
    <row r="128" spans="1:130" s="228" customFormat="1" ht="26.25" customHeight="1" thickBot="1" x14ac:dyDescent="0.25">
      <c r="A128" s="1014" t="s">
        <v>477</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478</v>
      </c>
      <c r="X128" s="1016"/>
      <c r="Y128" s="1016"/>
      <c r="Z128" s="1017"/>
      <c r="AA128" s="1018">
        <v>5270896</v>
      </c>
      <c r="AB128" s="1019"/>
      <c r="AC128" s="1019"/>
      <c r="AD128" s="1019"/>
      <c r="AE128" s="1020"/>
      <c r="AF128" s="1021">
        <v>4933814</v>
      </c>
      <c r="AG128" s="1019"/>
      <c r="AH128" s="1019"/>
      <c r="AI128" s="1019"/>
      <c r="AJ128" s="1020"/>
      <c r="AK128" s="1021">
        <v>4868931</v>
      </c>
      <c r="AL128" s="1019"/>
      <c r="AM128" s="1019"/>
      <c r="AN128" s="1019"/>
      <c r="AO128" s="1020"/>
      <c r="AP128" s="1022"/>
      <c r="AQ128" s="1023"/>
      <c r="AR128" s="1023"/>
      <c r="AS128" s="1023"/>
      <c r="AT128" s="1024"/>
      <c r="AU128" s="230"/>
      <c r="AV128" s="230"/>
      <c r="AW128" s="230"/>
      <c r="AX128" s="871" t="s">
        <v>479</v>
      </c>
      <c r="AY128" s="872"/>
      <c r="AZ128" s="872"/>
      <c r="BA128" s="872"/>
      <c r="BB128" s="872"/>
      <c r="BC128" s="872"/>
      <c r="BD128" s="872"/>
      <c r="BE128" s="873"/>
      <c r="BF128" s="1025" t="s">
        <v>220</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480</v>
      </c>
      <c r="CQ128" s="686"/>
      <c r="CR128" s="686"/>
      <c r="CS128" s="686"/>
      <c r="CT128" s="686"/>
      <c r="CU128" s="686"/>
      <c r="CV128" s="686"/>
      <c r="CW128" s="686"/>
      <c r="CX128" s="686"/>
      <c r="CY128" s="686"/>
      <c r="CZ128" s="686"/>
      <c r="DA128" s="686"/>
      <c r="DB128" s="686"/>
      <c r="DC128" s="686"/>
      <c r="DD128" s="686"/>
      <c r="DE128" s="686"/>
      <c r="DF128" s="1009"/>
      <c r="DG128" s="1010">
        <v>1724411</v>
      </c>
      <c r="DH128" s="1011"/>
      <c r="DI128" s="1011"/>
      <c r="DJ128" s="1011"/>
      <c r="DK128" s="1011"/>
      <c r="DL128" s="1011">
        <v>1976580</v>
      </c>
      <c r="DM128" s="1011"/>
      <c r="DN128" s="1011"/>
      <c r="DO128" s="1011"/>
      <c r="DP128" s="1011"/>
      <c r="DQ128" s="1011">
        <v>1831823</v>
      </c>
      <c r="DR128" s="1011"/>
      <c r="DS128" s="1011"/>
      <c r="DT128" s="1011"/>
      <c r="DU128" s="1011"/>
      <c r="DV128" s="1012">
        <v>0.5</v>
      </c>
      <c r="DW128" s="1012"/>
      <c r="DX128" s="1012"/>
      <c r="DY128" s="1012"/>
      <c r="DZ128" s="1013"/>
    </row>
    <row r="129" spans="1:131" s="228" customFormat="1" ht="26.25" customHeight="1" x14ac:dyDescent="0.2">
      <c r="A129" s="909" t="s">
        <v>104</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481</v>
      </c>
      <c r="X129" s="1044"/>
      <c r="Y129" s="1044"/>
      <c r="Z129" s="1045"/>
      <c r="AA129" s="927">
        <v>387620905</v>
      </c>
      <c r="AB129" s="928"/>
      <c r="AC129" s="928"/>
      <c r="AD129" s="928"/>
      <c r="AE129" s="929"/>
      <c r="AF129" s="930">
        <v>401162119</v>
      </c>
      <c r="AG129" s="928"/>
      <c r="AH129" s="928"/>
      <c r="AI129" s="928"/>
      <c r="AJ129" s="929"/>
      <c r="AK129" s="930">
        <v>389963591</v>
      </c>
      <c r="AL129" s="928"/>
      <c r="AM129" s="928"/>
      <c r="AN129" s="928"/>
      <c r="AO129" s="929"/>
      <c r="AP129" s="1046"/>
      <c r="AQ129" s="1047"/>
      <c r="AR129" s="1047"/>
      <c r="AS129" s="1047"/>
      <c r="AT129" s="1048"/>
      <c r="AU129" s="231"/>
      <c r="AV129" s="231"/>
      <c r="AW129" s="231"/>
      <c r="AX129" s="1038" t="s">
        <v>482</v>
      </c>
      <c r="AY129" s="898"/>
      <c r="AZ129" s="898"/>
      <c r="BA129" s="898"/>
      <c r="BB129" s="898"/>
      <c r="BC129" s="898"/>
      <c r="BD129" s="898"/>
      <c r="BE129" s="899"/>
      <c r="BF129" s="1039" t="s">
        <v>220</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09" t="s">
        <v>483</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484</v>
      </c>
      <c r="X130" s="1044"/>
      <c r="Y130" s="1044"/>
      <c r="Z130" s="1045"/>
      <c r="AA130" s="927">
        <v>60630759</v>
      </c>
      <c r="AB130" s="928"/>
      <c r="AC130" s="928"/>
      <c r="AD130" s="928"/>
      <c r="AE130" s="929"/>
      <c r="AF130" s="930">
        <v>57616933</v>
      </c>
      <c r="AG130" s="928"/>
      <c r="AH130" s="928"/>
      <c r="AI130" s="928"/>
      <c r="AJ130" s="929"/>
      <c r="AK130" s="930">
        <v>55618331</v>
      </c>
      <c r="AL130" s="928"/>
      <c r="AM130" s="928"/>
      <c r="AN130" s="928"/>
      <c r="AO130" s="929"/>
      <c r="AP130" s="1046"/>
      <c r="AQ130" s="1047"/>
      <c r="AR130" s="1047"/>
      <c r="AS130" s="1047"/>
      <c r="AT130" s="1048"/>
      <c r="AU130" s="231"/>
      <c r="AV130" s="231"/>
      <c r="AW130" s="231"/>
      <c r="AX130" s="1038" t="s">
        <v>485</v>
      </c>
      <c r="AY130" s="898"/>
      <c r="AZ130" s="898"/>
      <c r="BA130" s="898"/>
      <c r="BB130" s="898"/>
      <c r="BC130" s="898"/>
      <c r="BD130" s="898"/>
      <c r="BE130" s="899"/>
      <c r="BF130" s="1074">
        <v>10.3</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486</v>
      </c>
      <c r="X131" s="1081"/>
      <c r="Y131" s="1081"/>
      <c r="Z131" s="1082"/>
      <c r="AA131" s="1083">
        <v>326990146</v>
      </c>
      <c r="AB131" s="1084"/>
      <c r="AC131" s="1084"/>
      <c r="AD131" s="1084"/>
      <c r="AE131" s="1085"/>
      <c r="AF131" s="1086">
        <v>343545186</v>
      </c>
      <c r="AG131" s="1084"/>
      <c r="AH131" s="1084"/>
      <c r="AI131" s="1084"/>
      <c r="AJ131" s="1085"/>
      <c r="AK131" s="1086">
        <v>334345260</v>
      </c>
      <c r="AL131" s="1084"/>
      <c r="AM131" s="1084"/>
      <c r="AN131" s="1084"/>
      <c r="AO131" s="1085"/>
      <c r="AP131" s="1087"/>
      <c r="AQ131" s="1088"/>
      <c r="AR131" s="1088"/>
      <c r="AS131" s="1088"/>
      <c r="AT131" s="1089"/>
      <c r="AU131" s="231"/>
      <c r="AV131" s="231"/>
      <c r="AW131" s="231"/>
      <c r="AX131" s="1056" t="s">
        <v>487</v>
      </c>
      <c r="AY131" s="686"/>
      <c r="AZ131" s="686"/>
      <c r="BA131" s="686"/>
      <c r="BB131" s="686"/>
      <c r="BC131" s="686"/>
      <c r="BD131" s="686"/>
      <c r="BE131" s="1009"/>
      <c r="BF131" s="1057">
        <v>178.7</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3" t="s">
        <v>488</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489</v>
      </c>
      <c r="W132" s="1067"/>
      <c r="X132" s="1067"/>
      <c r="Y132" s="1067"/>
      <c r="Z132" s="1068"/>
      <c r="AA132" s="1069">
        <v>10.666494159999999</v>
      </c>
      <c r="AB132" s="1070"/>
      <c r="AC132" s="1070"/>
      <c r="AD132" s="1070"/>
      <c r="AE132" s="1071"/>
      <c r="AF132" s="1072">
        <v>9.8967121020000004</v>
      </c>
      <c r="AG132" s="1070"/>
      <c r="AH132" s="1070"/>
      <c r="AI132" s="1070"/>
      <c r="AJ132" s="1071"/>
      <c r="AK132" s="1072">
        <v>10.39073531</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490</v>
      </c>
      <c r="W133" s="1050"/>
      <c r="X133" s="1050"/>
      <c r="Y133" s="1050"/>
      <c r="Z133" s="1051"/>
      <c r="AA133" s="1052">
        <v>10.8</v>
      </c>
      <c r="AB133" s="1053"/>
      <c r="AC133" s="1053"/>
      <c r="AD133" s="1053"/>
      <c r="AE133" s="1054"/>
      <c r="AF133" s="1052">
        <v>10.1</v>
      </c>
      <c r="AG133" s="1053"/>
      <c r="AH133" s="1053"/>
      <c r="AI133" s="1053"/>
      <c r="AJ133" s="1054"/>
      <c r="AK133" s="1052">
        <v>10.3</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EGW46vnJLvhzDCYSeKy3xBlegKgakeFO0XoCjOLN/dyAJQWTKvfYk38nEM5P/ftolT2toPtGda2FuV688rDeTw==" saltValue="QEko6ks4IR2XdXagFPXL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84CAD-740A-4FD9-82B0-E92BD3F9D1D8}">
  <sheetPr>
    <pageSetUpPr fitToPage="1"/>
  </sheetPr>
  <dimension ref="A1:DP97"/>
  <sheetViews>
    <sheetView showGridLines="0" view="pageBreakPreview" zoomScaleNormal="85" zoomScaleSheetLayoutView="100" workbookViewId="0">
      <selection activeCell="CZ10" sqref="CZ10"/>
    </sheetView>
  </sheetViews>
  <sheetFormatPr defaultColWidth="0" defaultRowHeight="13.5" customHeight="1" zeroHeight="1" x14ac:dyDescent="0.2"/>
  <cols>
    <col min="1" max="2" width="2.81640625" style="258" customWidth="1"/>
    <col min="3" max="120" width="2.81640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b5G4zHmcR5iB5TsD6o7YjjwDCVL6hs35O4StfOCzRg21aQHs1if9dMgBkhmzJf32lrG8OjcxkDBSd6w15siKMg==" saltValue="yvJeqlcEcjxgOnnGju1V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topLeftCell="AN1"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491</v>
      </c>
    </row>
  </sheetData>
  <sheetProtection algorithmName="SHA-512" hashValue="pmAXt2OFT0T5KYwaJfr888NuJ0tuUq99kEUSX7q+qpezqnlSTXchk3WwSnVVFDkTxuz2x4+kwk0Jthrskjtm7A==" saltValue="edH0vPNV25hiNpOLgAEot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492</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493</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494</v>
      </c>
      <c r="AP7" s="270"/>
      <c r="AQ7" s="271" t="s">
        <v>495</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496</v>
      </c>
      <c r="AQ8" s="277" t="s">
        <v>497</v>
      </c>
      <c r="AR8" s="278" t="s">
        <v>498</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499</v>
      </c>
      <c r="AL9" s="1091"/>
      <c r="AM9" s="1091"/>
      <c r="AN9" s="1092"/>
      <c r="AO9" s="279">
        <v>181285385</v>
      </c>
      <c r="AP9" s="279">
        <v>138803</v>
      </c>
      <c r="AQ9" s="280">
        <v>135701</v>
      </c>
      <c r="AR9" s="281">
        <v>2.2999999999999998</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500</v>
      </c>
      <c r="AL10" s="1091"/>
      <c r="AM10" s="1091"/>
      <c r="AN10" s="1092"/>
      <c r="AO10" s="279">
        <v>132957</v>
      </c>
      <c r="AP10" s="279">
        <v>102</v>
      </c>
      <c r="AQ10" s="280">
        <v>716</v>
      </c>
      <c r="AR10" s="281">
        <v>-85.8</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501</v>
      </c>
      <c r="AL11" s="1091"/>
      <c r="AM11" s="1091"/>
      <c r="AN11" s="1092"/>
      <c r="AO11" s="279" t="s">
        <v>502</v>
      </c>
      <c r="AP11" s="279" t="s">
        <v>502</v>
      </c>
      <c r="AQ11" s="280" t="s">
        <v>502</v>
      </c>
      <c r="AR11" s="281" t="s">
        <v>502</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503</v>
      </c>
      <c r="AL12" s="1091"/>
      <c r="AM12" s="1091"/>
      <c r="AN12" s="1092"/>
      <c r="AO12" s="279" t="s">
        <v>502</v>
      </c>
      <c r="AP12" s="279" t="s">
        <v>502</v>
      </c>
      <c r="AQ12" s="280">
        <v>6</v>
      </c>
      <c r="AR12" s="281" t="s">
        <v>502</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504</v>
      </c>
      <c r="AL13" s="1091"/>
      <c r="AM13" s="1091"/>
      <c r="AN13" s="1092"/>
      <c r="AO13" s="279">
        <v>3728311</v>
      </c>
      <c r="AP13" s="279">
        <v>2855</v>
      </c>
      <c r="AQ13" s="280">
        <v>2521</v>
      </c>
      <c r="AR13" s="281">
        <v>13.2</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505</v>
      </c>
      <c r="AL14" s="1091"/>
      <c r="AM14" s="1091"/>
      <c r="AN14" s="1092"/>
      <c r="AO14" s="279">
        <v>-17262269</v>
      </c>
      <c r="AP14" s="279">
        <v>-13217</v>
      </c>
      <c r="AQ14" s="280">
        <v>-12364</v>
      </c>
      <c r="AR14" s="281">
        <v>6.9</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159</v>
      </c>
      <c r="AL15" s="1094"/>
      <c r="AM15" s="1094"/>
      <c r="AN15" s="1095"/>
      <c r="AO15" s="279">
        <v>167884384</v>
      </c>
      <c r="AP15" s="279">
        <v>128543</v>
      </c>
      <c r="AQ15" s="280">
        <v>126580</v>
      </c>
      <c r="AR15" s="281">
        <v>1.6</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506</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507</v>
      </c>
      <c r="AP20" s="290" t="s">
        <v>508</v>
      </c>
      <c r="AQ20" s="291" t="s">
        <v>509</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510</v>
      </c>
      <c r="AL21" s="1097"/>
      <c r="AM21" s="1097"/>
      <c r="AN21" s="1098"/>
      <c r="AO21" s="294">
        <v>1544.03</v>
      </c>
      <c r="AP21" s="295">
        <v>1516.29</v>
      </c>
      <c r="AQ21" s="296">
        <v>27.74</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511</v>
      </c>
      <c r="AL22" s="1097"/>
      <c r="AM22" s="1097"/>
      <c r="AN22" s="1098"/>
      <c r="AO22" s="299">
        <v>98.2</v>
      </c>
      <c r="AP22" s="300">
        <v>98.9</v>
      </c>
      <c r="AQ22" s="301">
        <v>-0.7</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099" t="s">
        <v>512</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ht="13" x14ac:dyDescent="0.2">
      <c r="A27" s="306"/>
      <c r="AO27" s="260"/>
      <c r="AP27" s="260"/>
      <c r="AQ27" s="260"/>
      <c r="AR27" s="260"/>
      <c r="AS27" s="260"/>
      <c r="AT27" s="260"/>
    </row>
    <row r="28" spans="1:46" ht="16.5" x14ac:dyDescent="0.2">
      <c r="A28" s="261" t="s">
        <v>513</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514</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494</v>
      </c>
      <c r="AP30" s="270"/>
      <c r="AQ30" s="271" t="s">
        <v>495</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496</v>
      </c>
      <c r="AQ31" s="277" t="s">
        <v>497</v>
      </c>
      <c r="AR31" s="278" t="s">
        <v>498</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515</v>
      </c>
      <c r="AL32" s="1111"/>
      <c r="AM32" s="1111"/>
      <c r="AN32" s="1112"/>
      <c r="AO32" s="279">
        <v>88390906</v>
      </c>
      <c r="AP32" s="279">
        <v>67678</v>
      </c>
      <c r="AQ32" s="280">
        <v>68758</v>
      </c>
      <c r="AR32" s="281">
        <v>-1.6</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516</v>
      </c>
      <c r="AL33" s="1111"/>
      <c r="AM33" s="1111"/>
      <c r="AN33" s="1112"/>
      <c r="AO33" s="279" t="s">
        <v>502</v>
      </c>
      <c r="AP33" s="279" t="s">
        <v>502</v>
      </c>
      <c r="AQ33" s="280" t="s">
        <v>502</v>
      </c>
      <c r="AR33" s="281" t="s">
        <v>502</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517</v>
      </c>
      <c r="AL34" s="1111"/>
      <c r="AM34" s="1111"/>
      <c r="AN34" s="1112"/>
      <c r="AO34" s="279">
        <v>5448470</v>
      </c>
      <c r="AP34" s="279">
        <v>4172</v>
      </c>
      <c r="AQ34" s="280">
        <v>6115</v>
      </c>
      <c r="AR34" s="281">
        <v>-31.8</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518</v>
      </c>
      <c r="AL35" s="1111"/>
      <c r="AM35" s="1111"/>
      <c r="AN35" s="1112"/>
      <c r="AO35" s="279">
        <v>393021</v>
      </c>
      <c r="AP35" s="279">
        <v>301</v>
      </c>
      <c r="AQ35" s="280">
        <v>1635</v>
      </c>
      <c r="AR35" s="281">
        <v>-81.599999999999994</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519</v>
      </c>
      <c r="AL36" s="1111"/>
      <c r="AM36" s="1111"/>
      <c r="AN36" s="1112"/>
      <c r="AO36" s="279">
        <v>893793</v>
      </c>
      <c r="AP36" s="279">
        <v>684</v>
      </c>
      <c r="AQ36" s="280">
        <v>125</v>
      </c>
      <c r="AR36" s="281">
        <v>447.2</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520</v>
      </c>
      <c r="AL37" s="1111"/>
      <c r="AM37" s="1111"/>
      <c r="AN37" s="1112"/>
      <c r="AO37" s="279">
        <v>102003</v>
      </c>
      <c r="AP37" s="279">
        <v>78</v>
      </c>
      <c r="AQ37" s="280">
        <v>634</v>
      </c>
      <c r="AR37" s="281">
        <v>-87.7</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521</v>
      </c>
      <c r="AL38" s="1108"/>
      <c r="AM38" s="1108"/>
      <c r="AN38" s="1109"/>
      <c r="AO38" s="309" t="s">
        <v>502</v>
      </c>
      <c r="AP38" s="309" t="s">
        <v>502</v>
      </c>
      <c r="AQ38" s="310">
        <v>4</v>
      </c>
      <c r="AR38" s="301" t="s">
        <v>502</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522</v>
      </c>
      <c r="AL39" s="1108"/>
      <c r="AM39" s="1108"/>
      <c r="AN39" s="1109"/>
      <c r="AO39" s="279">
        <v>-4868931</v>
      </c>
      <c r="AP39" s="279">
        <v>-3728</v>
      </c>
      <c r="AQ39" s="280">
        <v>-2180</v>
      </c>
      <c r="AR39" s="281">
        <v>71</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523</v>
      </c>
      <c r="AL40" s="1111"/>
      <c r="AM40" s="1111"/>
      <c r="AN40" s="1112"/>
      <c r="AO40" s="279">
        <v>-55618331</v>
      </c>
      <c r="AP40" s="279">
        <v>-42585</v>
      </c>
      <c r="AQ40" s="280">
        <v>-45540</v>
      </c>
      <c r="AR40" s="281">
        <v>-6.5</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524</v>
      </c>
      <c r="AL41" s="1094"/>
      <c r="AM41" s="1094"/>
      <c r="AN41" s="1095"/>
      <c r="AO41" s="279">
        <v>34740931</v>
      </c>
      <c r="AP41" s="279">
        <v>26600</v>
      </c>
      <c r="AQ41" s="280">
        <v>29552</v>
      </c>
      <c r="AR41" s="281">
        <v>-10</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525</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526</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494</v>
      </c>
      <c r="AN49" s="1104" t="s">
        <v>527</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528</v>
      </c>
      <c r="AO50" s="322" t="s">
        <v>529</v>
      </c>
      <c r="AP50" s="323" t="s">
        <v>530</v>
      </c>
      <c r="AQ50" s="324" t="s">
        <v>531</v>
      </c>
      <c r="AR50" s="325" t="s">
        <v>532</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533</v>
      </c>
      <c r="AL51" s="318"/>
      <c r="AM51" s="326">
        <v>143261962</v>
      </c>
      <c r="AN51" s="327">
        <v>104924</v>
      </c>
      <c r="AO51" s="328">
        <v>-9.8000000000000007</v>
      </c>
      <c r="AP51" s="329">
        <v>105585</v>
      </c>
      <c r="AQ51" s="330">
        <v>-2.4</v>
      </c>
      <c r="AR51" s="331">
        <v>-7.4</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534</v>
      </c>
      <c r="AM52" s="334">
        <v>44740933</v>
      </c>
      <c r="AN52" s="335">
        <v>32768</v>
      </c>
      <c r="AO52" s="336">
        <v>-26.3</v>
      </c>
      <c r="AP52" s="337">
        <v>26225</v>
      </c>
      <c r="AQ52" s="338">
        <v>-4.0999999999999996</v>
      </c>
      <c r="AR52" s="339">
        <v>-22.2</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535</v>
      </c>
      <c r="AL53" s="318"/>
      <c r="AM53" s="326">
        <v>158790905</v>
      </c>
      <c r="AN53" s="327">
        <v>117556</v>
      </c>
      <c r="AO53" s="328">
        <v>12</v>
      </c>
      <c r="AP53" s="329">
        <v>111577</v>
      </c>
      <c r="AQ53" s="330">
        <v>5.7</v>
      </c>
      <c r="AR53" s="331">
        <v>6.3</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534</v>
      </c>
      <c r="AM54" s="334">
        <v>41609041</v>
      </c>
      <c r="AN54" s="335">
        <v>30804</v>
      </c>
      <c r="AO54" s="336">
        <v>-6</v>
      </c>
      <c r="AP54" s="337">
        <v>26257</v>
      </c>
      <c r="AQ54" s="338">
        <v>0.1</v>
      </c>
      <c r="AR54" s="339">
        <v>-6.1</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536</v>
      </c>
      <c r="AL55" s="318"/>
      <c r="AM55" s="326">
        <v>154519464</v>
      </c>
      <c r="AN55" s="327">
        <v>115656</v>
      </c>
      <c r="AO55" s="328">
        <v>-1.6</v>
      </c>
      <c r="AP55" s="329">
        <v>122371</v>
      </c>
      <c r="AQ55" s="330">
        <v>9.6999999999999993</v>
      </c>
      <c r="AR55" s="331">
        <v>-11.3</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534</v>
      </c>
      <c r="AM56" s="334">
        <v>42338451</v>
      </c>
      <c r="AN56" s="335">
        <v>31690</v>
      </c>
      <c r="AO56" s="336">
        <v>2.9</v>
      </c>
      <c r="AP56" s="337">
        <v>28038</v>
      </c>
      <c r="AQ56" s="338">
        <v>6.8</v>
      </c>
      <c r="AR56" s="339">
        <v>-3.9</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537</v>
      </c>
      <c r="AL57" s="318"/>
      <c r="AM57" s="326">
        <v>165489148</v>
      </c>
      <c r="AN57" s="327">
        <v>125365</v>
      </c>
      <c r="AO57" s="328">
        <v>8.4</v>
      </c>
      <c r="AP57" s="329">
        <v>125393</v>
      </c>
      <c r="AQ57" s="330">
        <v>2.5</v>
      </c>
      <c r="AR57" s="331">
        <v>5.9</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534</v>
      </c>
      <c r="AM58" s="334">
        <v>38729353</v>
      </c>
      <c r="AN58" s="335">
        <v>29339</v>
      </c>
      <c r="AO58" s="336">
        <v>-7.4</v>
      </c>
      <c r="AP58" s="337">
        <v>28054</v>
      </c>
      <c r="AQ58" s="338">
        <v>0.1</v>
      </c>
      <c r="AR58" s="339">
        <v>-7.5</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538</v>
      </c>
      <c r="AL59" s="318"/>
      <c r="AM59" s="326">
        <v>151027206</v>
      </c>
      <c r="AN59" s="327">
        <v>115636</v>
      </c>
      <c r="AO59" s="328">
        <v>-7.8</v>
      </c>
      <c r="AP59" s="329">
        <v>115991</v>
      </c>
      <c r="AQ59" s="330">
        <v>-7.5</v>
      </c>
      <c r="AR59" s="331">
        <v>-0.3</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534</v>
      </c>
      <c r="AM60" s="334">
        <v>34563926</v>
      </c>
      <c r="AN60" s="335">
        <v>26464</v>
      </c>
      <c r="AO60" s="336">
        <v>-9.8000000000000007</v>
      </c>
      <c r="AP60" s="337">
        <v>28546</v>
      </c>
      <c r="AQ60" s="338">
        <v>1.8</v>
      </c>
      <c r="AR60" s="339">
        <v>-11.6</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539</v>
      </c>
      <c r="AL61" s="340"/>
      <c r="AM61" s="341">
        <v>154617737</v>
      </c>
      <c r="AN61" s="342">
        <v>115827</v>
      </c>
      <c r="AO61" s="343">
        <v>0.2</v>
      </c>
      <c r="AP61" s="344">
        <v>116183</v>
      </c>
      <c r="AQ61" s="345">
        <v>1.6</v>
      </c>
      <c r="AR61" s="331">
        <v>-1.4</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534</v>
      </c>
      <c r="AM62" s="334">
        <v>40396341</v>
      </c>
      <c r="AN62" s="335">
        <v>30213</v>
      </c>
      <c r="AO62" s="336">
        <v>-9.3000000000000007</v>
      </c>
      <c r="AP62" s="337">
        <v>27424</v>
      </c>
      <c r="AQ62" s="338">
        <v>0.9</v>
      </c>
      <c r="AR62" s="339">
        <v>-10.199999999999999</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1xjEJnyRdr7vn/2Pic87Bj23+9TeMq3tN4j3oF3LY4x3oBU+K4cZ5E1L1/IRjQ5si6ieG9aq/t+zIm1h6NqCtw==" saltValue="xiPYqo53JKrRVBNhKIb82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540</v>
      </c>
    </row>
    <row r="121" spans="125:125" ht="13.5" hidden="1" customHeight="1" x14ac:dyDescent="0.2">
      <c r="DU121" s="257"/>
    </row>
  </sheetData>
  <sheetProtection algorithmName="SHA-512" hashValue="fnmgqUDtu3QVtbJImctktZszzAvnayLe+mX+GnHoqG00zXC73Lt4SxxnX/n3+XwExYMEFoyn/+3MmaWeYO1Nag==" saltValue="U0MO+B90nJywNWGIKrmM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workbookViewId="0">
      <selection activeCell="BJ42" sqref="BJ42"/>
    </sheetView>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541</v>
      </c>
    </row>
  </sheetData>
  <sheetProtection algorithmName="SHA-512" hashValue="5D9SGTUSCyscfS6AwvShrAkv44MHGtP1/DXSePpNjKKGX0scgH2RKNG53PO/sWjNzQZlHQR9zi9jF+SYWci1hQ==" saltValue="FNEneI0rp7pJiHYP+khZ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zoomScale="70" zoomScaleNormal="7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542</v>
      </c>
      <c r="G46" s="349" t="s">
        <v>543</v>
      </c>
      <c r="H46" s="349" t="s">
        <v>544</v>
      </c>
      <c r="I46" s="349" t="s">
        <v>545</v>
      </c>
      <c r="J46" s="350" t="s">
        <v>546</v>
      </c>
    </row>
    <row r="47" spans="2:10" ht="57.75" customHeight="1" x14ac:dyDescent="0.2">
      <c r="B47" s="7"/>
      <c r="C47" s="1113" t="s">
        <v>4</v>
      </c>
      <c r="D47" s="1113"/>
      <c r="E47" s="1114"/>
      <c r="F47" s="351">
        <v>1.88</v>
      </c>
      <c r="G47" s="352">
        <v>1.96</v>
      </c>
      <c r="H47" s="352">
        <v>1.98</v>
      </c>
      <c r="I47" s="352">
        <v>5.03</v>
      </c>
      <c r="J47" s="353">
        <v>4.25</v>
      </c>
    </row>
    <row r="48" spans="2:10" ht="57.75" customHeight="1" x14ac:dyDescent="0.2">
      <c r="B48" s="8"/>
      <c r="C48" s="1115" t="s">
        <v>5</v>
      </c>
      <c r="D48" s="1115"/>
      <c r="E48" s="1116"/>
      <c r="F48" s="354">
        <v>0.16</v>
      </c>
      <c r="G48" s="355">
        <v>0.24</v>
      </c>
      <c r="H48" s="355">
        <v>0.25</v>
      </c>
      <c r="I48" s="355">
        <v>0.19</v>
      </c>
      <c r="J48" s="356">
        <v>0.33</v>
      </c>
    </row>
    <row r="49" spans="2:10" ht="57.75" customHeight="1" thickBot="1" x14ac:dyDescent="0.25">
      <c r="B49" s="9"/>
      <c r="C49" s="1117" t="s">
        <v>6</v>
      </c>
      <c r="D49" s="1117"/>
      <c r="E49" s="1118"/>
      <c r="F49" s="357" t="s">
        <v>547</v>
      </c>
      <c r="G49" s="358">
        <v>0.16</v>
      </c>
      <c r="H49" s="358">
        <v>0.05</v>
      </c>
      <c r="I49" s="358">
        <v>3.06</v>
      </c>
      <c r="J49" s="359" t="s">
        <v>548</v>
      </c>
    </row>
    <row r="50" spans="2:10" ht="13.5" customHeight="1" x14ac:dyDescent="0.2"/>
  </sheetData>
  <sheetProtection algorithmName="SHA-512" hashValue="BJlBCzBB59/8Yh9ywn9957RH9Mi1KVtyrewesYRFVtMagKnGXjnZyvxkI2237Ur6sUS4GuJgN/fhDhQAflUciA==" saltValue="1aNhpB6Iv+SKSdMUu7Hn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2024-03-27T04:18:58Z</dcterms:created>
  <dcterms:modified xsi:type="dcterms:W3CDTF">2024-03-27T04:20:04Z</dcterms:modified>
  <cp:category/>
</cp:coreProperties>
</file>