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s-02.mic5.soumu.go.jp\org1107\財務調査課(11070006)\04_調査統計係\【検討中】フォルダ\◆地方財政状況調査関係資料\05_財政状況資料集\R04決算_財政状況資料集\06 確認作業\政令市提出\48_札幌市\"/>
    </mc:Choice>
  </mc:AlternateContent>
  <xr:revisionPtr revIDLastSave="0" documentId="8_{BE5A4E0F-FB4B-437A-A7E7-114229041CA7}" xr6:coauthVersionLast="36" xr6:coauthVersionMax="36" xr10:uidLastSave="{00000000-0000-0000-0000-000000000000}"/>
  <bookViews>
    <workbookView xWindow="-28920" yWindow="-120" windowWidth="29040" windowHeight="1584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W16" i="12" l="1"/>
  <c r="AP23" i="12"/>
  <c r="AO39"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U39" i="10"/>
  <c r="C39" i="10"/>
  <c r="BW38" i="10"/>
  <c r="BE38" i="10"/>
  <c r="U38" i="10"/>
  <c r="BW37" i="10"/>
  <c r="BE37" i="10"/>
  <c r="BE36" i="10"/>
  <c r="BE35" i="10"/>
  <c r="BE34"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l="1"/>
  <c r="AM35" i="10" s="1"/>
  <c r="AM36" i="10" s="1"/>
  <c r="AM37" i="10" s="1"/>
  <c r="AM38" i="10" s="1"/>
  <c r="AM39" i="10" s="1"/>
  <c r="BW34" i="10" l="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<sst xmlns="http://schemas.openxmlformats.org/spreadsheetml/2006/main" count="1378" uniqueCount="626">
  <si>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</si>
  <si>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</si>
  <si>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</si>
  <si>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</si>
  <si>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</si>
  <si>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</si>
  <si>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</si>
  <si>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</si>
  <si>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</si>
  <si>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</si>
  <si>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</si>
  <si>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</si>
  <si>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</si>
  <si>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</si>
  <si>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</si>
  <si>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</si>
  <si>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</si>
  <si>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</si>
  <si>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</si>
  <si>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</si>
  <si>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</si>
  <si>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</si>
  <si>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</si>
  <si>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</si>
  <si>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</si>
  <si>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</si>
  <si>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</si>
  <si>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</si>
  <si>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</si>
  <si>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</si>
  <si>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</si>
  <si>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</si>
  <si>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</si>
  <si>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</si>
  <si>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</si>
  <si>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</si>
  <si>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</si>
  <si>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</si>
  <si>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</si>
  <si>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</si>
  <si>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</si>
  <si>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</si>
  <si>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</si>
  <si>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</si>
  <si>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</si>
  <si>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</si>
  <si>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</si>
  <si>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</si>
  <si>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</si>
  <si>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</si>
  <si>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</si>
  <si>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</si>
  <si>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</si>
  <si>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</si>
  <si>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</si>
  <si>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</si>
  <si>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</si>
  <si>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</si>
  <si>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</si>
  <si>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</si>
  <si>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</si>
  <si>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</si>
  <si>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</si>
  <si>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</si>
  <si>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</si>
  <si>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</si>
  <si>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</si>
  <si>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</si>
  <si>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</si>
  <si>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</si>
  <si>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</si>
  <si>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</si>
  <si>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</si>
  <si>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</si>
  <si>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</si>
  <si>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</si>
  <si>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</si>
  <si>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</si>
  <si>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</si>
  <si>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</si>
  <si>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</si>
  <si>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</si>
  <si>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</si>
  <si>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</si>
  <si>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</si>
  <si>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</si>
  <si>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</si>
  <si>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</si>
  <si>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</si>
  <si>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</si>
  <si>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</si>
  <si>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</si>
  <si>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</si>
  <si>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</si>
  <si>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</si>
  <si>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</si>
  <si>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</si>
  <si>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</si>
  <si>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</si>
  <si>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</si>
  <si>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</si>
  <si>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札幌市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</si>
  <si>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</si>
  <si>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</si>
  <si>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</si>
  <si>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</si>
  <si>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</si>
  <si>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</si>
  <si>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</si>
  <si>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</si>
  <si>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</si>
  <si>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</si>
  <si>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</si>
  <si>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</si>
  <si>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</si>
  <si>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</si>
  <si>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</si>
  <si>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</si>
  <si>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</si>
  <si>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</si>
  <si>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</si>
  <si>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</si>
  <si>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</si>
  <si>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</si>
  <si>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</si>
  <si>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</si>
  <si>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</si>
  <si>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</si>
  <si>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</si>
  <si>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</si>
  <si>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</si>
  <si>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</si>
  <si>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</si>
  <si>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</si>
  <si>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</si>
  <si>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</si>
  <si>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</si>
  <si>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</si>
  <si>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</si>
  <si>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</si>
  <si>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</si>
  <si>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</si>
  <si>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</si>
  <si>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</si>
  <si>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</si>
  <si>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</si>
  <si>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</si>
  <si>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</si>
  <si>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</si>
  <si>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</si>
  <si>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</si>
  <si>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</si>
  <si>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</si>
  <si>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</si>
  <si>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</si>
  <si>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</si>
  <si>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</si>
  <si>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</si>
  <si>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</si>
  <si>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</si>
  <si>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</si>
  <si>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</si>
  <si>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</si>
  <si>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</si>
  <si>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</si>
  <si>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</si>
  <si>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</si>
  <si>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</si>
  <si>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</si>
  <si>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</si>
  <si>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</si>
  <si>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</si>
  <si>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</si>
  <si>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</si>
  <si>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</si>
  <si>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</si>
  <si>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</si>
  <si>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</si>
  <si>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</si>
  <si>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</si>
  <si>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</si>
  <si>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</si>
  <si>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</si>
  <si>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</si>
  <si>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</si>
  <si>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</si>
  <si>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</si>
  <si>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</si>
  <si>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</si>
  <si>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</si>
  <si>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</si>
  <si>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</si>
  <si>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</si>
  <si>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</si>
  <si>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</si>
  <si>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</si>
  <si>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</si>
  <si>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</si>
  <si>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</si>
  <si>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</si>
  <si>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</si>
  <si>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</si>
  <si>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</si>
  <si>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</si>
  <si>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</si>
  <si>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</si>
  <si>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</si>
  <si>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</si>
  <si>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</si>
  <si>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</si>
  <si>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</si>
  <si>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</si>
  <si>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</si>
  <si>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</si>
  <si>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</si>
  <si>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</si>
  <si>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</si>
  <si>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北海道札幌市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</si>
  <si>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</si>
  <si>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</si>
  <si>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</si>
  <si>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</si>
  <si>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</si>
  <si>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</si>
  <si>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</si>
  <si>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</si>
  <si>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</si>
  <si>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</si>
  <si>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</si>
  <si>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</si>
  <si>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</si>
  <si>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</si>
  <si>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</si>
  <si>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</si>
  <si>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</si>
  <si>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</si>
  <si>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</si>
  <si>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</si>
  <si>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</si>
  <si>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</si>
  <si>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</si>
  <si>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</si>
  <si>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</si>
  <si>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</si>
  <si>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</si>
  <si>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</si>
  <si>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</si>
  <si>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</si>
  <si>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</si>
  <si>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</si>
  <si>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</si>
  <si>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</si>
  <si>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</si>
  <si>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</si>
  <si>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</si>
  <si>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</si>
  <si>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</si>
  <si>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</si>
  <si>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</si>
  <si>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</si>
  <si>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</si>
  <si>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</si>
  <si>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</si>
  <si>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</si>
  <si>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</si>
  <si>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</si>
  <si>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</si>
  <si>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</si>
  <si>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</si>
  <si>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</si>
  <si>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</si>
  <si>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</si>
  <si>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</si>
  <si>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</si>
  <si>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</si>
  <si>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</si>
  <si>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</si>
  <si>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</si>
  <si>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</si>
  <si>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</si>
  <si>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</si>
  <si>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</si>
  <si>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</si>
  <si>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</si>
  <si>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</si>
  <si>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</si>
  <si>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</si>
  <si>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</si>
  <si>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</si>
  <si>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</si>
  <si>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</si>
  <si>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</si>
  <si>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</si>
  <si>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</si>
  <si>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</si>
  <si>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</si>
  <si>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</si>
  <si>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</si>
  <si>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</si>
  <si>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</si>
  <si>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</si>
  <si>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</si>
  <si>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</si>
  <si>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</si>
  <si>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</si>
  <si>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</si>
  <si>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</si>
  <si>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</si>
  <si>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</si>
  <si>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</si>
  <si>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</si>
  <si>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</si>
  <si>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</si>
  <si>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</si>
  <si>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</si>
  <si>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</si>
  <si>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</si>
  <si>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</si>
  <si>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</si>
  <si>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</si>
  <si>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</si>
  <si>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</si>
  <si>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</si>
  <si>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</si>
  <si>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</si>
  <si>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</si>
  <si>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</si>
  <si>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</si>
  <si>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</si>
  <si>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</si>
  <si>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</si>
  <si>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</si>
  <si>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</si>
  <si>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</si>
  <si>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</si>
  <si>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</si>
  <si>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</si>
  <si>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t>
    <phoneticPr fontId="5"/>
  </si>
  <si>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</si>
  <si>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</si>
  <si>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</si>
  <si>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</si>
  <si>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</si>
  <si>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</si>
  <si>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</si>
  <si>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</si>
  <si>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</si>
  <si>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</si>
  <si>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</si>
  <si>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</si>
  <si>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</si>
  <si>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</si>
  <si>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</si>
  <si>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</si>
  <si>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</si>
  <si>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</si>
  <si>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</si>
  <si>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</si>
  <si>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</si>
  <si>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</si>
  <si>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</si>
  <si>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</si>
  <si>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</si>
  <si>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</si>
  <si>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</si>
  <si>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</si>
  <si>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</si>
  <si>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</si>
  <si>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</si>
  <si>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北海道札幌市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</si>
  <si>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</si>
  <si>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</si>
  <si>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</si>
  <si>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</si>
  <si>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</si>
  <si>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</si>
  <si>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</si>
  <si>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</si>
  <si>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</si>
  <si>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</si>
  <si>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</si>
  <si>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</si>
  <si>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</si>
  <si>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</si>
  <si>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</si>
  <si>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</si>
  <si>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</si>
  <si>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</si>
  <si>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</si>
  <si>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</si>
  <si>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</si>
  <si>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母子父子寡婦福祉資金貸付会計</t>
    <phoneticPr fontId="5"/>
  </si>
  <si>
    <t>基金会計</t>
    <phoneticPr fontId="5"/>
  </si>
  <si>
    <t>公債会計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</si>
  <si>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</si>
  <si>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</si>
  <si>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</si>
  <si>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</si>
  <si>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</si>
  <si>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</si>
  <si>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</si>
  <si>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</si>
  <si>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</si>
  <si>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</si>
  <si>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</si>
  <si>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</si>
  <si>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</si>
  <si>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</si>
  <si>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駐車場会計</t>
    <phoneticPr fontId="5"/>
  </si>
  <si>
    <t>国民健康保険会計</t>
    <phoneticPr fontId="5"/>
  </si>
  <si>
    <t>後期高齢者医療会計</t>
    <phoneticPr fontId="5"/>
  </si>
  <si>
    <t>介護保険会計</t>
    <phoneticPr fontId="5"/>
  </si>
  <si>
    <t>病院事業会計</t>
    <phoneticPr fontId="5"/>
  </si>
  <si>
    <t>法適用企業</t>
    <phoneticPr fontId="5"/>
  </si>
  <si>
    <t>中央卸売市場事業会計</t>
    <phoneticPr fontId="5"/>
  </si>
  <si>
    <t>法適用企業</t>
    <phoneticPr fontId="5"/>
  </si>
  <si>
    <t>軌道整備事業会計</t>
    <phoneticPr fontId="5"/>
  </si>
  <si>
    <t>法適用企業</t>
    <phoneticPr fontId="5"/>
  </si>
  <si>
    <t>高速電車事業会計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</si>
  <si>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</si>
  <si>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</si>
  <si>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</si>
  <si>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</si>
  <si>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</si>
  <si>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</si>
  <si>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</si>
  <si>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</si>
  <si>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</si>
  <si>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</si>
  <si>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</si>
  <si>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</si>
  <si>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</si>
  <si>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</si>
  <si>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</si>
  <si>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</si>
  <si>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</si>
  <si>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</si>
  <si>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</si>
  <si>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</si>
  <si>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</si>
  <si>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</si>
  <si>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</si>
  <si>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</si>
  <si>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</si>
  <si>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</si>
  <si>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</si>
  <si>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</si>
  <si>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</si>
  <si>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</si>
  <si>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</si>
  <si>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</si>
  <si>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</si>
  <si>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</si>
  <si>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</si>
  <si>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</si>
  <si>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</si>
  <si>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</si>
  <si>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</si>
  <si>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</si>
  <si>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</si>
  <si>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</si>
  <si>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</si>
  <si>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</si>
  <si>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</si>
  <si>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</si>
  <si>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</si>
  <si>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</si>
  <si>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</si>
  <si>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</si>
  <si>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</si>
  <si>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</si>
  <si>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</si>
  <si>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</si>
  <si>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</si>
  <si>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</si>
  <si>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</si>
  <si>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</si>
  <si>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</si>
  <si>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</si>
  <si>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</si>
  <si>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</si>
  <si>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</si>
  <si>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</si>
  <si>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</si>
  <si>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</si>
  <si>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</si>
  <si>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中央卸売市場事業会計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</si>
  <si>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</si>
  <si>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</si>
  <si>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</si>
  <si>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</si>
  <si>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</si>
  <si>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</si>
  <si>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</si>
  <si>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</si>
  <si>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</si>
  <si>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</si>
  <si>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</si>
  <si>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</si>
  <si>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</si>
  <si>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</si>
  <si>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</si>
  <si>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</si>
  <si>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</si>
  <si>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</si>
  <si>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</si>
  <si>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</si>
  <si>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</si>
  <si>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</si>
  <si>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</si>
  <si>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</si>
  <si>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</si>
  <si>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</si>
  <si>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</si>
  <si>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</si>
  <si>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</si>
  <si>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</si>
  <si>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</si>
  <si>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</si>
  <si>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</si>
  <si>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</si>
  <si>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</si>
  <si>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</si>
  <si>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</si>
  <si>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</si>
  <si>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</si>
  <si>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</si>
  <si>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</si>
  <si>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</si>
  <si>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</si>
  <si>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</si>
  <si>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</si>
  <si>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</si>
  <si>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</si>
  <si>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</si>
  <si>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</si>
  <si>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</si>
  <si>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</si>
  <si>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</si>
  <si>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</si>
  <si>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</si>
  <si>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</si>
  <si>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</si>
  <si>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</si>
  <si>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</si>
  <si>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</si>
  <si>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</si>
  <si>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</si>
  <si>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</si>
  <si>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</si>
  <si>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</si>
  <si>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</si>
  <si>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</si>
  <si>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</si>
  <si>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</si>
  <si>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</si>
  <si>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</si>
  <si>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</si>
  <si>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</si>
  <si>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</si>
  <si>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</si>
  <si>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</si>
  <si>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</si>
  <si>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</si>
  <si>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</si>
  <si>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</si>
  <si>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</si>
  <si>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</si>
  <si>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</si>
  <si>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</si>
  <si>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0.51</t>
  </si>
  <si>
    <t>▲ 1.43</t>
  </si>
  <si>
    <t>▲ 0.99</t>
  </si>
  <si>
    <t>水道事業会計</t>
  </si>
  <si>
    <t>一般会計</t>
  </si>
  <si>
    <t>下水道事業会計</t>
  </si>
  <si>
    <t>介護保険会計</t>
  </si>
  <si>
    <t>病院事業会計</t>
  </si>
  <si>
    <t>中央卸売市場事業会計</t>
  </si>
  <si>
    <t>後期高齢者医療会計</t>
  </si>
  <si>
    <t>基金会計</t>
  </si>
  <si>
    <t>その他会計（赤字）</t>
  </si>
  <si>
    <t>その他会計（黒字）</t>
  </si>
  <si>
    <t>まちづくり推進基金</t>
    <rPh sb="5" eb="9">
      <t>スイシンキキン</t>
    </rPh>
    <phoneticPr fontId="5"/>
  </si>
  <si>
    <t>オリンピック・パラリンピック基金</t>
    <rPh sb="14" eb="16">
      <t>キキン</t>
    </rPh>
    <phoneticPr fontId="5"/>
  </si>
  <si>
    <t>スポーツ振興基金</t>
    <rPh sb="4" eb="8">
      <t>シンコウキキン</t>
    </rPh>
    <phoneticPr fontId="5"/>
  </si>
  <si>
    <t>奨学基金</t>
    <rPh sb="0" eb="4">
      <t>ショウガクキキン</t>
    </rPh>
    <phoneticPr fontId="5"/>
  </si>
  <si>
    <t>霊園基金</t>
    <rPh sb="0" eb="4">
      <t>レイエンキキン</t>
    </rPh>
    <phoneticPr fontId="5"/>
  </si>
  <si>
    <t>-</t>
    <phoneticPr fontId="2"/>
  </si>
  <si>
    <t>北海道市町村備荒資金組合</t>
    <rPh sb="0" eb="3">
      <t>ホッカイドウ</t>
    </rPh>
    <rPh sb="3" eb="6">
      <t>シチョウソン</t>
    </rPh>
    <rPh sb="6" eb="8">
      <t>ビコウ</t>
    </rPh>
    <rPh sb="8" eb="10">
      <t>シキン</t>
    </rPh>
    <rPh sb="10" eb="12">
      <t>クミアイ</t>
    </rPh>
    <phoneticPr fontId="2"/>
  </si>
  <si>
    <t>北海道後期高齢者医療広域連合</t>
    <rPh sb="0" eb="3">
      <t>ホッカイドウ</t>
    </rPh>
    <rPh sb="3" eb="5">
      <t>コウキ</t>
    </rPh>
    <rPh sb="5" eb="8">
      <t>コウレイシャ</t>
    </rPh>
    <rPh sb="8" eb="10">
      <t>イリョウ</t>
    </rPh>
    <rPh sb="10" eb="12">
      <t>コウイキ</t>
    </rPh>
    <rPh sb="12" eb="14">
      <t>レンゴウ</t>
    </rPh>
    <phoneticPr fontId="2"/>
  </si>
  <si>
    <t>石狩西部広域水道企業団</t>
    <rPh sb="0" eb="2">
      <t>イシカリ</t>
    </rPh>
    <rPh sb="2" eb="4">
      <t>セイブ</t>
    </rPh>
    <rPh sb="4" eb="6">
      <t>コウイキ</t>
    </rPh>
    <rPh sb="6" eb="8">
      <t>スイドウ</t>
    </rPh>
    <rPh sb="8" eb="10">
      <t>キギョウ</t>
    </rPh>
    <rPh sb="10" eb="11">
      <t>ダン</t>
    </rPh>
    <phoneticPr fontId="2"/>
  </si>
  <si>
    <t>(公財)札幌市中小企業共済センター</t>
    <rPh sb="1" eb="2">
      <t>コウ</t>
    </rPh>
    <rPh sb="2" eb="3">
      <t>ザイ</t>
    </rPh>
    <phoneticPr fontId="5"/>
  </si>
  <si>
    <t>(一財)札幌市住宅管理公社</t>
    <rPh sb="1" eb="2">
      <t>イチ</t>
    </rPh>
    <phoneticPr fontId="5"/>
  </si>
  <si>
    <t>(一財)さっぽろ水道サービス協会</t>
  </si>
  <si>
    <t>(公財)さっぽろ青少年女性活動協会</t>
    <rPh sb="1" eb="2">
      <t>コウ</t>
    </rPh>
    <rPh sb="2" eb="3">
      <t>ザイ</t>
    </rPh>
    <phoneticPr fontId="5"/>
  </si>
  <si>
    <t>(一財)札幌産業流通振興協会</t>
    <rPh sb="1" eb="2">
      <t>イチ</t>
    </rPh>
    <phoneticPr fontId="5"/>
  </si>
  <si>
    <t>(一財)札幌市下水道資源公社</t>
  </si>
  <si>
    <t>(一財)札幌市スポーツ協会</t>
    <rPh sb="1" eb="2">
      <t>イチ</t>
    </rPh>
    <rPh sb="4" eb="7">
      <t>サッポロシ</t>
    </rPh>
    <rPh sb="11" eb="13">
      <t>キョウカイ</t>
    </rPh>
    <phoneticPr fontId="5"/>
  </si>
  <si>
    <t>(公財)札幌市公園緑化協会</t>
    <rPh sb="1" eb="2">
      <t>コウ</t>
    </rPh>
    <rPh sb="2" eb="3">
      <t>ザイ</t>
    </rPh>
    <phoneticPr fontId="5"/>
  </si>
  <si>
    <t>(一財)札幌勤労者職業福祉センター</t>
    <rPh sb="1" eb="2">
      <t>イチ</t>
    </rPh>
    <rPh sb="2" eb="3">
      <t>ザイ</t>
    </rPh>
    <phoneticPr fontId="2"/>
  </si>
  <si>
    <t>(公財)札幌市芸術文化財団</t>
    <rPh sb="1" eb="2">
      <t>コウ</t>
    </rPh>
    <rPh sb="2" eb="3">
      <t>ザイ</t>
    </rPh>
    <phoneticPr fontId="5"/>
  </si>
  <si>
    <t>(一財)さっぽろ産業振興財団</t>
    <rPh sb="1" eb="2">
      <t>イチ</t>
    </rPh>
    <phoneticPr fontId="5"/>
  </si>
  <si>
    <t>(一財)札幌市交通事業振興公社</t>
  </si>
  <si>
    <t>(一財)札幌市環境事業公社</t>
  </si>
  <si>
    <t>(公財)札幌国際プラザ</t>
  </si>
  <si>
    <t>(公財)札幌市防災協会</t>
    <rPh sb="1" eb="2">
      <t>コウ</t>
    </rPh>
    <phoneticPr fontId="5"/>
  </si>
  <si>
    <t>(財)札幌市防災協会</t>
  </si>
  <si>
    <t>(公財)札幌市生涯学習振興財団</t>
    <rPh sb="1" eb="2">
      <t>コウ</t>
    </rPh>
    <rPh sb="2" eb="3">
      <t>ザイ</t>
    </rPh>
    <phoneticPr fontId="5"/>
  </si>
  <si>
    <t>(財)札幌市生涯学習振興財団</t>
  </si>
  <si>
    <t>(公財)パシフィック・ミュージック・フェスティバル組織委員会</t>
  </si>
  <si>
    <t>(一財)札幌市職員福利厚生会</t>
    <rPh sb="1" eb="2">
      <t>イチ</t>
    </rPh>
    <phoneticPr fontId="5"/>
  </si>
  <si>
    <t>(財)札幌市職員福利厚生会</t>
  </si>
  <si>
    <t>(一財)さっぽろシュリー</t>
    <rPh sb="1" eb="2">
      <t>イチ</t>
    </rPh>
    <phoneticPr fontId="5"/>
  </si>
  <si>
    <t>(財)さっぽろシュリー</t>
  </si>
  <si>
    <t>(株)札幌振興公社</t>
  </si>
  <si>
    <t>(株)札幌花き地方卸売市場</t>
  </si>
  <si>
    <t>(株)札幌ドーム</t>
  </si>
  <si>
    <t>(株)札幌エネルギー供給公社</t>
  </si>
  <si>
    <t>(株)札幌副都心開発公社</t>
  </si>
  <si>
    <t>(株)札幌丘珠空港ビル</t>
  </si>
  <si>
    <t>公立大学法人札幌市立大学</t>
  </si>
  <si>
    <t>札幌市森林組合</t>
  </si>
  <si>
    <t>(株)コンサドーレ</t>
  </si>
  <si>
    <t>(株)札幌総合情報センター</t>
  </si>
  <si>
    <t>札幌大通まちづくり株式会社</t>
    <rPh sb="0" eb="4">
      <t>サッポロオオドオ</t>
    </rPh>
    <rPh sb="9" eb="13">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</si>
</sst>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EA4B667B-F59B-4F0E-ACD0-51999A5C72BE}"/>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DE26-48A2-BBB3-0BB09DBF1B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54946</c:v>
                </c:pt>
                <c:pt idx="1">
                  <c:v>47961</c:v>
                </c:pt>
                <c:pt idx="2">
                  <c:v>50962</c:v>
                </c:pt>
                <c:pt idx="3">
                  <c:v>52396</c:v>
                </c:pt>
                <c:pt idx="4">
                  <c:v>56483</c:v>
                </c:pt>
              </c:numCache>
            </c:numRef>
          </c:val>
          <c:smooth val="0"/>
          <c:extLst>
            <c:ext xmlns:c16="http://schemas.microsoft.com/office/drawing/2014/chart" uri="{C3380CC4-5D6E-409C-BE32-E72D297353CC}">
              <c16:uniqueId val="{00000001-DE26-48A2-BBB3-0BB09DBF1B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0.96</c:v>
                </c:pt>
                <c:pt idx="1">
                  <c:v>1.46</c:v>
                </c:pt>
                <c:pt idx="2">
                  <c:v>2.3199999999999998</c:v>
                </c:pt>
                <c:pt idx="3">
                  <c:v>1.79</c:v>
                </c:pt>
                <c:pt idx="4">
                  <c:v>1.44</c:v>
                </c:pt>
              </c:numCache>
            </c:numRef>
          </c:val>
          <c:extLst>
            <c:ext xmlns:c16="http://schemas.microsoft.com/office/drawing/2014/chart" uri="{C3380CC4-5D6E-409C-BE32-E72D297353CC}">
              <c16:uniqueId val="{00000000-F3CA-49CC-A0F5-89A85851A5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3.91</c:v>
                </c:pt>
                <c:pt idx="1">
                  <c:v>4.34</c:v>
                </c:pt>
                <c:pt idx="2">
                  <c:v>4.92</c:v>
                </c:pt>
                <c:pt idx="3">
                  <c:v>4.71</c:v>
                </c:pt>
                <c:pt idx="4">
                  <c:v>5.15</c:v>
                </c:pt>
              </c:numCache>
            </c:numRef>
          </c:val>
          <c:extLst>
            <c:ext xmlns:c16="http://schemas.microsoft.com/office/drawing/2014/chart" uri="{C3380CC4-5D6E-409C-BE32-E72D297353CC}">
              <c16:uniqueId val="{00000001-F3CA-49CC-A0F5-89A85851A5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-0.51</c:v>
                </c:pt>
                <c:pt idx="1">
                  <c:v>0.5</c:v>
                </c:pt>
                <c:pt idx="2">
                  <c:v>0.89</c:v>
                </c:pt>
                <c:pt idx="3">
                  <c:v>-1.43</c:v>
                </c:pt>
                <c:pt idx="4">
                  <c:v>-0.99</c:v>
                </c:pt>
              </c:numCache>
            </c:numRef>
          </c:val>
          <c:smooth val="0"/>
          <c:extLst>
            <c:ext xmlns:c16="http://schemas.microsoft.com/office/drawing/2014/chart" uri="{C3380CC4-5D6E-409C-BE32-E72D297353CC}">
              <c16:uniqueId val="{00000002-F3CA-49CC-A0F5-89A85851A5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0.49</c:v>
                </c:pt>
                <c:pt idx="2">
                  <c:v>#N/A</c:v>
                </c:pt>
                <c:pt idx="3">
                  <c:v>0.83</c:v>
                </c:pt>
                <c:pt idx="4">
                  <c:v>#N/A</c:v>
                </c:pt>
                <c:pt idx="5">
                  <c:v>0.71</c:v>
                </c:pt>
                <c:pt idx="6">
                  <c:v>#N/A</c:v>
                </c:pt>
                <c:pt idx="7">
                  <c:v>0.46</c:v>
                </c:pt>
                <c:pt idx="8">
                  <c:v>#N/A</c:v>
                </c:pt>
                <c:pt idx="9">
                  <c:v>0.13</c:v>
                </c:pt>
              </c:numCache>
            </c:numRef>
          </c:val>
          <c:extLst>
            <c:ext xmlns:c16="http://schemas.microsoft.com/office/drawing/2014/chart" uri="{C3380CC4-5D6E-409C-BE32-E72D297353CC}">
              <c16:uniqueId val="{00000000-7700-443C-920A-D2588D3DBC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00-443C-920A-D2588D3DBCB4}"/>
            </c:ext>
          </c:extLst>
        </c:ser>
        <c:ser>
          <c:idx val="2"/>
          <c:order val="2"/>
          <c:tx>
            <c:strRef>
              <c:f>データシート!$A$29</c:f>
              <c:strCache>
                <c:ptCount val="1"/>
                <c:pt idx="0">
                  <c:v>基金会計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0.05</c:v>
                </c:pt>
                <c:pt idx="4">
                  <c:v>#N/A</c:v>
                </c:pt>
                <c:pt idx="5">
                  <c:v>0</c:v>
                </c:pt>
                <c:pt idx="6">
                  <c:v>#N/A</c:v>
                </c:pt>
                <c:pt idx="7">
                  <c:v>0</c:v>
                </c:pt>
                <c:pt idx="8">
                  <c:v>#N/A</c:v>
                </c:pt>
                <c:pt idx="9">
                  <c:v>0.17</c:v>
                </c:pt>
              </c:numCache>
            </c:numRef>
          </c:val>
          <c:extLst>
            <c:ext xmlns:c16="http://schemas.microsoft.com/office/drawing/2014/chart" uri="{C3380CC4-5D6E-409C-BE32-E72D297353CC}">
              <c16:uniqueId val="{00000002-7700-443C-920A-D2588D3DBCB4}"/>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0.19</c:v>
                </c:pt>
                <c:pt idx="2">
                  <c:v>#N/A</c:v>
                </c:pt>
                <c:pt idx="3">
                  <c:v>0.2</c:v>
                </c:pt>
                <c:pt idx="4">
                  <c:v>#N/A</c:v>
                </c:pt>
                <c:pt idx="5">
                  <c:v>0.21</c:v>
                </c:pt>
                <c:pt idx="6">
                  <c:v>#N/A</c:v>
                </c:pt>
                <c:pt idx="7">
                  <c:v>0.21</c:v>
                </c:pt>
                <c:pt idx="8">
                  <c:v>#N/A</c:v>
                </c:pt>
                <c:pt idx="9">
                  <c:v>0.23</c:v>
                </c:pt>
              </c:numCache>
            </c:numRef>
          </c:val>
          <c:extLst>
            <c:ext xmlns:c16="http://schemas.microsoft.com/office/drawing/2014/chart" uri="{C3380CC4-5D6E-409C-BE32-E72D297353CC}">
              <c16:uniqueId val="{00000003-7700-443C-920A-D2588D3DBCB4}"/>
            </c:ext>
          </c:extLst>
        </c:ser>
        <c:ser>
          <c:idx val="4"/>
          <c:order val="4"/>
          <c:tx>
            <c:strRef>
              <c:f>データシート!$A$31</c:f>
              <c:strCache>
                <c:ptCount val="1"/>
                <c:pt idx="0">
                  <c:v>中央卸売市場事業会計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0.19</c:v>
                </c:pt>
                <c:pt idx="4">
                  <c:v>#N/A</c:v>
                </c:pt>
                <c:pt idx="5">
                  <c:v>0.17</c:v>
                </c:pt>
                <c:pt idx="6">
                  <c:v>#N/A</c:v>
                </c:pt>
                <c:pt idx="7">
                  <c:v>0.17</c:v>
                </c:pt>
                <c:pt idx="8">
                  <c:v>#N/A</c:v>
                </c:pt>
                <c:pt idx="9">
                  <c:v>0.23</c:v>
                </c:pt>
              </c:numCache>
            </c:numRef>
          </c:val>
          <c:extLst>
            <c:ext xmlns:c16="http://schemas.microsoft.com/office/drawing/2014/chart" uri="{C3380CC4-5D6E-409C-BE32-E72D297353CC}">
              <c16:uniqueId val="{00000004-7700-443C-920A-D2588D3DBCB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0.11</c:v>
                </c:pt>
                <c:pt idx="4">
                  <c:v>#N/A</c:v>
                </c:pt>
                <c:pt idx="5">
                  <c:v>0.65</c:v>
                </c:pt>
                <c:pt idx="6">
                  <c:v>#N/A</c:v>
                </c:pt>
                <c:pt idx="7">
                  <c:v>0.93</c:v>
                </c:pt>
                <c:pt idx="8">
                  <c:v>#N/A</c:v>
                </c:pt>
                <c:pt idx="9">
                  <c:v>0.44</c:v>
                </c:pt>
              </c:numCache>
            </c:numRef>
          </c:val>
          <c:extLst>
            <c:ext xmlns:c16="http://schemas.microsoft.com/office/drawing/2014/chart" uri="{C3380CC4-5D6E-409C-BE32-E72D297353CC}">
              <c16:uniqueId val="{00000005-7700-443C-920A-D2588D3DBCB4}"/>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0.28999999999999998</c:v>
                </c:pt>
                <c:pt idx="4">
                  <c:v>#N/A</c:v>
                </c:pt>
                <c:pt idx="5">
                  <c:v>0.73</c:v>
                </c:pt>
                <c:pt idx="6">
                  <c:v>#N/A</c:v>
                </c:pt>
                <c:pt idx="7">
                  <c:v>0.52</c:v>
                </c:pt>
                <c:pt idx="8">
                  <c:v>#N/A</c:v>
                </c:pt>
                <c:pt idx="9">
                  <c:v>0.49</c:v>
                </c:pt>
              </c:numCache>
            </c:numRef>
          </c:val>
          <c:extLst>
            <c:ext xmlns:c16="http://schemas.microsoft.com/office/drawing/2014/chart" uri="{C3380CC4-5D6E-409C-BE32-E72D297353CC}">
              <c16:uniqueId val="{00000006-7700-443C-920A-D2588D3DBCB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1.39</c:v>
                </c:pt>
                <c:pt idx="2">
                  <c:v>#N/A</c:v>
                </c:pt>
                <c:pt idx="3">
                  <c:v>1.4</c:v>
                </c:pt>
                <c:pt idx="4">
                  <c:v>#N/A</c:v>
                </c:pt>
                <c:pt idx="5">
                  <c:v>1.3</c:v>
                </c:pt>
                <c:pt idx="6">
                  <c:v>#N/A</c:v>
                </c:pt>
                <c:pt idx="7">
                  <c:v>1.28</c:v>
                </c:pt>
                <c:pt idx="8">
                  <c:v>#N/A</c:v>
                </c:pt>
                <c:pt idx="9">
                  <c:v>1.19</c:v>
                </c:pt>
              </c:numCache>
            </c:numRef>
          </c:val>
          <c:extLst>
            <c:ext xmlns:c16="http://schemas.microsoft.com/office/drawing/2014/chart" uri="{C3380CC4-5D6E-409C-BE32-E72D297353CC}">
              <c16:uniqueId val="{00000007-7700-443C-920A-D2588D3DBC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0.87</c:v>
                </c:pt>
                <c:pt idx="2">
                  <c:v>#N/A</c:v>
                </c:pt>
                <c:pt idx="3">
                  <c:v>1.32</c:v>
                </c:pt>
                <c:pt idx="4">
                  <c:v>#N/A</c:v>
                </c:pt>
                <c:pt idx="5">
                  <c:v>2.2400000000000002</c:v>
                </c:pt>
                <c:pt idx="6">
                  <c:v>#N/A</c:v>
                </c:pt>
                <c:pt idx="7">
                  <c:v>1.75</c:v>
                </c:pt>
                <c:pt idx="8">
                  <c:v>#N/A</c:v>
                </c:pt>
                <c:pt idx="9">
                  <c:v>1.25</c:v>
                </c:pt>
              </c:numCache>
            </c:numRef>
          </c:val>
          <c:extLst>
            <c:ext xmlns:c16="http://schemas.microsoft.com/office/drawing/2014/chart" uri="{C3380CC4-5D6E-409C-BE32-E72D297353CC}">
              <c16:uniqueId val="{00000008-7700-443C-920A-D2588D3DBC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2.84</c:v>
                </c:pt>
                <c:pt idx="2">
                  <c:v>#N/A</c:v>
                </c:pt>
                <c:pt idx="3">
                  <c:v>2.97</c:v>
                </c:pt>
                <c:pt idx="4">
                  <c:v>#N/A</c:v>
                </c:pt>
                <c:pt idx="5">
                  <c:v>3.2</c:v>
                </c:pt>
                <c:pt idx="6">
                  <c:v>#N/A</c:v>
                </c:pt>
                <c:pt idx="7">
                  <c:v>3.05</c:v>
                </c:pt>
                <c:pt idx="8">
                  <c:v>#N/A</c:v>
                </c:pt>
                <c:pt idx="9">
                  <c:v>3.03</c:v>
                </c:pt>
              </c:numCache>
            </c:numRef>
          </c:val>
          <c:extLst>
            <c:ext xmlns:c16="http://schemas.microsoft.com/office/drawing/2014/chart" uri="{C3380CC4-5D6E-409C-BE32-E72D297353CC}">
              <c16:uniqueId val="{00000009-7700-443C-920A-D2588D3DBC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79286</c:v>
                </c:pt>
                <c:pt idx="5">
                  <c:v>78312</c:v>
                </c:pt>
                <c:pt idx="8">
                  <c:v>77306</c:v>
                </c:pt>
                <c:pt idx="11">
                  <c:v>77192</c:v>
                </c:pt>
                <c:pt idx="14">
                  <c:v>76142</c:v>
                </c:pt>
              </c:numCache>
            </c:numRef>
          </c:val>
          <c:extLst>
            <c:ext xmlns:c16="http://schemas.microsoft.com/office/drawing/2014/chart" uri="{C3380CC4-5D6E-409C-BE32-E72D297353CC}">
              <c16:uniqueId val="{00000000-7384-4556-82B4-59E2F12EE2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7384-4556-82B4-59E2F12EE2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277</c:v>
                </c:pt>
                <c:pt idx="3">
                  <c:v>278</c:v>
                </c:pt>
                <c:pt idx="6">
                  <c:v>278</c:v>
                </c:pt>
                <c:pt idx="9">
                  <c:v>292</c:v>
                </c:pt>
                <c:pt idx="12">
                  <c:v>284</c:v>
                </c:pt>
              </c:numCache>
            </c:numRef>
          </c:val>
          <c:extLst>
            <c:ext xmlns:c16="http://schemas.microsoft.com/office/drawing/2014/chart" uri="{C3380CC4-5D6E-409C-BE32-E72D297353CC}">
              <c16:uniqueId val="{00000002-7384-4556-82B4-59E2F12EE2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84-4556-82B4-59E2F12EE2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18778</c:v>
                </c:pt>
                <c:pt idx="3">
                  <c:v>17336</c:v>
                </c:pt>
                <c:pt idx="6">
                  <c:v>16081</c:v>
                </c:pt>
                <c:pt idx="9">
                  <c:v>16033</c:v>
                </c:pt>
                <c:pt idx="12">
                  <c:v>15103</c:v>
                </c:pt>
              </c:numCache>
            </c:numRef>
          </c:val>
          <c:extLst>
            <c:ext xmlns:c16="http://schemas.microsoft.com/office/drawing/2014/chart" uri="{C3380CC4-5D6E-409C-BE32-E72D297353CC}">
              <c16:uniqueId val="{00000004-7384-4556-82B4-59E2F12EE2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43689</c:v>
                </c:pt>
                <c:pt idx="3">
                  <c:v>44227</c:v>
                </c:pt>
                <c:pt idx="6">
                  <c:v>45368</c:v>
                </c:pt>
                <c:pt idx="9">
                  <c:v>46560</c:v>
                </c:pt>
                <c:pt idx="12">
                  <c:v>48753</c:v>
                </c:pt>
              </c:numCache>
            </c:numRef>
          </c:val>
          <c:extLst>
            <c:ext xmlns:c16="http://schemas.microsoft.com/office/drawing/2014/chart" uri="{C3380CC4-5D6E-409C-BE32-E72D297353CC}">
              <c16:uniqueId val="{00000005-7384-4556-82B4-59E2F12EE2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84-4556-82B4-59E2F12EE2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27387</c:v>
                </c:pt>
                <c:pt idx="3">
                  <c:v>27362</c:v>
                </c:pt>
                <c:pt idx="6">
                  <c:v>30550</c:v>
                </c:pt>
                <c:pt idx="9">
                  <c:v>28149</c:v>
                </c:pt>
                <c:pt idx="12">
                  <c:v>26628</c:v>
                </c:pt>
              </c:numCache>
            </c:numRef>
          </c:val>
          <c:extLst>
            <c:ext xmlns:c16="http://schemas.microsoft.com/office/drawing/2014/chart" uri="{C3380CC4-5D6E-409C-BE32-E72D297353CC}">
              <c16:uniqueId val="{00000007-7384-4556-82B4-59E2F12EE2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10845</c:v>
                </c:pt>
                <c:pt idx="2">
                  <c:v>#N/A</c:v>
                </c:pt>
                <c:pt idx="3">
                  <c:v>#N/A</c:v>
                </c:pt>
                <c:pt idx="4">
                  <c:v>10891</c:v>
                </c:pt>
                <c:pt idx="5">
                  <c:v>#N/A</c:v>
                </c:pt>
                <c:pt idx="6">
                  <c:v>#N/A</c:v>
                </c:pt>
                <c:pt idx="7">
                  <c:v>14972</c:v>
                </c:pt>
                <c:pt idx="8">
                  <c:v>#N/A</c:v>
                </c:pt>
                <c:pt idx="9">
                  <c:v>#N/A</c:v>
                </c:pt>
                <c:pt idx="10">
                  <c:v>13842</c:v>
                </c:pt>
                <c:pt idx="11">
                  <c:v>#N/A</c:v>
                </c:pt>
                <c:pt idx="12">
                  <c:v>#N/A</c:v>
                </c:pt>
                <c:pt idx="13">
                  <c:v>14626</c:v>
                </c:pt>
                <c:pt idx="14">
                  <c:v>#N/A</c:v>
                </c:pt>
              </c:numCache>
            </c:numRef>
          </c:val>
          <c:smooth val="0"/>
          <c:extLst>
            <c:ext xmlns:c16="http://schemas.microsoft.com/office/drawing/2014/chart" uri="{C3380CC4-5D6E-409C-BE32-E72D297353CC}">
              <c16:uniqueId val="{00000008-7384-4556-82B4-59E2F12EE2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831126</c:v>
                </c:pt>
                <c:pt idx="5">
                  <c:v>846513</c:v>
                </c:pt>
                <c:pt idx="8">
                  <c:v>861475</c:v>
                </c:pt>
                <c:pt idx="11">
                  <c:v>875362</c:v>
                </c:pt>
                <c:pt idx="14">
                  <c:v>879568</c:v>
                </c:pt>
              </c:numCache>
            </c:numRef>
          </c:val>
          <c:extLst>
            <c:ext xmlns:c16="http://schemas.microsoft.com/office/drawing/2014/chart" uri="{C3380CC4-5D6E-409C-BE32-E72D297353CC}">
              <c16:uniqueId val="{00000000-4C50-4005-858B-0FD7737C05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218671</c:v>
                </c:pt>
                <c:pt idx="5">
                  <c:v>229157</c:v>
                </c:pt>
                <c:pt idx="8">
                  <c:v>236039</c:v>
                </c:pt>
                <c:pt idx="11">
                  <c:v>247120</c:v>
                </c:pt>
                <c:pt idx="14">
                  <c:v>253349</c:v>
                </c:pt>
              </c:numCache>
            </c:numRef>
          </c:val>
          <c:extLst>
            <c:ext xmlns:c16="http://schemas.microsoft.com/office/drawing/2014/chart" uri="{C3380CC4-5D6E-409C-BE32-E72D297353CC}">
              <c16:uniqueId val="{00000001-4C50-4005-858B-0FD7737C05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308211</c:v>
                </c:pt>
                <c:pt idx="5">
                  <c:v>339292</c:v>
                </c:pt>
                <c:pt idx="8">
                  <c:v>366879</c:v>
                </c:pt>
                <c:pt idx="11">
                  <c:v>431885</c:v>
                </c:pt>
                <c:pt idx="14">
                  <c:v>471675</c:v>
                </c:pt>
              </c:numCache>
            </c:numRef>
          </c:val>
          <c:extLst>
            <c:ext xmlns:c16="http://schemas.microsoft.com/office/drawing/2014/chart" uri="{C3380CC4-5D6E-409C-BE32-E72D297353CC}">
              <c16:uniqueId val="{00000002-4C50-4005-858B-0FD7737C05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50-4005-858B-0FD7737C05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50-4005-858B-0FD7737C05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1678</c:v>
                </c:pt>
                <c:pt idx="3">
                  <c:v>1507</c:v>
                </c:pt>
                <c:pt idx="6">
                  <c:v>1611</c:v>
                </c:pt>
                <c:pt idx="9">
                  <c:v>951</c:v>
                </c:pt>
                <c:pt idx="12">
                  <c:v>1355</c:v>
                </c:pt>
              </c:numCache>
            </c:numRef>
          </c:val>
          <c:extLst>
            <c:ext xmlns:c16="http://schemas.microsoft.com/office/drawing/2014/chart" uri="{C3380CC4-5D6E-409C-BE32-E72D297353CC}">
              <c16:uniqueId val="{00000005-4C50-4005-858B-0FD7737C05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128609</c:v>
                </c:pt>
                <c:pt idx="3">
                  <c:v>125973</c:v>
                </c:pt>
                <c:pt idx="6">
                  <c:v>118499</c:v>
                </c:pt>
                <c:pt idx="9">
                  <c:v>116418</c:v>
                </c:pt>
                <c:pt idx="12">
                  <c:v>113987</c:v>
                </c:pt>
              </c:numCache>
            </c:numRef>
          </c:val>
          <c:extLst>
            <c:ext xmlns:c16="http://schemas.microsoft.com/office/drawing/2014/chart" uri="{C3380CC4-5D6E-409C-BE32-E72D297353CC}">
              <c16:uniqueId val="{00000006-4C50-4005-858B-0FD7737C05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C50-4005-858B-0FD7737C05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199669</c:v>
                </c:pt>
                <c:pt idx="3">
                  <c:v>188420</c:v>
                </c:pt>
                <c:pt idx="6">
                  <c:v>180068</c:v>
                </c:pt>
                <c:pt idx="9">
                  <c:v>172354</c:v>
                </c:pt>
                <c:pt idx="12">
                  <c:v>167164</c:v>
                </c:pt>
              </c:numCache>
            </c:numRef>
          </c:val>
          <c:extLst>
            <c:ext xmlns:c16="http://schemas.microsoft.com/office/drawing/2014/chart" uri="{C3380CC4-5D6E-409C-BE32-E72D297353CC}">
              <c16:uniqueId val="{00000008-4C50-4005-858B-0FD7737C05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1144</c:v>
                </c:pt>
                <c:pt idx="3">
                  <c:v>936</c:v>
                </c:pt>
                <c:pt idx="6">
                  <c:v>728</c:v>
                </c:pt>
                <c:pt idx="9">
                  <c:v>520</c:v>
                </c:pt>
                <c:pt idx="12">
                  <c:v>312</c:v>
                </c:pt>
              </c:numCache>
            </c:numRef>
          </c:val>
          <c:extLst>
            <c:ext xmlns:c16="http://schemas.microsoft.com/office/drawing/2014/chart" uri="{C3380CC4-5D6E-409C-BE32-E72D297353CC}">
              <c16:uniqueId val="{00000009-4C50-4005-858B-0FD7737C05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1288253</c:v>
                </c:pt>
                <c:pt idx="3">
                  <c:v>1326761</c:v>
                </c:pt>
                <c:pt idx="6">
                  <c:v>1365904</c:v>
                </c:pt>
                <c:pt idx="9">
                  <c:v>1410792</c:v>
                </c:pt>
                <c:pt idx="12">
                  <c:v>1427355</c:v>
                </c:pt>
              </c:numCache>
            </c:numRef>
          </c:val>
          <c:extLst>
            <c:ext xmlns:c16="http://schemas.microsoft.com/office/drawing/2014/chart" uri="{C3380CC4-5D6E-409C-BE32-E72D297353CC}">
              <c16:uniqueId val="{0000000A-4C50-4005-858B-0FD7737C05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261344</c:v>
                </c:pt>
                <c:pt idx="2">
                  <c:v>#N/A</c:v>
                </c:pt>
                <c:pt idx="3">
                  <c:v>#N/A</c:v>
                </c:pt>
                <c:pt idx="4">
                  <c:v>228636</c:v>
                </c:pt>
                <c:pt idx="5">
                  <c:v>#N/A</c:v>
                </c:pt>
                <c:pt idx="6">
                  <c:v>#N/A</c:v>
                </c:pt>
                <c:pt idx="7">
                  <c:v>202416</c:v>
                </c:pt>
                <c:pt idx="8">
                  <c:v>#N/A</c:v>
                </c:pt>
                <c:pt idx="9">
                  <c:v>#N/A</c:v>
                </c:pt>
                <c:pt idx="10">
                  <c:v>146668</c:v>
                </c:pt>
                <c:pt idx="11">
                  <c:v>#N/A</c:v>
                </c:pt>
                <c:pt idx="12">
                  <c:v>#N/A</c:v>
                </c:pt>
                <c:pt idx="13">
                  <c:v>105582</c:v>
                </c:pt>
                <c:pt idx="14">
                  <c:v>#N/A</c:v>
                </c:pt>
              </c:numCache>
            </c:numRef>
          </c:val>
          <c:smooth val="0"/>
          <c:extLst>
            <c:ext xmlns:c16="http://schemas.microsoft.com/office/drawing/2014/chart" uri="{C3380CC4-5D6E-409C-BE32-E72D297353CC}">
              <c16:uniqueId val="{0000000B-4C50-4005-858B-0FD7737C05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25891</c:v>
                </c:pt>
                <c:pt idx="1">
                  <c:v>26192</c:v>
                </c:pt>
                <c:pt idx="2">
                  <c:v>27893</c:v>
                </c:pt>
              </c:numCache>
            </c:numRef>
          </c:val>
          <c:extLst>
            <c:ext xmlns:c16="http://schemas.microsoft.com/office/drawing/2014/chart" uri="{C3380CC4-5D6E-409C-BE32-E72D297353CC}">
              <c16:uniqueId val="{00000000-069F-4436-94E7-1AE5700AE3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776</c:v>
                </c:pt>
                <c:pt idx="1">
                  <c:v>579</c:v>
                </c:pt>
                <c:pt idx="2">
                  <c:v>390</c:v>
                </c:pt>
              </c:numCache>
            </c:numRef>
          </c:val>
          <c:extLst>
            <c:ext xmlns:c16="http://schemas.microsoft.com/office/drawing/2014/chart" uri="{C3380CC4-5D6E-409C-BE32-E72D297353CC}">
              <c16:uniqueId val="{00000001-069F-4436-94E7-1AE5700AE3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42133</c:v>
                </c:pt>
                <c:pt idx="1">
                  <c:v>55495</c:v>
                </c:pt>
                <c:pt idx="2">
                  <c:v>71584</c:v>
                </c:pt>
              </c:numCache>
            </c:numRef>
          </c:val>
          <c:extLst>
            <c:ext xmlns:c16="http://schemas.microsoft.com/office/drawing/2014/chart" uri="{C3380CC4-5D6E-409C-BE32-E72D297353CC}">
              <c16:uniqueId val="{00000002-069F-4436-94E7-1AE5700AE3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定時償還方式よりも満期一括償還方式の市債発行割合が増えていることなどにより、実質公債費比率の分子は前年度比で</a:t>
          </a:r>
          <a:r>
            <a:rPr kumimoji="1" lang="en-US" altLang="ja-JP" sz="1400">
              <a:latin typeface="ＭＳ Ｐゴシック" panose="020B0600070205080204" pitchFamily="50" charset="-128"/>
              <a:ea typeface="ＭＳ Ｐゴシック" panose="020B0600070205080204" pitchFamily="50" charset="-128"/>
            </a:rPr>
            <a:t>784</a:t>
          </a:r>
          <a:r>
            <a:rPr kumimoji="1" lang="ja-JP" altLang="en-US" sz="1400">
              <a:latin typeface="ＭＳ Ｐゴシック" panose="020B0600070205080204" pitchFamily="50" charset="-128"/>
              <a:ea typeface="ＭＳ Ｐゴシック" panose="020B0600070205080204" pitchFamily="50" charset="-128"/>
            </a:rPr>
            <a:t>百万円増加している。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老朽化したインフラや公共施設の更新需要への対応が本格化することを見据えると、後年時の公債費も増加していくことが見込まれることから、中長期的な視点を持ったうえで、建設事業費の平準化や総量の抑制による建設費の圧縮などにより、将来にわたってバランスの取れた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満期一括償還地方債については、本市のルールに則り確実に積み立てており、積立不足は生じていない。</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臨時財政対策債の増加に伴って一般会計等に係る地方債の現在高は増加している一方、公営企業会計の元金償還が進んだこと等により、公営企業債等繰入額は減少している（平成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億円の減）。</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まちづくり推進基金において、将来の学校や公共施設等の更新時の財源として活用するための積立を行ったことなどにより、充当可能基金は増（平成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億円の増）となり、将来負担比率の分子は減少している。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北海道札幌市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・将来の学校や公共施設等の更新時の財源として活用するため、まちづくり推進基金に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億円を積み立てたこと等により、基金全体として</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176</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p>
        <a:p>
          <a:endPar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・中期的な財政見通しを踏まえ、今後発生する様々な行政課題に対応していくため、基金の適切な管理を行い、活用について検討していく。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・まちづくり推進基金：公園、学校その他の都市施設の整備、団地造成事業の円滑な運営、都市活性化のための諸事業の推進に資する。</a:t>
          </a: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・オリンピック・パラリンピック基金：冬季オリンピック・パラリンピックの招致及び開催のための事業に資する。</a:t>
          </a:r>
          <a:endParaRPr lang="ja-JP" altLang="ja-JP" sz="3200">
            <a:effectLst/>
            <a:latin typeface="ＭＳ Ｐゴシック" panose="020B0600070205080204" pitchFamily="50" charset="-128"/>
            <a:ea typeface="ＭＳ Ｐゴシック" panose="020B0600070205080204" pitchFamily="50" charset="-128"/>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・まちづくり推進基金：将来の学校や公共施設等の更新時の財源として活用するための積立額</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億円が、取崩額</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億円を上回ったため。</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・まちづくり推進基金：今後の都市基盤の整備など、将来のまちづくりを見据えた取組などへの活用を検討していく。</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・オリンピック・パラリンピック基金：現時点で具体的なオリパラの招致活動の予定はなく、当基金を維持する理由が失われたため、廃止について検討していく。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億円積み立て、</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増加。</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・札幌市アクションプラン</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2023</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の「財政運営の取組」の中で、アクションプラン最終年度である令和</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年度末の残高について、少なくとも</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億円以上の水準を維持することとしている。</a:t>
          </a:r>
          <a:endParaRPr lang="ja-JP" altLang="ja-JP" sz="2400">
            <a:effectLst/>
            <a:latin typeface="ＭＳ Ｐゴシック" panose="020B0600070205080204" pitchFamily="50" charset="-128"/>
            <a:ea typeface="ＭＳ Ｐゴシック" panose="020B0600070205080204" pitchFamily="50" charset="-128"/>
          </a:endParaRPr>
        </a:p>
        <a:p>
          <a:r>
            <a:rPr kumimoji="1"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・財政調整基金は、年度間の財政の不均衡を調整するためのものであり、今後の災害対応や除雪費への備えとして、一定程度の残高は維持する必要があるものと認識している。</a:t>
          </a:r>
          <a:endParaRPr lang="ja-JP" altLang="ja-JP" sz="2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a:solidFill>
                <a:schemeClr val="dk1"/>
              </a:solidFill>
              <a:effectLst/>
              <a:latin typeface="ＭＳ Ｐゴシック" panose="020B0600070205080204" pitchFamily="50" charset="-128"/>
              <a:ea typeface="ＭＳ Ｐゴシック" panose="020B0600070205080204" pitchFamily="50" charset="-128"/>
              <a:cs typeface="+mn-cs"/>
            </a:rPr>
            <a:t>・公債費償還のための取崩に伴う減少</a:t>
          </a:r>
          <a:endParaRPr lang="ja-JP" altLang="ja-JP" sz="2400" b="0">
            <a:effectLst/>
            <a:latin typeface="ＭＳ Ｐゴシック" panose="020B0600070205080204" pitchFamily="50" charset="-128"/>
            <a:ea typeface="ＭＳ Ｐゴシック" panose="020B0600070205080204" pitchFamily="50" charset="-128"/>
          </a:endParaRPr>
        </a:p>
        <a:p>
          <a:endParaRPr kumimoji="1" lang="en-US" altLang="ja-JP" sz="16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a:solidFill>
                <a:schemeClr val="dk1"/>
              </a:solidFill>
              <a:effectLst/>
              <a:latin typeface="ＭＳ Ｐゴシック" panose="020B0600070205080204" pitchFamily="50" charset="-128"/>
              <a:ea typeface="ＭＳ Ｐゴシック" panose="020B0600070205080204" pitchFamily="50" charset="-128"/>
              <a:cs typeface="+mn-cs"/>
            </a:rPr>
            <a:t>・減債基金の残額については、公債費償還の財源として取り崩していくこととする。</a:t>
          </a:r>
          <a:endParaRPr lang="ja-JP" altLang="ja-JP" sz="2400" b="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5AD87B8-B533-46B4-83C5-2D84FFB7ED39}"/>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DFF3EF8-DC41-4A41-9AC4-7DCB8FD8265D}"/>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7980D7C-5751-4ADB-A296-6741D6CD4DE9}"/>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1ACF980-B942-453B-92C6-F132E4DDF0E4}"/>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D337045-1612-4A07-BC61-AD4DC2AF0E55}"/>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881FC41-0DDA-4741-8194-888F7288839A}"/>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E7FB713-90FB-483E-BD0E-74DC323FF55E}"/>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B44079B-0F18-4077-B6C8-F41CBA9384FD}"/>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87C2015-461E-4E40-B842-FB1663F4F6FE}"/>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ABC4AB5-DF77-4794-AFF7-BF790F2BF954}"/>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1,959,512
1,943,861
1,121.26
1,227,839,677
1,215,838,738
7,821,350
541,516,226
1,098,123,121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FB65DBA-156D-4B64-BF49-D1D6F575DD06}"/>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408D2FE-BCC7-4313-8425-49AD8B9E9A59}"/>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DA53B3D-446E-459F-9A57-D24EFCEA10BF}"/>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C00F189-3B95-4FD1-9557-233DCB9675EB}"/>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F665BC8-58AA-4197-9F9C-1D3395A86168}"/>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B01EB77-D575-402B-ABF8-CF76B8C17102}"/>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7F33184-EC20-49F5-A55A-A84CA98DCDB3}"/>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30B6D14-4720-44AA-9F80-3529D7566771}"/>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75D5D56-FAE6-4EF9-9D41-7F3EF3A2FBA8}"/>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2AFDF7B-98D5-4CC6-8E74-14E252BE3D6C}"/>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50EB264-E893-4539-827E-4580839772F9}"/>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F108282-2FFF-451F-B4CB-27648D79DD26}"/>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DACB920-3AE2-4056-A664-25E977749DD5}"/>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5091BD7-C807-45F6-A6BB-E0ABB677D680}"/>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325975D-473F-4D1D-8AA4-AAF0E2B9869A}"/>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C1F6FD6-4164-404F-9FF4-1F9937262411}"/>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A535896-893B-4D55-8E56-DC83B34E7496}"/>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1C7D24F-4517-4158-822D-BC267E84DD8A}"/>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A9508E6-ACFF-4CA4-97B7-330653CB633D}"/>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FE5AB18-78F7-41A5-86E6-9D230BB44E6A}"/>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54F328E-39A2-426C-B8DC-B22A486F2797}"/>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1EFA95F-6907-4984-B645-69904CCBE80E}"/>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84EE28C-8DCD-4676-9323-F8CA73EEDE6A}"/>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E919C5A-D9DF-4908-A2AA-E357EEC2D235}"/>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16EA67E-7A22-4E64-A553-6C0850BB7AED}"/>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2AB1A5F-F7B3-40D6-BDBF-43E08F469AAC}"/>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52C3870-3E82-4B57-8B7B-A083A4812667}"/>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D4158B7-BF70-40DA-8AEC-F9580715D85F}"/>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ABDA73E-2627-4030-8901-F8DD844CD8DF}"/>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3D2D92D-79BA-48FC-911A-E7195978A140}"/>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214139B-7F4B-4E1A-A5E9-3FC2E53E6DA9}"/>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DCA4495-65D7-4F31-B606-656A642F2AEF}"/>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5DDD6C0-D43A-4040-8918-863F3F8D3EA7}"/>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CFF1AF9-A54D-41EC-97C8-031C6A1871B4}"/>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308A1E4-7E6A-40CF-BCDC-1C42280ACE7E}"/>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6B0E35B-3FAB-4A5D-A680-1CF6B6E437D3}"/>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1C2BC18-21B6-42E6-8F7A-54B07336CF1C}"/>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令和４年度は、個人市民税及び法人市民税、地方消費税交付金等が増加したものの、財政力指数は直近３か年の財政状況を反映するため、令和３年度の影響を受け昨年度同値にとどまっている。</a:t>
          </a:r>
        </a:p>
        <a:p>
          <a:r>
            <a:rPr kumimoji="1" lang="ja-JP" altLang="en-US" sz="1200">
              <a:latin typeface="ＭＳ Ｐゴシック" panose="020B0600070205080204" pitchFamily="50" charset="-128"/>
              <a:ea typeface="ＭＳ Ｐゴシック" panose="020B0600070205080204" pitchFamily="50" charset="-128"/>
            </a:rPr>
            <a:t>　類似団体と比較すると、税収が少ないことから類似団体の平均である</a:t>
          </a:r>
          <a:r>
            <a:rPr kumimoji="1" lang="en-US" altLang="ja-JP" sz="1200">
              <a:latin typeface="ＭＳ Ｐゴシック" panose="020B0600070205080204" pitchFamily="50" charset="-128"/>
              <a:ea typeface="ＭＳ Ｐゴシック" panose="020B0600070205080204" pitchFamily="50" charset="-128"/>
            </a:rPr>
            <a:t>0.84</a:t>
          </a:r>
          <a:r>
            <a:rPr kumimoji="1" lang="ja-JP" altLang="en-US" sz="1200">
              <a:latin typeface="ＭＳ Ｐゴシック" panose="020B0600070205080204" pitchFamily="50" charset="-128"/>
              <a:ea typeface="ＭＳ Ｐゴシック" panose="020B0600070205080204" pitchFamily="50" charset="-128"/>
            </a:rPr>
            <a:t>を下回っており、企業誘致や民間再開発の促進により税源の涵養を図るなど、財政基盤の強化に努めていく。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705A8DB-86A3-419B-9FF3-FAC1F1814385}"/>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1C2004E-953D-4592-A1B9-A6D7D0AD9129}"/>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6C1D93F-176D-4175-8485-7E9AE762E566}"/>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9A55D5A0-0544-468F-BCC6-F26D2473A51A}"/>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4DAF352-9164-47A1-85C2-1C064361236D}"/>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75077CA4-D047-48B6-957E-3589D03C6FD7}"/>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FA0CFF7C-E905-4A76-80AA-C3A8E683EFB8}"/>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B0DE0765-60E0-4171-9349-5F321C82DD2D}"/>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5458F82-8893-4D2D-AFCD-61E9C9B57698}"/>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E4D3E05-0DB2-4DAC-A84E-89FF98B2C0D4}"/>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FD55B73-22C6-4D38-9C9B-A1FCA7AA0FA6}"/>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901C4713-301C-4941-A3D7-8523D040D3A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7B92957-5F9A-4EA1-A7A3-526185C871A5}"/>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6A760A6-0AA1-4792-AF2F-53D18681BDB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960BF05-04E5-4B57-A08E-5501348E3C39}"/>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CED8A2BE-2B8E-4F35-A0D8-610548CDAEBF}"/>
            </a:ext>
          </a:extLst>
        </xdr:cNvPr>
        <xdr:cNvCxnSpPr/>
      </xdr:nvCxnSpPr>
      <xdr:spPr>
        <a:xfrm flipV="1">
          <a:off x="4511040" y="6096423"/>
          <a:ext cx="0" cy="1453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71988F10-D88B-4017-A471-5278483DD843}"/>
            </a:ext>
          </a:extLst>
        </xdr:cNvPr>
        <xdr:cNvSpPr txBox="1"/>
      </xdr:nvSpPr>
      <xdr:spPr>
        <a:xfrm>
          <a:off x="4588510" y="75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5C700F09-D89F-4F54-BE49-F814F9ACDF88}"/>
            </a:ext>
          </a:extLst>
        </xdr:cNvPr>
        <xdr:cNvCxnSpPr/>
      </xdr:nvCxnSpPr>
      <xdr:spPr>
        <a:xfrm>
          <a:off x="4427855" y="754993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F3659447-A42C-44CD-862B-FB966BFFD795}"/>
            </a:ext>
          </a:extLst>
        </xdr:cNvPr>
        <xdr:cNvSpPr txBox="1"/>
      </xdr:nvSpPr>
      <xdr:spPr>
        <a:xfrm>
          <a:off x="4588510" y="584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2A9A0A6F-8AC3-4070-8C81-154784657AD9}"/>
            </a:ext>
          </a:extLst>
        </xdr:cNvPr>
        <xdr:cNvCxnSpPr/>
      </xdr:nvCxnSpPr>
      <xdr:spPr>
        <a:xfrm>
          <a:off x="4427855" y="60964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A3A30E60-EEF5-4A83-9166-09F6BA9D1C28}"/>
            </a:ext>
          </a:extLst>
        </xdr:cNvPr>
        <xdr:cNvCxnSpPr/>
      </xdr:nvCxnSpPr>
      <xdr:spPr>
        <a:xfrm>
          <a:off x="3749040" y="730482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BB9FE1A1-27CC-494D-8115-9858A5D6CF06}"/>
            </a:ext>
          </a:extLst>
        </xdr:cNvPr>
        <xdr:cNvSpPr txBox="1"/>
      </xdr:nvSpPr>
      <xdr:spPr>
        <a:xfrm>
          <a:off x="4588510" y="6616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3D11A21E-7F89-4228-AA59-56D13F70521A}"/>
            </a:ext>
          </a:extLst>
        </xdr:cNvPr>
        <xdr:cNvSpPr/>
      </xdr:nvSpPr>
      <xdr:spPr>
        <a:xfrm>
          <a:off x="4465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B497982E-0C09-46A3-913A-7A911374D5D0}"/>
            </a:ext>
          </a:extLst>
        </xdr:cNvPr>
        <xdr:cNvCxnSpPr/>
      </xdr:nvCxnSpPr>
      <xdr:spPr>
        <a:xfrm>
          <a:off x="2941955" y="7222490"/>
          <a:ext cx="807085" cy="8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C1ED262F-2F74-4783-B9E5-02FE786FDE83}"/>
            </a:ext>
          </a:extLst>
        </xdr:cNvPr>
        <xdr:cNvSpPr/>
      </xdr:nvSpPr>
      <xdr:spPr>
        <a:xfrm>
          <a:off x="3703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C3E9C09D-C397-4B82-A675-42A606FBBC9B}"/>
            </a:ext>
          </a:extLst>
        </xdr:cNvPr>
        <xdr:cNvSpPr txBox="1"/>
      </xdr:nvSpPr>
      <xdr:spPr>
        <a:xfrm>
          <a:off x="3406140" y="654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A3A3ED17-632A-4B3D-A205-D2AB78D26210}"/>
            </a:ext>
          </a:extLst>
        </xdr:cNvPr>
        <xdr:cNvCxnSpPr/>
      </xdr:nvCxnSpPr>
      <xdr:spPr>
        <a:xfrm flipV="1">
          <a:off x="2125345" y="7222490"/>
          <a:ext cx="816610" cy="4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9FE5D176-65A6-46F3-9307-2B33FAA7C81F}"/>
            </a:ext>
          </a:extLst>
        </xdr:cNvPr>
        <xdr:cNvSpPr/>
      </xdr:nvSpPr>
      <xdr:spPr>
        <a:xfrm>
          <a:off x="2887345" y="669480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26B494DD-10EC-41BE-99DB-16080C05012C}"/>
            </a:ext>
          </a:extLst>
        </xdr:cNvPr>
        <xdr:cNvSpPr txBox="1"/>
      </xdr:nvSpPr>
      <xdr:spPr>
        <a:xfrm>
          <a:off x="259905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A460C327-E471-4C5B-9F26-8201792B8E2B}"/>
            </a:ext>
          </a:extLst>
        </xdr:cNvPr>
        <xdr:cNvCxnSpPr/>
      </xdr:nvCxnSpPr>
      <xdr:spPr>
        <a:xfrm>
          <a:off x="1333500" y="7264612"/>
          <a:ext cx="7918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3A7A17EC-930D-4DA7-BFAF-AB28077CBB7B}"/>
            </a:ext>
          </a:extLst>
        </xdr:cNvPr>
        <xdr:cNvSpPr/>
      </xdr:nvSpPr>
      <xdr:spPr>
        <a:xfrm>
          <a:off x="209550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E8CFAC85-EF70-4FED-88C2-FA33FAD74FC6}"/>
            </a:ext>
          </a:extLst>
        </xdr:cNvPr>
        <xdr:cNvSpPr txBox="1"/>
      </xdr:nvSpPr>
      <xdr:spPr>
        <a:xfrm>
          <a:off x="178244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0D72C8FB-9DB3-4E31-987A-D8BC2972EFEB}"/>
            </a:ext>
          </a:extLst>
        </xdr:cNvPr>
        <xdr:cNvSpPr/>
      </xdr:nvSpPr>
      <xdr:spPr>
        <a:xfrm>
          <a:off x="127889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30DE3EEF-5A1C-44AC-9D38-D3BD873C62B5}"/>
            </a:ext>
          </a:extLst>
        </xdr:cNvPr>
        <xdr:cNvSpPr txBox="1"/>
      </xdr:nvSpPr>
      <xdr:spPr>
        <a:xfrm>
          <a:off x="967740"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13EA452-071C-422E-AD6F-00BCD9885419}"/>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D3631F4-1D91-46A1-9213-7F6B5B743C64}"/>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81919C8-2120-43D8-9808-046324163D10}"/>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8488D02-3697-4F1B-BDEF-BC62B2127FB9}"/>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65C8C7B-7FF4-4925-8578-0BDF018638B7}"/>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4DA8BE85-39E8-4DCE-8F2F-183F859BD2D8}"/>
            </a:ext>
          </a:extLst>
        </xdr:cNvPr>
        <xdr:cNvSpPr/>
      </xdr:nvSpPr>
      <xdr:spPr>
        <a:xfrm>
          <a:off x="4465955" y="725974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510A8A35-6946-4F5B-83A2-C0454E84E56B}"/>
            </a:ext>
          </a:extLst>
        </xdr:cNvPr>
        <xdr:cNvSpPr txBox="1"/>
      </xdr:nvSpPr>
      <xdr:spPr>
        <a:xfrm>
          <a:off x="4588510" y="722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BF65D83B-B68D-462C-A8CD-F3BA60EC2114}"/>
            </a:ext>
          </a:extLst>
        </xdr:cNvPr>
        <xdr:cNvSpPr/>
      </xdr:nvSpPr>
      <xdr:spPr>
        <a:xfrm>
          <a:off x="3703955" y="725974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D20674A0-1095-478E-B1F6-4B37740AE0D3}"/>
            </a:ext>
          </a:extLst>
        </xdr:cNvPr>
        <xdr:cNvSpPr txBox="1"/>
      </xdr:nvSpPr>
      <xdr:spPr>
        <a:xfrm>
          <a:off x="3406140" y="734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4843C527-F8CD-445D-B411-D4B9A4D99BB0}"/>
            </a:ext>
          </a:extLst>
        </xdr:cNvPr>
        <xdr:cNvSpPr/>
      </xdr:nvSpPr>
      <xdr:spPr>
        <a:xfrm>
          <a:off x="2887345" y="7173595"/>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300BECCC-B3FD-433F-AC6B-419E024CDAA1}"/>
            </a:ext>
          </a:extLst>
        </xdr:cNvPr>
        <xdr:cNvSpPr txBox="1"/>
      </xdr:nvSpPr>
      <xdr:spPr>
        <a:xfrm>
          <a:off x="2599055"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62EDFE33-FB98-4A9F-B057-2D283081524D}"/>
            </a:ext>
          </a:extLst>
        </xdr:cNvPr>
        <xdr:cNvSpPr/>
      </xdr:nvSpPr>
      <xdr:spPr>
        <a:xfrm>
          <a:off x="2095500" y="7219527"/>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a:extLst>
            <a:ext uri="{FF2B5EF4-FFF2-40B4-BE49-F238E27FC236}">
              <a16:creationId xmlns:a16="http://schemas.microsoft.com/office/drawing/2014/main" id="{1074EB71-F660-4360-9BAC-0F2C8ACDEB24}"/>
            </a:ext>
          </a:extLst>
        </xdr:cNvPr>
        <xdr:cNvSpPr txBox="1"/>
      </xdr:nvSpPr>
      <xdr:spPr>
        <a:xfrm>
          <a:off x="1782445" y="729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1B1055FB-CAFF-4CD7-BB88-1ACC2F710ABD}"/>
            </a:ext>
          </a:extLst>
        </xdr:cNvPr>
        <xdr:cNvSpPr/>
      </xdr:nvSpPr>
      <xdr:spPr>
        <a:xfrm>
          <a:off x="1278890" y="7219527"/>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90586665-2F53-4903-A862-CFA53237382F}"/>
            </a:ext>
          </a:extLst>
        </xdr:cNvPr>
        <xdr:cNvSpPr txBox="1"/>
      </xdr:nvSpPr>
      <xdr:spPr>
        <a:xfrm>
          <a:off x="967740" y="729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4385AA1-F392-4FA3-9223-427276CF2C22}"/>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ECED654-971E-4668-AE5A-EDCFF949EA10}"/>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20B14AE-2B66-4817-94BE-A0B088A1CA3F}"/>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E857AF1-1F49-488F-BF26-3392A952B52A}"/>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1E2A0751-DDC5-4FC8-A73D-52EDB184670F}"/>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EADBD69-C167-4F55-81AA-B3386C10EB26}"/>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820A53F-7ED8-4F30-99F2-B4AD56E0C8FE}"/>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909AC6F-C14B-420C-B924-C1DE1A9F0574}"/>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69BB9B0-D106-4E16-8206-DD8E9938FE0E}"/>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9FD3496-6DE4-4B43-812B-B61405F0AB7D}"/>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9F17311-61CA-4F22-9404-87EE0A9D17F3}"/>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57599F5-9F75-4876-A589-147100F0497D}"/>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FBEA54A-7B89-45D4-BCB7-624072F670ED}"/>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令和４年度は、臨財債の減があったが、市税等の増により、昨年度から</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％の悪化に留まった。本市の総合計画である「札幌市まちづくり戦略ビジョン・アクションプラン</a:t>
          </a:r>
          <a:r>
            <a:rPr kumimoji="1" lang="en-US" altLang="ja-JP" sz="1200">
              <a:latin typeface="ＭＳ Ｐゴシック" panose="020B0600070205080204" pitchFamily="50" charset="-128"/>
              <a:ea typeface="ＭＳ Ｐゴシック" panose="020B0600070205080204" pitchFamily="50" charset="-128"/>
            </a:rPr>
            <a:t>2019</a:t>
          </a:r>
          <a:r>
            <a:rPr kumimoji="1" lang="ja-JP" altLang="en-US" sz="1200">
              <a:latin typeface="ＭＳ Ｐゴシック" panose="020B0600070205080204" pitchFamily="50" charset="-128"/>
              <a:ea typeface="ＭＳ Ｐゴシック" panose="020B0600070205080204" pitchFamily="50" charset="-128"/>
            </a:rPr>
            <a:t>」における行財政運営の取組を進めた一方、児童福祉や障がい福祉などの扶助費の増により経常的支出が増加した結果、類似団体平均</a:t>
          </a:r>
          <a:r>
            <a:rPr kumimoji="1" lang="en-US" altLang="ja-JP" sz="1200">
              <a:latin typeface="ＭＳ Ｐゴシック" panose="020B0600070205080204" pitchFamily="50" charset="-128"/>
              <a:ea typeface="ＭＳ Ｐゴシック" panose="020B0600070205080204" pitchFamily="50" charset="-128"/>
            </a:rPr>
            <a:t>96.1</a:t>
          </a:r>
          <a:r>
            <a:rPr kumimoji="1" lang="ja-JP" altLang="en-US" sz="1200">
              <a:latin typeface="ＭＳ Ｐゴシック" panose="020B0600070205080204" pitchFamily="50" charset="-128"/>
              <a:ea typeface="ＭＳ Ｐゴシック" panose="020B0600070205080204" pitchFamily="50" charset="-128"/>
            </a:rPr>
            <a:t>％を下回る</a:t>
          </a:r>
          <a:r>
            <a:rPr kumimoji="1" lang="en-US" altLang="ja-JP" sz="1200">
              <a:latin typeface="ＭＳ Ｐゴシック" panose="020B0600070205080204" pitchFamily="50" charset="-128"/>
              <a:ea typeface="ＭＳ Ｐゴシック" panose="020B0600070205080204" pitchFamily="50" charset="-128"/>
            </a:rPr>
            <a:t>94.9</a:t>
          </a:r>
          <a:r>
            <a:rPr kumimoji="1" lang="ja-JP" altLang="en-US" sz="1200">
              <a:latin typeface="ＭＳ Ｐゴシック" panose="020B0600070205080204" pitchFamily="50" charset="-128"/>
              <a:ea typeface="ＭＳ Ｐゴシック" panose="020B0600070205080204" pitchFamily="50" charset="-128"/>
            </a:rPr>
            <a:t>％と、類似団体中</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位となった。今後は、扶助費等の経常的支出の増加や、公共施設の老朽化に伴う施設更新費用の増加による公債費の増加が見込まれることから、引き続き健全な行財政運営の取組を行い、財政構造の弾力性向上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CDF4E7E-E19F-409C-8531-FA39B9BF4A0B}"/>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F1CFCFC-67AF-4677-8049-674A5CC20404}"/>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AAAC9A7-1708-45BE-9188-772A561532B6}"/>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759436D2-AAE9-4873-987C-61B4A123A9DF}"/>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9E17268B-F56B-40E3-AA58-22581C219D68}"/>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CCC78419-B91A-4FA9-BADA-D8E4F1B33C8E}"/>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808073F-473C-4B1F-8CA4-B241C6B07C5F}"/>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E6471807-58DA-489B-A01C-7ABA25C68D82}"/>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AAB9B985-431A-4B75-B829-D5B6D7528204}"/>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E487749D-36D9-42D3-9E7B-D1CFB2EDF38E}"/>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57CE7EB7-AF75-432C-ACCF-388872D8B039}"/>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F7009895-E5F7-4322-A995-A0466701CDD0}"/>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DAE10DB6-544F-426D-805D-F331C4FD22A4}"/>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EDA6C3F-55B1-436D-8CAD-7E6DB14A6864}"/>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1A6DD63-C977-4CEB-A8D3-0B44A6FE4B7D}"/>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EE1A0BE-0048-4C23-A869-FFC37941A8A4}"/>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83B5E900-AB8C-4C4E-9808-F765DD443A6E}"/>
            </a:ext>
          </a:extLst>
        </xdr:cNvPr>
        <xdr:cNvCxnSpPr/>
      </xdr:nvCxnSpPr>
      <xdr:spPr>
        <a:xfrm flipV="1">
          <a:off x="4511040" y="9898733"/>
          <a:ext cx="0" cy="17580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F8A2E373-B4D6-4353-BC3B-E3E704F7DBA0}"/>
            </a:ext>
          </a:extLst>
        </xdr:cNvPr>
        <xdr:cNvSpPr txBox="1"/>
      </xdr:nvSpPr>
      <xdr:spPr>
        <a:xfrm>
          <a:off x="4588510" y="1162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A2DA24DE-39B5-43A3-99AB-0D6054D7D02D}"/>
            </a:ext>
          </a:extLst>
        </xdr:cNvPr>
        <xdr:cNvCxnSpPr/>
      </xdr:nvCxnSpPr>
      <xdr:spPr>
        <a:xfrm>
          <a:off x="4427855" y="1165676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50EBF4DD-CD7C-403B-9AB4-C223E1E77F68}"/>
            </a:ext>
          </a:extLst>
        </xdr:cNvPr>
        <xdr:cNvSpPr txBox="1"/>
      </xdr:nvSpPr>
      <xdr:spPr>
        <a:xfrm>
          <a:off x="458851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5FC2D9EA-6DEF-49CD-A5DE-A0AFBF65136B}"/>
            </a:ext>
          </a:extLst>
        </xdr:cNvPr>
        <xdr:cNvCxnSpPr/>
      </xdr:nvCxnSpPr>
      <xdr:spPr>
        <a:xfrm>
          <a:off x="4427855" y="98987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62</xdr:row>
      <xdr:rowOff>17639</xdr:rowOff>
    </xdr:to>
    <xdr:cxnSp macro="">
      <xdr:nvCxnSpPr>
        <xdr:cNvPr id="132" name="直線コネクタ 131">
          <a:extLst>
            <a:ext uri="{FF2B5EF4-FFF2-40B4-BE49-F238E27FC236}">
              <a16:creationId xmlns:a16="http://schemas.microsoft.com/office/drawing/2014/main" id="{0471CF72-48D4-4424-8BD2-A64BA66B907D}"/>
            </a:ext>
          </a:extLst>
        </xdr:cNvPr>
        <xdr:cNvCxnSpPr/>
      </xdr:nvCxnSpPr>
      <xdr:spPr>
        <a:xfrm>
          <a:off x="3749040" y="10390928"/>
          <a:ext cx="762000" cy="26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3" name="財政構造の弾力性平均値テキスト">
          <a:extLst>
            <a:ext uri="{FF2B5EF4-FFF2-40B4-BE49-F238E27FC236}">
              <a16:creationId xmlns:a16="http://schemas.microsoft.com/office/drawing/2014/main" id="{F8331CD9-765E-4C48-9635-FB68383311C8}"/>
            </a:ext>
          </a:extLst>
        </xdr:cNvPr>
        <xdr:cNvSpPr txBox="1"/>
      </xdr:nvSpPr>
      <xdr:spPr>
        <a:xfrm>
          <a:off x="4588510" y="1072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8D1AC8E2-CD6F-4430-A183-E78E833E5BD6}"/>
            </a:ext>
          </a:extLst>
        </xdr:cNvPr>
        <xdr:cNvSpPr/>
      </xdr:nvSpPr>
      <xdr:spPr>
        <a:xfrm>
          <a:off x="4465955" y="1076141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63</xdr:row>
      <xdr:rowOff>141111</xdr:rowOff>
    </xdr:to>
    <xdr:cxnSp macro="">
      <xdr:nvCxnSpPr>
        <xdr:cNvPr id="135" name="直線コネクタ 134">
          <a:extLst>
            <a:ext uri="{FF2B5EF4-FFF2-40B4-BE49-F238E27FC236}">
              <a16:creationId xmlns:a16="http://schemas.microsoft.com/office/drawing/2014/main" id="{53369E3E-6E5D-41D7-8F78-339A2C6CF74F}"/>
            </a:ext>
          </a:extLst>
        </xdr:cNvPr>
        <xdr:cNvCxnSpPr/>
      </xdr:nvCxnSpPr>
      <xdr:spPr>
        <a:xfrm flipV="1">
          <a:off x="2941955" y="10390928"/>
          <a:ext cx="807085"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B4A1560D-3899-42D1-A569-0D82C8D08949}"/>
            </a:ext>
          </a:extLst>
        </xdr:cNvPr>
        <xdr:cNvSpPr/>
      </xdr:nvSpPr>
      <xdr:spPr>
        <a:xfrm>
          <a:off x="3703955" y="1030562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337B2A76-6A8C-4E0F-A868-FA8E0DEADE9D}"/>
            </a:ext>
          </a:extLst>
        </xdr:cNvPr>
        <xdr:cNvSpPr txBox="1"/>
      </xdr:nvSpPr>
      <xdr:spPr>
        <a:xfrm>
          <a:off x="3406140" y="1007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71261</xdr:rowOff>
    </xdr:from>
    <xdr:to>
      <xdr:col>15</xdr:col>
      <xdr:colOff>82550</xdr:colOff>
      <xdr:row>63</xdr:row>
      <xdr:rowOff>141111</xdr:rowOff>
    </xdr:to>
    <xdr:cxnSp macro="">
      <xdr:nvCxnSpPr>
        <xdr:cNvPr id="138" name="直線コネクタ 137">
          <a:extLst>
            <a:ext uri="{FF2B5EF4-FFF2-40B4-BE49-F238E27FC236}">
              <a16:creationId xmlns:a16="http://schemas.microsoft.com/office/drawing/2014/main" id="{D00B70B8-732E-457A-968C-5DBCA73C12B0}"/>
            </a:ext>
          </a:extLst>
        </xdr:cNvPr>
        <xdr:cNvCxnSpPr/>
      </xdr:nvCxnSpPr>
      <xdr:spPr>
        <a:xfrm>
          <a:off x="2125345" y="10699256"/>
          <a:ext cx="81661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9D512312-9619-430C-B7DC-179882852956}"/>
            </a:ext>
          </a:extLst>
        </xdr:cNvPr>
        <xdr:cNvSpPr/>
      </xdr:nvSpPr>
      <xdr:spPr>
        <a:xfrm>
          <a:off x="2887345" y="10918472"/>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32049</xdr:rowOff>
    </xdr:from>
    <xdr:ext cx="762000" cy="259045"/>
    <xdr:sp macro="" textlink="">
      <xdr:nvSpPr>
        <xdr:cNvPr id="140" name="テキスト ボックス 139">
          <a:extLst>
            <a:ext uri="{FF2B5EF4-FFF2-40B4-BE49-F238E27FC236}">
              <a16:creationId xmlns:a16="http://schemas.microsoft.com/office/drawing/2014/main" id="{742663BB-C283-48F9-A641-D5E4DE5DC732}"/>
            </a:ext>
          </a:extLst>
        </xdr:cNvPr>
        <xdr:cNvSpPr txBox="1"/>
      </xdr:nvSpPr>
      <xdr:spPr>
        <a:xfrm>
          <a:off x="2599055" y="1100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71261</xdr:rowOff>
    </xdr:from>
    <xdr:to>
      <xdr:col>11</xdr:col>
      <xdr:colOff>31750</xdr:colOff>
      <xdr:row>62</xdr:row>
      <xdr:rowOff>111478</xdr:rowOff>
    </xdr:to>
    <xdr:cxnSp macro="">
      <xdr:nvCxnSpPr>
        <xdr:cNvPr id="141" name="直線コネクタ 140">
          <a:extLst>
            <a:ext uri="{FF2B5EF4-FFF2-40B4-BE49-F238E27FC236}">
              <a16:creationId xmlns:a16="http://schemas.microsoft.com/office/drawing/2014/main" id="{57A5AF45-AE55-4D79-BB19-68845497731D}"/>
            </a:ext>
          </a:extLst>
        </xdr:cNvPr>
        <xdr:cNvCxnSpPr/>
      </xdr:nvCxnSpPr>
      <xdr:spPr>
        <a:xfrm flipV="1">
          <a:off x="1333500" y="10699256"/>
          <a:ext cx="791845" cy="4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87E269C2-C85A-4256-9A61-1BF5206FFB97}"/>
            </a:ext>
          </a:extLst>
        </xdr:cNvPr>
        <xdr:cNvSpPr/>
      </xdr:nvSpPr>
      <xdr:spPr>
        <a:xfrm>
          <a:off x="2095500" y="1091847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32049</xdr:rowOff>
    </xdr:from>
    <xdr:ext cx="762000" cy="259045"/>
    <xdr:sp macro="" textlink="">
      <xdr:nvSpPr>
        <xdr:cNvPr id="143" name="テキスト ボックス 142">
          <a:extLst>
            <a:ext uri="{FF2B5EF4-FFF2-40B4-BE49-F238E27FC236}">
              <a16:creationId xmlns:a16="http://schemas.microsoft.com/office/drawing/2014/main" id="{2EFF7EEB-42BA-4946-9300-EB996BDD4FBC}"/>
            </a:ext>
          </a:extLst>
        </xdr:cNvPr>
        <xdr:cNvSpPr txBox="1"/>
      </xdr:nvSpPr>
      <xdr:spPr>
        <a:xfrm>
          <a:off x="1782445" y="1100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F81D4618-6D13-4395-82DA-6708161C5FE8}"/>
            </a:ext>
          </a:extLst>
        </xdr:cNvPr>
        <xdr:cNvSpPr/>
      </xdr:nvSpPr>
      <xdr:spPr>
        <a:xfrm>
          <a:off x="1278890" y="1083803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123066</xdr:rowOff>
    </xdr:from>
    <xdr:ext cx="762000" cy="259045"/>
    <xdr:sp macro="" textlink="">
      <xdr:nvSpPr>
        <xdr:cNvPr id="145" name="テキスト ボックス 144">
          <a:extLst>
            <a:ext uri="{FF2B5EF4-FFF2-40B4-BE49-F238E27FC236}">
              <a16:creationId xmlns:a16="http://schemas.microsoft.com/office/drawing/2014/main" id="{40884955-FEC6-4669-B4B5-78FC450C8851}"/>
            </a:ext>
          </a:extLst>
        </xdr:cNvPr>
        <xdr:cNvSpPr txBox="1"/>
      </xdr:nvSpPr>
      <xdr:spPr>
        <a:xfrm>
          <a:off x="967740" y="1092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BECF2C9-5B02-4C0A-8302-21C4B4899A64}"/>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51CF75A-A3D1-446B-88EB-39B09F87363C}"/>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BECB5FC-1070-4213-B8E7-C1E0E8FF8575}"/>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B91CC99-550C-4A55-9EB7-C7C966326EF2}"/>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C16D600-B932-438D-9020-50EEFA470302}"/>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138289</xdr:rowOff>
    </xdr:from>
    <xdr:to>
      <xdr:col>23</xdr:col>
      <xdr:colOff>184150</xdr:colOff>
      <xdr:row>62</xdr:row>
      <xdr:rowOff>68439</xdr:rowOff>
    </xdr:to>
    <xdr:sp macro="" textlink="">
      <xdr:nvSpPr>
        <xdr:cNvPr id="151" name="楕円 150">
          <a:extLst>
            <a:ext uri="{FF2B5EF4-FFF2-40B4-BE49-F238E27FC236}">
              <a16:creationId xmlns:a16="http://schemas.microsoft.com/office/drawing/2014/main" id="{31F680E2-03ED-4D01-B492-E1BF702D101E}"/>
            </a:ext>
          </a:extLst>
        </xdr:cNvPr>
        <xdr:cNvSpPr/>
      </xdr:nvSpPr>
      <xdr:spPr>
        <a:xfrm>
          <a:off x="4465955" y="105929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154816</xdr:rowOff>
    </xdr:from>
    <xdr:ext cx="762000" cy="259045"/>
    <xdr:sp macro="" textlink="">
      <xdr:nvSpPr>
        <xdr:cNvPr id="152" name="財政構造の弾力性該当値テキスト">
          <a:extLst>
            <a:ext uri="{FF2B5EF4-FFF2-40B4-BE49-F238E27FC236}">
              <a16:creationId xmlns:a16="http://schemas.microsoft.com/office/drawing/2014/main" id="{E2B907D8-8429-4AF3-B24F-D91FE468A72E}"/>
            </a:ext>
          </a:extLst>
        </xdr:cNvPr>
        <xdr:cNvSpPr txBox="1"/>
      </xdr:nvSpPr>
      <xdr:spPr>
        <a:xfrm>
          <a:off x="4588510" y="104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53" name="楕円 152">
          <a:extLst>
            <a:ext uri="{FF2B5EF4-FFF2-40B4-BE49-F238E27FC236}">
              <a16:creationId xmlns:a16="http://schemas.microsoft.com/office/drawing/2014/main" id="{AE0CA494-60E2-4478-8C46-7BF0196FF7F6}"/>
            </a:ext>
          </a:extLst>
        </xdr:cNvPr>
        <xdr:cNvSpPr/>
      </xdr:nvSpPr>
      <xdr:spPr>
        <a:xfrm>
          <a:off x="3703955" y="1034584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141410</xdr:rowOff>
    </xdr:from>
    <xdr:ext cx="736600" cy="259045"/>
    <xdr:sp macro="" textlink="">
      <xdr:nvSpPr>
        <xdr:cNvPr id="154" name="テキスト ボックス 153">
          <a:extLst>
            <a:ext uri="{FF2B5EF4-FFF2-40B4-BE49-F238E27FC236}">
              <a16:creationId xmlns:a16="http://schemas.microsoft.com/office/drawing/2014/main" id="{06356D66-3FB2-49A6-BB14-CC53C0DF94AD}"/>
            </a:ext>
          </a:extLst>
        </xdr:cNvPr>
        <xdr:cNvSpPr txBox="1"/>
      </xdr:nvSpPr>
      <xdr:spPr>
        <a:xfrm>
          <a:off x="3406140" y="104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90311</xdr:rowOff>
    </xdr:from>
    <xdr:to>
      <xdr:col>15</xdr:col>
      <xdr:colOff>133350</xdr:colOff>
      <xdr:row>64</xdr:row>
      <xdr:rowOff>20461</xdr:rowOff>
    </xdr:to>
    <xdr:sp macro="" textlink="">
      <xdr:nvSpPr>
        <xdr:cNvPr id="155" name="楕円 154">
          <a:extLst>
            <a:ext uri="{FF2B5EF4-FFF2-40B4-BE49-F238E27FC236}">
              <a16:creationId xmlns:a16="http://schemas.microsoft.com/office/drawing/2014/main" id="{A2A5DF63-E32A-45AE-95E0-FB473645F746}"/>
            </a:ext>
          </a:extLst>
        </xdr:cNvPr>
        <xdr:cNvSpPr/>
      </xdr:nvSpPr>
      <xdr:spPr>
        <a:xfrm>
          <a:off x="2887345" y="10895471"/>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30638</xdr:rowOff>
    </xdr:from>
    <xdr:ext cx="762000" cy="259045"/>
    <xdr:sp macro="" textlink="">
      <xdr:nvSpPr>
        <xdr:cNvPr id="156" name="テキスト ボックス 155">
          <a:extLst>
            <a:ext uri="{FF2B5EF4-FFF2-40B4-BE49-F238E27FC236}">
              <a16:creationId xmlns:a16="http://schemas.microsoft.com/office/drawing/2014/main" id="{D29DA25A-E432-4BD3-9CCB-4A3F659F6F9A}"/>
            </a:ext>
          </a:extLst>
        </xdr:cNvPr>
        <xdr:cNvSpPr txBox="1"/>
      </xdr:nvSpPr>
      <xdr:spPr>
        <a:xfrm>
          <a:off x="2599055" y="1065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20461</xdr:rowOff>
    </xdr:from>
    <xdr:to>
      <xdr:col>11</xdr:col>
      <xdr:colOff>82550</xdr:colOff>
      <xdr:row>62</xdr:row>
      <xdr:rowOff>122061</xdr:rowOff>
    </xdr:to>
    <xdr:sp macro="" textlink="">
      <xdr:nvSpPr>
        <xdr:cNvPr id="157" name="楕円 156">
          <a:extLst>
            <a:ext uri="{FF2B5EF4-FFF2-40B4-BE49-F238E27FC236}">
              <a16:creationId xmlns:a16="http://schemas.microsoft.com/office/drawing/2014/main" id="{40DA54DC-C4DF-479A-BDF0-FA888D2C511C}"/>
            </a:ext>
          </a:extLst>
        </xdr:cNvPr>
        <xdr:cNvSpPr/>
      </xdr:nvSpPr>
      <xdr:spPr>
        <a:xfrm>
          <a:off x="2095500" y="10646551"/>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132238</xdr:rowOff>
    </xdr:from>
    <xdr:ext cx="762000" cy="259045"/>
    <xdr:sp macro="" textlink="">
      <xdr:nvSpPr>
        <xdr:cNvPr id="158" name="テキスト ボックス 157">
          <a:extLst>
            <a:ext uri="{FF2B5EF4-FFF2-40B4-BE49-F238E27FC236}">
              <a16:creationId xmlns:a16="http://schemas.microsoft.com/office/drawing/2014/main" id="{7804A4BB-6936-4F84-B4CF-0AE469AA08B8}"/>
            </a:ext>
          </a:extLst>
        </xdr:cNvPr>
        <xdr:cNvSpPr txBox="1"/>
      </xdr:nvSpPr>
      <xdr:spPr>
        <a:xfrm>
          <a:off x="1782445" y="1042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60678</xdr:rowOff>
    </xdr:from>
    <xdr:to>
      <xdr:col>7</xdr:col>
      <xdr:colOff>31750</xdr:colOff>
      <xdr:row>62</xdr:row>
      <xdr:rowOff>162278</xdr:rowOff>
    </xdr:to>
    <xdr:sp macro="" textlink="">
      <xdr:nvSpPr>
        <xdr:cNvPr id="159" name="楕円 158">
          <a:extLst>
            <a:ext uri="{FF2B5EF4-FFF2-40B4-BE49-F238E27FC236}">
              <a16:creationId xmlns:a16="http://schemas.microsoft.com/office/drawing/2014/main" id="{F96628C4-ED98-4673-8484-D14FB34DBAF5}"/>
            </a:ext>
          </a:extLst>
        </xdr:cNvPr>
        <xdr:cNvSpPr/>
      </xdr:nvSpPr>
      <xdr:spPr>
        <a:xfrm>
          <a:off x="1278890" y="10686768"/>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1005</xdr:rowOff>
    </xdr:from>
    <xdr:ext cx="762000" cy="259045"/>
    <xdr:sp macro="" textlink="">
      <xdr:nvSpPr>
        <xdr:cNvPr id="160" name="テキスト ボックス 159">
          <a:extLst>
            <a:ext uri="{FF2B5EF4-FFF2-40B4-BE49-F238E27FC236}">
              <a16:creationId xmlns:a16="http://schemas.microsoft.com/office/drawing/2014/main" id="{E8B17634-972D-4031-8086-4336A24F8414}"/>
            </a:ext>
          </a:extLst>
        </xdr:cNvPr>
        <xdr:cNvSpPr txBox="1"/>
      </xdr:nvSpPr>
      <xdr:spPr>
        <a:xfrm>
          <a:off x="967740" y="104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8C01DB61-D0D7-4FEB-A6BC-5482086CAB85}"/>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93223A82-EEC7-4579-A844-6885D27332B2}"/>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DA108B00-D5E2-4CEC-93B4-5BE120AC9705}"/>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D91C53F8-15BC-4903-8B43-3AADFEE0FF9C}"/>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37FE681-C05D-4732-8FD2-A564A76324F3}"/>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898E354-E5A9-4AB2-B8A0-7BCA6711A94D}"/>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B53B6E8-410C-4A6B-B5C5-68100239C8CD}"/>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1AC032FF-D7AF-4CAE-9B0D-1977E2BEF549}"/>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3BC591C-E6E3-4636-A652-3BEA8AA329E4}"/>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80902DC-62BA-4790-888D-9AE3D08D88D2}"/>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2D12DCA-E1C3-4EE5-A1F4-75FCF1693BAB}"/>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4EE1D3E-5C82-441D-B99B-994D06B19519}"/>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97D4907-BC6D-4F16-8F30-BCBD1391B506}"/>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維持補修費には、類似団体ではほとんど行われていない除雪費が含まれている一方で、人件費については、効率的な職員配置に努めてきたことにより類似団体平均を大幅に下回った結果、類似団体平均</a:t>
          </a:r>
          <a:r>
            <a:rPr kumimoji="1" lang="en-US" altLang="ja-JP" sz="1300">
              <a:latin typeface="ＭＳ Ｐゴシック" panose="020B0600070205080204" pitchFamily="50" charset="-128"/>
              <a:ea typeface="ＭＳ Ｐゴシック" panose="020B0600070205080204" pitchFamily="50" charset="-128"/>
            </a:rPr>
            <a:t>177,868</a:t>
          </a:r>
          <a:r>
            <a:rPr kumimoji="1" lang="ja-JP" altLang="en-US" sz="1300">
              <a:latin typeface="ＭＳ Ｐゴシック" panose="020B0600070205080204" pitchFamily="50" charset="-128"/>
              <a:ea typeface="ＭＳ Ｐゴシック" panose="020B0600070205080204" pitchFamily="50" charset="-128"/>
            </a:rPr>
            <a:t>円を下回る</a:t>
          </a:r>
          <a:r>
            <a:rPr kumimoji="1" lang="en-US" altLang="ja-JP" sz="1300">
              <a:latin typeface="ＭＳ Ｐゴシック" panose="020B0600070205080204" pitchFamily="50" charset="-128"/>
              <a:ea typeface="ＭＳ Ｐゴシック" panose="020B0600070205080204" pitchFamily="50" charset="-128"/>
            </a:rPr>
            <a:t>170,549</a:t>
          </a:r>
          <a:r>
            <a:rPr kumimoji="1" lang="ja-JP" altLang="en-US" sz="1300">
              <a:latin typeface="ＭＳ Ｐゴシック" panose="020B0600070205080204" pitchFamily="50" charset="-128"/>
              <a:ea typeface="ＭＳ Ｐゴシック" panose="020B0600070205080204" pitchFamily="50" charset="-128"/>
            </a:rPr>
            <a:t>円と、類似団体で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番目に低くなっている。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今後も引き続き効率的な職員配置等による人件費の見直しや、物件費の抑制に努めていく。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2594320-27EE-4C59-A118-124456FD4858}"/>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7BAAB365-8F77-41A9-9BF2-11174A9D417E}"/>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C7B117-72B5-4977-AA9E-3EE91F741545}"/>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4F13B760-C350-47AB-AA4F-134AC530F86B}"/>
            </a:ext>
          </a:extLst>
        </xdr:cNvPr>
        <xdr:cNvCxnSpPr/>
      </xdr:nvCxnSpPr>
      <xdr:spPr>
        <a:xfrm>
          <a:off x="701040" y="1532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8115C7E5-AFAA-4077-A6B0-7A9274AA9E95}"/>
            </a:ext>
          </a:extLst>
        </xdr:cNvPr>
        <xdr:cNvSpPr txBox="1"/>
      </xdr:nvSpPr>
      <xdr:spPr>
        <a:xfrm>
          <a:off x="0"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76656529-2415-4823-BD36-390F27356F06}"/>
            </a:ext>
          </a:extLst>
        </xdr:cNvPr>
        <xdr:cNvCxnSpPr/>
      </xdr:nvCxnSpPr>
      <xdr:spPr>
        <a:xfrm>
          <a:off x="701040" y="1484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12B7482E-29C8-46EF-8B8E-4D20E99A9003}"/>
            </a:ext>
          </a:extLst>
        </xdr:cNvPr>
        <xdr:cNvSpPr txBox="1"/>
      </xdr:nvSpPr>
      <xdr:spPr>
        <a:xfrm>
          <a:off x="0"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A817CEFE-7F2C-4B1B-AA05-0FCD40918FE6}"/>
            </a:ext>
          </a:extLst>
        </xdr:cNvPr>
        <xdr:cNvCxnSpPr/>
      </xdr:nvCxnSpPr>
      <xdr:spPr>
        <a:xfrm>
          <a:off x="701040" y="1435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F683C66E-BC43-4A04-A40E-30B6279D258F}"/>
            </a:ext>
          </a:extLst>
        </xdr:cNvPr>
        <xdr:cNvSpPr txBox="1"/>
      </xdr:nvSpPr>
      <xdr:spPr>
        <a:xfrm>
          <a:off x="0"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ABE25778-65EB-4F1A-9C6E-45A5E5738F52}"/>
            </a:ext>
          </a:extLst>
        </xdr:cNvPr>
        <xdr:cNvCxnSpPr/>
      </xdr:nvCxnSpPr>
      <xdr:spPr>
        <a:xfrm>
          <a:off x="701040" y="1388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456F9FE5-8D6C-4352-B6E3-389777CAB829}"/>
            </a:ext>
          </a:extLst>
        </xdr:cNvPr>
        <xdr:cNvSpPr txBox="1"/>
      </xdr:nvSpPr>
      <xdr:spPr>
        <a:xfrm>
          <a:off x="0"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2AA608E6-593B-4C8B-8388-5A1AA9B92B1F}"/>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9E9EACF7-9221-481D-AF71-4EBBEE17E33E}"/>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25C29065-B159-41F3-B77B-CEAE3A00438D}"/>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455F7FAC-834D-4447-9925-53FC36F78567}"/>
            </a:ext>
          </a:extLst>
        </xdr:cNvPr>
        <xdr:cNvCxnSpPr/>
      </xdr:nvCxnSpPr>
      <xdr:spPr>
        <a:xfrm flipV="1">
          <a:off x="4511040" y="14370627"/>
          <a:ext cx="0" cy="1023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C8A86AC1-B1C2-47D5-BA65-87BABC41A52E}"/>
            </a:ext>
          </a:extLst>
        </xdr:cNvPr>
        <xdr:cNvSpPr txBox="1"/>
      </xdr:nvSpPr>
      <xdr:spPr>
        <a:xfrm>
          <a:off x="4588510" y="1536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7508E952-35BE-4AA3-8533-D49CD93382BD}"/>
            </a:ext>
          </a:extLst>
        </xdr:cNvPr>
        <xdr:cNvCxnSpPr/>
      </xdr:nvCxnSpPr>
      <xdr:spPr>
        <a:xfrm>
          <a:off x="4427855" y="1539453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72314CB9-6EA8-45AE-9202-3ADF6CBF833C}"/>
            </a:ext>
          </a:extLst>
        </xdr:cNvPr>
        <xdr:cNvSpPr txBox="1"/>
      </xdr:nvSpPr>
      <xdr:spPr>
        <a:xfrm>
          <a:off x="4588510" y="141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EC0D8903-67CC-4018-AE66-47A9750794E8}"/>
            </a:ext>
          </a:extLst>
        </xdr:cNvPr>
        <xdr:cNvCxnSpPr/>
      </xdr:nvCxnSpPr>
      <xdr:spPr>
        <a:xfrm>
          <a:off x="4427855" y="143706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44997</xdr:rowOff>
    </xdr:from>
    <xdr:to>
      <xdr:col>23</xdr:col>
      <xdr:colOff>133350</xdr:colOff>
      <xdr:row>85</xdr:row>
      <xdr:rowOff>92365</xdr:rowOff>
    </xdr:to>
    <xdr:cxnSp macro="">
      <xdr:nvCxnSpPr>
        <xdr:cNvPr id="193" name="直線コネクタ 192">
          <a:extLst>
            <a:ext uri="{FF2B5EF4-FFF2-40B4-BE49-F238E27FC236}">
              <a16:creationId xmlns:a16="http://schemas.microsoft.com/office/drawing/2014/main" id="{9000C537-CA76-493C-BF99-34C72377A031}"/>
            </a:ext>
          </a:extLst>
        </xdr:cNvPr>
        <xdr:cNvCxnSpPr/>
      </xdr:nvCxnSpPr>
      <xdr:spPr>
        <a:xfrm flipV="1">
          <a:off x="3749040" y="14620152"/>
          <a:ext cx="762000" cy="4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25597D98-9CB8-49CE-9B64-1FBD162C5FC4}"/>
            </a:ext>
          </a:extLst>
        </xdr:cNvPr>
        <xdr:cNvSpPr txBox="1"/>
      </xdr:nvSpPr>
      <xdr:spPr>
        <a:xfrm>
          <a:off x="4588510" y="1471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3FB9D4F8-296B-478D-BE97-89E0480E1E0E}"/>
            </a:ext>
          </a:extLst>
        </xdr:cNvPr>
        <xdr:cNvSpPr/>
      </xdr:nvSpPr>
      <xdr:spPr>
        <a:xfrm>
          <a:off x="4465955" y="1474786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19825</xdr:rowOff>
    </xdr:from>
    <xdr:to>
      <xdr:col>19</xdr:col>
      <xdr:colOff>133350</xdr:colOff>
      <xdr:row>85</xdr:row>
      <xdr:rowOff>92365</xdr:rowOff>
    </xdr:to>
    <xdr:cxnSp macro="">
      <xdr:nvCxnSpPr>
        <xdr:cNvPr id="196" name="直線コネクタ 195">
          <a:extLst>
            <a:ext uri="{FF2B5EF4-FFF2-40B4-BE49-F238E27FC236}">
              <a16:creationId xmlns:a16="http://schemas.microsoft.com/office/drawing/2014/main" id="{8668A057-21E0-44F9-B752-6F732C14F89D}"/>
            </a:ext>
          </a:extLst>
        </xdr:cNvPr>
        <xdr:cNvCxnSpPr/>
      </xdr:nvCxnSpPr>
      <xdr:spPr>
        <a:xfrm>
          <a:off x="2941955" y="14074915"/>
          <a:ext cx="807085" cy="5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17CB6D54-A765-47A4-B1D8-6917E360A7FC}"/>
            </a:ext>
          </a:extLst>
        </xdr:cNvPr>
        <xdr:cNvSpPr/>
      </xdr:nvSpPr>
      <xdr:spPr>
        <a:xfrm>
          <a:off x="3703955" y="14634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49DED98D-D7BD-4D89-BAE9-178F6D71145E}"/>
            </a:ext>
          </a:extLst>
        </xdr:cNvPr>
        <xdr:cNvSpPr txBox="1"/>
      </xdr:nvSpPr>
      <xdr:spPr>
        <a:xfrm>
          <a:off x="3406140" y="1471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164883</xdr:rowOff>
    </xdr:from>
    <xdr:to>
      <xdr:col>15</xdr:col>
      <xdr:colOff>82550</xdr:colOff>
      <xdr:row>82</xdr:row>
      <xdr:rowOff>19825</xdr:rowOff>
    </xdr:to>
    <xdr:cxnSp macro="">
      <xdr:nvCxnSpPr>
        <xdr:cNvPr id="199" name="直線コネクタ 198">
          <a:extLst>
            <a:ext uri="{FF2B5EF4-FFF2-40B4-BE49-F238E27FC236}">
              <a16:creationId xmlns:a16="http://schemas.microsoft.com/office/drawing/2014/main" id="{6684F265-EF34-4409-809D-7E78FBF9E1A1}"/>
            </a:ext>
          </a:extLst>
        </xdr:cNvPr>
        <xdr:cNvCxnSpPr/>
      </xdr:nvCxnSpPr>
      <xdr:spPr>
        <a:xfrm>
          <a:off x="2125345" y="13884693"/>
          <a:ext cx="816610" cy="19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E81AB857-5E56-477B-BCDA-3CEF426A479D}"/>
            </a:ext>
          </a:extLst>
        </xdr:cNvPr>
        <xdr:cNvSpPr/>
      </xdr:nvSpPr>
      <xdr:spPr>
        <a:xfrm>
          <a:off x="2887345" y="14324503"/>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a:extLst>
            <a:ext uri="{FF2B5EF4-FFF2-40B4-BE49-F238E27FC236}">
              <a16:creationId xmlns:a16="http://schemas.microsoft.com/office/drawing/2014/main" id="{E6ACAF69-F061-417D-A6EB-AE3F9783D047}"/>
            </a:ext>
          </a:extLst>
        </xdr:cNvPr>
        <xdr:cNvSpPr txBox="1"/>
      </xdr:nvSpPr>
      <xdr:spPr>
        <a:xfrm>
          <a:off x="2599055" y="1440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164883</xdr:rowOff>
    </xdr:from>
    <xdr:to>
      <xdr:col>11</xdr:col>
      <xdr:colOff>31750</xdr:colOff>
      <xdr:row>80</xdr:row>
      <xdr:rowOff>171132</xdr:rowOff>
    </xdr:to>
    <xdr:cxnSp macro="">
      <xdr:nvCxnSpPr>
        <xdr:cNvPr id="202" name="直線コネクタ 201">
          <a:extLst>
            <a:ext uri="{FF2B5EF4-FFF2-40B4-BE49-F238E27FC236}">
              <a16:creationId xmlns:a16="http://schemas.microsoft.com/office/drawing/2014/main" id="{0286D586-9540-42A6-997C-9F42AC99AAB8}"/>
            </a:ext>
          </a:extLst>
        </xdr:cNvPr>
        <xdr:cNvCxnSpPr/>
      </xdr:nvCxnSpPr>
      <xdr:spPr>
        <a:xfrm flipV="1">
          <a:off x="1333500" y="13884693"/>
          <a:ext cx="791845"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36459271-CBCB-43D2-B151-6FBACB7E7AE2}"/>
            </a:ext>
          </a:extLst>
        </xdr:cNvPr>
        <xdr:cNvSpPr/>
      </xdr:nvSpPr>
      <xdr:spPr>
        <a:xfrm>
          <a:off x="2095500" y="1414533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a:extLst>
            <a:ext uri="{FF2B5EF4-FFF2-40B4-BE49-F238E27FC236}">
              <a16:creationId xmlns:a16="http://schemas.microsoft.com/office/drawing/2014/main" id="{D3FBF07E-C148-4E59-A85A-08B0043BD0C7}"/>
            </a:ext>
          </a:extLst>
        </xdr:cNvPr>
        <xdr:cNvSpPr txBox="1"/>
      </xdr:nvSpPr>
      <xdr:spPr>
        <a:xfrm>
          <a:off x="1782445" y="1423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0F5047A8-D393-4F12-84D0-ED15D5CE71CB}"/>
            </a:ext>
          </a:extLst>
        </xdr:cNvPr>
        <xdr:cNvSpPr/>
      </xdr:nvSpPr>
      <xdr:spPr>
        <a:xfrm>
          <a:off x="1278890" y="14086658"/>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451E9AB6-83C6-40C0-8656-B00AB75E5469}"/>
            </a:ext>
          </a:extLst>
        </xdr:cNvPr>
        <xdr:cNvSpPr txBox="1"/>
      </xdr:nvSpPr>
      <xdr:spPr>
        <a:xfrm>
          <a:off x="967740" y="141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C94AAB0-742A-4E1F-8958-5EC3550E6C2F}"/>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FFFBBF6-3ADF-45C3-BA49-2EE8E22B4C9E}"/>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29BA824-9CEF-41C2-AAF7-10DE269DF243}"/>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39F911A-B585-4AD4-9221-7F27AB782571}"/>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1F31471-6677-44AD-9BFC-6B08EC19C99B}"/>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165647</xdr:rowOff>
    </xdr:from>
    <xdr:to>
      <xdr:col>23</xdr:col>
      <xdr:colOff>184150</xdr:colOff>
      <xdr:row>85</xdr:row>
      <xdr:rowOff>95797</xdr:rowOff>
    </xdr:to>
    <xdr:sp macro="" textlink="">
      <xdr:nvSpPr>
        <xdr:cNvPr id="212" name="楕円 211">
          <a:extLst>
            <a:ext uri="{FF2B5EF4-FFF2-40B4-BE49-F238E27FC236}">
              <a16:creationId xmlns:a16="http://schemas.microsoft.com/office/drawing/2014/main" id="{EF9E68DA-5DB3-4933-B75E-91BB01235A0F}"/>
            </a:ext>
          </a:extLst>
        </xdr:cNvPr>
        <xdr:cNvSpPr/>
      </xdr:nvSpPr>
      <xdr:spPr>
        <a:xfrm>
          <a:off x="4465955" y="1457125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10724</xdr:rowOff>
    </xdr:from>
    <xdr:ext cx="762000" cy="259045"/>
    <xdr:sp macro="" textlink="">
      <xdr:nvSpPr>
        <xdr:cNvPr id="213" name="人件費・物件費等の状況該当値テキスト">
          <a:extLst>
            <a:ext uri="{FF2B5EF4-FFF2-40B4-BE49-F238E27FC236}">
              <a16:creationId xmlns:a16="http://schemas.microsoft.com/office/drawing/2014/main" id="{76800754-6A6D-489E-8657-45C1DFB87797}"/>
            </a:ext>
          </a:extLst>
        </xdr:cNvPr>
        <xdr:cNvSpPr txBox="1"/>
      </xdr:nvSpPr>
      <xdr:spPr>
        <a:xfrm>
          <a:off x="4588510" y="1441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41565</xdr:rowOff>
    </xdr:from>
    <xdr:to>
      <xdr:col>19</xdr:col>
      <xdr:colOff>184150</xdr:colOff>
      <xdr:row>85</xdr:row>
      <xdr:rowOff>143165</xdr:rowOff>
    </xdr:to>
    <xdr:sp macro="" textlink="">
      <xdr:nvSpPr>
        <xdr:cNvPr id="214" name="楕円 213">
          <a:extLst>
            <a:ext uri="{FF2B5EF4-FFF2-40B4-BE49-F238E27FC236}">
              <a16:creationId xmlns:a16="http://schemas.microsoft.com/office/drawing/2014/main" id="{90250F9A-B0FD-4447-80BF-1600BE0923AA}"/>
            </a:ext>
          </a:extLst>
        </xdr:cNvPr>
        <xdr:cNvSpPr/>
      </xdr:nvSpPr>
      <xdr:spPr>
        <a:xfrm>
          <a:off x="3703955" y="146148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153342</xdr:rowOff>
    </xdr:from>
    <xdr:ext cx="736600" cy="259045"/>
    <xdr:sp macro="" textlink="">
      <xdr:nvSpPr>
        <xdr:cNvPr id="215" name="テキスト ボックス 214">
          <a:extLst>
            <a:ext uri="{FF2B5EF4-FFF2-40B4-BE49-F238E27FC236}">
              <a16:creationId xmlns:a16="http://schemas.microsoft.com/office/drawing/2014/main" id="{1023AFFE-F1EF-445A-BD1C-870D03D037D8}"/>
            </a:ext>
          </a:extLst>
        </xdr:cNvPr>
        <xdr:cNvSpPr txBox="1"/>
      </xdr:nvSpPr>
      <xdr:spPr>
        <a:xfrm>
          <a:off x="3406140" y="1438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140475</xdr:rowOff>
    </xdr:from>
    <xdr:to>
      <xdr:col>15</xdr:col>
      <xdr:colOff>133350</xdr:colOff>
      <xdr:row>82</xdr:row>
      <xdr:rowOff>70625</xdr:rowOff>
    </xdr:to>
    <xdr:sp macro="" textlink="">
      <xdr:nvSpPr>
        <xdr:cNvPr id="216" name="楕円 215">
          <a:extLst>
            <a:ext uri="{FF2B5EF4-FFF2-40B4-BE49-F238E27FC236}">
              <a16:creationId xmlns:a16="http://schemas.microsoft.com/office/drawing/2014/main" id="{85DD0648-C2E8-4911-9537-1E0071964ED7}"/>
            </a:ext>
          </a:extLst>
        </xdr:cNvPr>
        <xdr:cNvSpPr/>
      </xdr:nvSpPr>
      <xdr:spPr>
        <a:xfrm>
          <a:off x="2887345" y="14024115"/>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80802</xdr:rowOff>
    </xdr:from>
    <xdr:ext cx="762000" cy="259045"/>
    <xdr:sp macro="" textlink="">
      <xdr:nvSpPr>
        <xdr:cNvPr id="217" name="テキスト ボックス 216">
          <a:extLst>
            <a:ext uri="{FF2B5EF4-FFF2-40B4-BE49-F238E27FC236}">
              <a16:creationId xmlns:a16="http://schemas.microsoft.com/office/drawing/2014/main" id="{71E50023-598F-4778-940D-5632FD0DDF4F}"/>
            </a:ext>
          </a:extLst>
        </xdr:cNvPr>
        <xdr:cNvSpPr txBox="1"/>
      </xdr:nvSpPr>
      <xdr:spPr>
        <a:xfrm>
          <a:off x="2599055" y="1379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114083</xdr:rowOff>
    </xdr:from>
    <xdr:to>
      <xdr:col>11</xdr:col>
      <xdr:colOff>82550</xdr:colOff>
      <xdr:row>81</xdr:row>
      <xdr:rowOff>44233</xdr:rowOff>
    </xdr:to>
    <xdr:sp macro="" textlink="">
      <xdr:nvSpPr>
        <xdr:cNvPr id="218" name="楕円 217">
          <a:extLst>
            <a:ext uri="{FF2B5EF4-FFF2-40B4-BE49-F238E27FC236}">
              <a16:creationId xmlns:a16="http://schemas.microsoft.com/office/drawing/2014/main" id="{17C7DA10-1EFE-4A56-BFC0-3A002D2A4637}"/>
            </a:ext>
          </a:extLst>
        </xdr:cNvPr>
        <xdr:cNvSpPr/>
      </xdr:nvSpPr>
      <xdr:spPr>
        <a:xfrm>
          <a:off x="2095500" y="1383008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54410</xdr:rowOff>
    </xdr:from>
    <xdr:ext cx="762000" cy="259045"/>
    <xdr:sp macro="" textlink="">
      <xdr:nvSpPr>
        <xdr:cNvPr id="219" name="テキスト ボックス 218">
          <a:extLst>
            <a:ext uri="{FF2B5EF4-FFF2-40B4-BE49-F238E27FC236}">
              <a16:creationId xmlns:a16="http://schemas.microsoft.com/office/drawing/2014/main" id="{58047430-1636-4F90-9933-4F4881D2BB1A}"/>
            </a:ext>
          </a:extLst>
        </xdr:cNvPr>
        <xdr:cNvSpPr txBox="1"/>
      </xdr:nvSpPr>
      <xdr:spPr>
        <a:xfrm>
          <a:off x="1782445" y="1360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120332</xdr:rowOff>
    </xdr:from>
    <xdr:to>
      <xdr:col>7</xdr:col>
      <xdr:colOff>31750</xdr:colOff>
      <xdr:row>81</xdr:row>
      <xdr:rowOff>50482</xdr:rowOff>
    </xdr:to>
    <xdr:sp macro="" textlink="">
      <xdr:nvSpPr>
        <xdr:cNvPr id="220" name="楕円 219">
          <a:extLst>
            <a:ext uri="{FF2B5EF4-FFF2-40B4-BE49-F238E27FC236}">
              <a16:creationId xmlns:a16="http://schemas.microsoft.com/office/drawing/2014/main" id="{7C722962-EC25-49E4-B952-8878EC606025}"/>
            </a:ext>
          </a:extLst>
        </xdr:cNvPr>
        <xdr:cNvSpPr/>
      </xdr:nvSpPr>
      <xdr:spPr>
        <a:xfrm>
          <a:off x="1278890" y="1383823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60659</xdr:rowOff>
    </xdr:from>
    <xdr:ext cx="762000" cy="259045"/>
    <xdr:sp macro="" textlink="">
      <xdr:nvSpPr>
        <xdr:cNvPr id="221" name="テキスト ボックス 220">
          <a:extLst>
            <a:ext uri="{FF2B5EF4-FFF2-40B4-BE49-F238E27FC236}">
              <a16:creationId xmlns:a16="http://schemas.microsoft.com/office/drawing/2014/main" id="{8376D2A8-70EF-487D-88CB-4C5BA294ECCE}"/>
            </a:ext>
          </a:extLst>
        </xdr:cNvPr>
        <xdr:cNvSpPr txBox="1"/>
      </xdr:nvSpPr>
      <xdr:spPr>
        <a:xfrm>
          <a:off x="967740" y="13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791B054-8A06-4392-B388-0FF040FD17E3}"/>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E46DD77C-01C1-4540-A9A3-BB1C8A36734C}"/>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4EFA9F0C-A7FF-4C35-BE5A-CA819AD79233}"/>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B67B6204-B5F3-4EF6-8830-F10DA47461FD}"/>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42C50672-700D-47AE-9EE7-C919CF868496}"/>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F3B791C5-B6DD-4851-89DB-0D0A6C1F0823}"/>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2FCC7AF3-8894-4059-BB84-CB718E3FE0DF}"/>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618B186B-0356-4487-9ED9-E7818BF4C219}"/>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69BC2663-9163-42D3-81E2-9FF1DD640790}"/>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547210D-5D39-47E4-B803-DAD1CEC06C5C}"/>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B6A66586-E4DE-4690-9832-244C3DFD2D61}"/>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A6E6F30-C51B-4DB6-808E-AAD729B2FE9A}"/>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7723338B-E591-4C5E-9A88-4203EF352D5B}"/>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札幌市においては、市内民間企業の給与水準との均衡を維持するため、人事委員会勧告に基づく給与の改定を行っており、ラスパイレス指数は類似団体平均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と類似団体中６番目に低くなっている。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今後も人事委員会勧告に基づき、給与水準の適正化に努めていく。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18F9A96-C95D-4D8D-82DF-B28648931BE2}"/>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88EA4A23-F312-45C2-AF72-EB0F87A1C3F9}"/>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EF65EAC7-B08F-49B8-8740-EA6C4A385DA8}"/>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DFCBFB07-51BD-4A77-86C2-881DD7F7F398}"/>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D24A63E8-88B8-4E52-A165-91BB42E7D802}"/>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9006FE7A-E6D3-46B9-B941-28C057FD86A6}"/>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ECF91032-9648-4FED-8C74-13B8D3A089F1}"/>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AA32C19A-8350-4439-A08D-A500A2916FB6}"/>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D7B66C97-3BFF-48D6-8DCC-C54CB9CBE166}"/>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E5AD18E6-E019-4FF7-AA98-6B9CC1EA6FAB}"/>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78B26BDD-C182-4391-9D32-2A5F86DB6317}"/>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95C327CD-DFB0-4C18-8F3F-C73A5BB52FC3}"/>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BA002603-6BCF-4ACD-8B7F-60458EC38CA4}"/>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8498755-6A5C-446F-81E9-C20F53D7ED4B}"/>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3DFE53BE-E3EE-4AA9-B824-2795BA16747A}"/>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FB8D7BC0-466B-4884-8A02-A0EB66240151}"/>
            </a:ext>
          </a:extLst>
        </xdr:cNvPr>
        <xdr:cNvCxnSpPr/>
      </xdr:nvCxnSpPr>
      <xdr:spPr>
        <a:xfrm flipV="1">
          <a:off x="15476855" y="1401804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57D49B57-D5B9-4C2D-A573-859DB8D1A2C9}"/>
            </a:ext>
          </a:extLst>
        </xdr:cNvPr>
        <xdr:cNvSpPr txBox="1"/>
      </xdr:nvSpPr>
      <xdr:spPr>
        <a:xfrm>
          <a:off x="15560040" y="1511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59F2AFA9-1BCB-4196-B722-64B8C3C52083}"/>
            </a:ext>
          </a:extLst>
        </xdr:cNvPr>
        <xdr:cNvCxnSpPr/>
      </xdr:nvCxnSpPr>
      <xdr:spPr>
        <a:xfrm>
          <a:off x="15408910" y="1514411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6CF65708-310B-468E-BBA3-361B79004045}"/>
            </a:ext>
          </a:extLst>
        </xdr:cNvPr>
        <xdr:cNvSpPr txBox="1"/>
      </xdr:nvSpPr>
      <xdr:spPr>
        <a:xfrm>
          <a:off x="15560040" y="1376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6C83AD24-335F-4990-91A7-BF77F9FF7089}"/>
            </a:ext>
          </a:extLst>
        </xdr:cNvPr>
        <xdr:cNvCxnSpPr/>
      </xdr:nvCxnSpPr>
      <xdr:spPr>
        <a:xfrm>
          <a:off x="15408910" y="1401804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5" name="直線コネクタ 254">
          <a:extLst>
            <a:ext uri="{FF2B5EF4-FFF2-40B4-BE49-F238E27FC236}">
              <a16:creationId xmlns:a16="http://schemas.microsoft.com/office/drawing/2014/main" id="{7B811D73-E4A9-44F1-AF95-B099E5C13E6A}"/>
            </a:ext>
          </a:extLst>
        </xdr:cNvPr>
        <xdr:cNvCxnSpPr/>
      </xdr:nvCxnSpPr>
      <xdr:spPr>
        <a:xfrm>
          <a:off x="14714855" y="1452647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a:extLst>
            <a:ext uri="{FF2B5EF4-FFF2-40B4-BE49-F238E27FC236}">
              <a16:creationId xmlns:a16="http://schemas.microsoft.com/office/drawing/2014/main" id="{BC44FD9C-CA88-47B0-939C-745A1ADD36B3}"/>
            </a:ext>
          </a:extLst>
        </xdr:cNvPr>
        <xdr:cNvSpPr txBox="1"/>
      </xdr:nvSpPr>
      <xdr:spPr>
        <a:xfrm>
          <a:off x="15560040" y="14462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FFCEDDF5-A795-4034-991A-C5B1CB49A5C5}"/>
            </a:ext>
          </a:extLst>
        </xdr:cNvPr>
        <xdr:cNvSpPr/>
      </xdr:nvSpPr>
      <xdr:spPr>
        <a:xfrm>
          <a:off x="15427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122766</xdr:rowOff>
    </xdr:to>
    <xdr:cxnSp macro="">
      <xdr:nvCxnSpPr>
        <xdr:cNvPr id="258" name="直線コネクタ 257">
          <a:extLst>
            <a:ext uri="{FF2B5EF4-FFF2-40B4-BE49-F238E27FC236}">
              <a16:creationId xmlns:a16="http://schemas.microsoft.com/office/drawing/2014/main" id="{E6F0F714-58D7-450D-96FC-3BDC615F79A2}"/>
            </a:ext>
          </a:extLst>
        </xdr:cNvPr>
        <xdr:cNvCxnSpPr/>
      </xdr:nvCxnSpPr>
      <xdr:spPr>
        <a:xfrm>
          <a:off x="13903960" y="14526471"/>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21B4049E-5612-4A19-B2EF-1FB6052015B8}"/>
            </a:ext>
          </a:extLst>
        </xdr:cNvPr>
        <xdr:cNvSpPr/>
      </xdr:nvSpPr>
      <xdr:spPr>
        <a:xfrm>
          <a:off x="14665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0" name="テキスト ボックス 259">
          <a:extLst>
            <a:ext uri="{FF2B5EF4-FFF2-40B4-BE49-F238E27FC236}">
              <a16:creationId xmlns:a16="http://schemas.microsoft.com/office/drawing/2014/main" id="{3DA37BD5-3304-42F6-8A62-AFB333C3B15A}"/>
            </a:ext>
          </a:extLst>
        </xdr:cNvPr>
        <xdr:cNvSpPr txBox="1"/>
      </xdr:nvSpPr>
      <xdr:spPr>
        <a:xfrm>
          <a:off x="14371955" y="14582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122766</xdr:rowOff>
    </xdr:to>
    <xdr:cxnSp macro="">
      <xdr:nvCxnSpPr>
        <xdr:cNvPr id="261" name="直線コネクタ 260">
          <a:extLst>
            <a:ext uri="{FF2B5EF4-FFF2-40B4-BE49-F238E27FC236}">
              <a16:creationId xmlns:a16="http://schemas.microsoft.com/office/drawing/2014/main" id="{226F4747-C794-40CD-8093-F04FF6139BCC}"/>
            </a:ext>
          </a:extLst>
        </xdr:cNvPr>
        <xdr:cNvCxnSpPr/>
      </xdr:nvCxnSpPr>
      <xdr:spPr>
        <a:xfrm>
          <a:off x="13106400" y="1452647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58FA4598-A1A0-42EF-A19E-FEC2D309DB25}"/>
            </a:ext>
          </a:extLst>
        </xdr:cNvPr>
        <xdr:cNvSpPr/>
      </xdr:nvSpPr>
      <xdr:spPr>
        <a:xfrm>
          <a:off x="13868400" y="14537901"/>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a:extLst>
            <a:ext uri="{FF2B5EF4-FFF2-40B4-BE49-F238E27FC236}">
              <a16:creationId xmlns:a16="http://schemas.microsoft.com/office/drawing/2014/main" id="{38E72CB6-2890-4366-80B3-35FCBC9AA3C7}"/>
            </a:ext>
          </a:extLst>
        </xdr:cNvPr>
        <xdr:cNvSpPr txBox="1"/>
      </xdr:nvSpPr>
      <xdr:spPr>
        <a:xfrm>
          <a:off x="13555345" y="1462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11641</xdr:rowOff>
    </xdr:to>
    <xdr:cxnSp macro="">
      <xdr:nvCxnSpPr>
        <xdr:cNvPr id="264" name="直線コネクタ 263">
          <a:extLst>
            <a:ext uri="{FF2B5EF4-FFF2-40B4-BE49-F238E27FC236}">
              <a16:creationId xmlns:a16="http://schemas.microsoft.com/office/drawing/2014/main" id="{6E904FB9-7DA6-49FB-8FA1-16BC3F089AAC}"/>
            </a:ext>
          </a:extLst>
        </xdr:cNvPr>
        <xdr:cNvCxnSpPr/>
      </xdr:nvCxnSpPr>
      <xdr:spPr>
        <a:xfrm flipV="1">
          <a:off x="12289790" y="14526471"/>
          <a:ext cx="81661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F48A5D23-A6A0-4348-AFC3-46756ABEA933}"/>
            </a:ext>
          </a:extLst>
        </xdr:cNvPr>
        <xdr:cNvSpPr/>
      </xdr:nvSpPr>
      <xdr:spPr>
        <a:xfrm>
          <a:off x="13051790" y="14537901"/>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3A44DE1B-5F55-428A-907F-1999DB42D466}"/>
            </a:ext>
          </a:extLst>
        </xdr:cNvPr>
        <xdr:cNvSpPr txBox="1"/>
      </xdr:nvSpPr>
      <xdr:spPr>
        <a:xfrm>
          <a:off x="12763500" y="1462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99A97FB7-B141-4715-850A-D6139063FBE1}"/>
            </a:ext>
          </a:extLst>
        </xdr:cNvPr>
        <xdr:cNvSpPr/>
      </xdr:nvSpPr>
      <xdr:spPr>
        <a:xfrm>
          <a:off x="12246610" y="1461452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a:extLst>
            <a:ext uri="{FF2B5EF4-FFF2-40B4-BE49-F238E27FC236}">
              <a16:creationId xmlns:a16="http://schemas.microsoft.com/office/drawing/2014/main" id="{D664F6D2-713A-4E72-99EA-045A4D626BDF}"/>
            </a:ext>
          </a:extLst>
        </xdr:cNvPr>
        <xdr:cNvSpPr txBox="1"/>
      </xdr:nvSpPr>
      <xdr:spPr>
        <a:xfrm>
          <a:off x="11946890" y="147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251BEBD-5047-42F3-B08B-2AF28377A1FB}"/>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886A897-E24E-45C9-94EA-5C5C17CE26E9}"/>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3C402BF-E5C7-4285-9A24-8CE003445022}"/>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24DABE0-E98B-41F0-9129-E249563EF09F}"/>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911259B-3757-4577-91D6-1EDF8B12081D}"/>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83A144D6-23F0-436B-87F8-DF835E988415}"/>
            </a:ext>
          </a:extLst>
        </xdr:cNvPr>
        <xdr:cNvSpPr/>
      </xdr:nvSpPr>
      <xdr:spPr>
        <a:xfrm>
          <a:off x="15427960" y="1447186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19FF7DD4-F67A-4EC0-9446-3BAEB6BDAB20}"/>
            </a:ext>
          </a:extLst>
        </xdr:cNvPr>
        <xdr:cNvSpPr txBox="1"/>
      </xdr:nvSpPr>
      <xdr:spPr>
        <a:xfrm>
          <a:off x="15560040" y="1432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a:extLst>
            <a:ext uri="{FF2B5EF4-FFF2-40B4-BE49-F238E27FC236}">
              <a16:creationId xmlns:a16="http://schemas.microsoft.com/office/drawing/2014/main" id="{F4004457-2AE0-42DB-BB46-684A053CA3C5}"/>
            </a:ext>
          </a:extLst>
        </xdr:cNvPr>
        <xdr:cNvSpPr/>
      </xdr:nvSpPr>
      <xdr:spPr>
        <a:xfrm>
          <a:off x="14665960" y="1447186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a:extLst>
            <a:ext uri="{FF2B5EF4-FFF2-40B4-BE49-F238E27FC236}">
              <a16:creationId xmlns:a16="http://schemas.microsoft.com/office/drawing/2014/main" id="{7F6669EB-776E-4460-905A-1496F21225D2}"/>
            </a:ext>
          </a:extLst>
        </xdr:cNvPr>
        <xdr:cNvSpPr txBox="1"/>
      </xdr:nvSpPr>
      <xdr:spPr>
        <a:xfrm>
          <a:off x="14371955" y="14246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a:extLst>
            <a:ext uri="{FF2B5EF4-FFF2-40B4-BE49-F238E27FC236}">
              <a16:creationId xmlns:a16="http://schemas.microsoft.com/office/drawing/2014/main" id="{BB06BCAE-410C-42C3-B02E-225BFF86DFCB}"/>
            </a:ext>
          </a:extLst>
        </xdr:cNvPr>
        <xdr:cNvSpPr/>
      </xdr:nvSpPr>
      <xdr:spPr>
        <a:xfrm>
          <a:off x="13868400" y="1447186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a:extLst>
            <a:ext uri="{FF2B5EF4-FFF2-40B4-BE49-F238E27FC236}">
              <a16:creationId xmlns:a16="http://schemas.microsoft.com/office/drawing/2014/main" id="{2FBF98B7-FCEA-4000-B1E8-F20A274C1E5B}"/>
            </a:ext>
          </a:extLst>
        </xdr:cNvPr>
        <xdr:cNvSpPr txBox="1"/>
      </xdr:nvSpPr>
      <xdr:spPr>
        <a:xfrm>
          <a:off x="13555345" y="1424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a:extLst>
            <a:ext uri="{FF2B5EF4-FFF2-40B4-BE49-F238E27FC236}">
              <a16:creationId xmlns:a16="http://schemas.microsoft.com/office/drawing/2014/main" id="{7182FC1D-9E60-4513-9621-E5F58F7EB969}"/>
            </a:ext>
          </a:extLst>
        </xdr:cNvPr>
        <xdr:cNvSpPr/>
      </xdr:nvSpPr>
      <xdr:spPr>
        <a:xfrm>
          <a:off x="13051790" y="1447186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a:extLst>
            <a:ext uri="{FF2B5EF4-FFF2-40B4-BE49-F238E27FC236}">
              <a16:creationId xmlns:a16="http://schemas.microsoft.com/office/drawing/2014/main" id="{2D23B611-520F-463C-BA49-4C247840162B}"/>
            </a:ext>
          </a:extLst>
        </xdr:cNvPr>
        <xdr:cNvSpPr txBox="1"/>
      </xdr:nvSpPr>
      <xdr:spPr>
        <a:xfrm>
          <a:off x="12763500" y="1424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2" name="楕円 281">
          <a:extLst>
            <a:ext uri="{FF2B5EF4-FFF2-40B4-BE49-F238E27FC236}">
              <a16:creationId xmlns:a16="http://schemas.microsoft.com/office/drawing/2014/main" id="{186F5A7D-F75D-4EFB-9303-8523BEB3B7AB}"/>
            </a:ext>
          </a:extLst>
        </xdr:cNvPr>
        <xdr:cNvSpPr/>
      </xdr:nvSpPr>
      <xdr:spPr>
        <a:xfrm>
          <a:off x="12246610" y="1453790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83" name="テキスト ボックス 282">
          <a:extLst>
            <a:ext uri="{FF2B5EF4-FFF2-40B4-BE49-F238E27FC236}">
              <a16:creationId xmlns:a16="http://schemas.microsoft.com/office/drawing/2014/main" id="{6473AB38-2BD4-4FA2-9369-433D902CDA50}"/>
            </a:ext>
          </a:extLst>
        </xdr:cNvPr>
        <xdr:cNvSpPr txBox="1"/>
      </xdr:nvSpPr>
      <xdr:spPr>
        <a:xfrm>
          <a:off x="1194689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B5C78970-8D24-4A6B-865B-AF5A43A21989}"/>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21A2713B-1E54-46B4-92D0-026F02FCC68E}"/>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0B7C72F-0F9D-4D01-81DE-2DD14F5D46B7}"/>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1C745E29-6BF8-435E-8105-263F2ED62EAB}"/>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1B94440-6C39-4317-BB9F-B3478AC85C7D}"/>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506AEFE7-6A99-4CAD-B8E2-C15FF3AA0DC4}"/>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42967741-80D2-4375-893B-A10FA7328775}"/>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66715E16-CE90-4631-8575-24E0D10665B9}"/>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3F8B0DB-BC1C-4CEB-9DB9-2275A0283870}"/>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A6E21D29-68FA-41BF-BBDA-FD2F214736EE}"/>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663D4523-6BC4-4C4F-B552-EFD15A27D2F7}"/>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5F8A243B-EB8A-45C7-ABC0-57DAD00102C3}"/>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54EEBD3-00C4-49CA-859F-0C224B47A5C6}"/>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「札幌市まちづくり戦略ビジョン・アクションプラン</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」における行財政運営の取組（内部管理業務の簡素化や委託などによる業務効率化等）を継続し、効率的な職員配置等に努めてきたことにより、類似団体平均</a:t>
          </a:r>
          <a:r>
            <a:rPr kumimoji="1" lang="en-US" altLang="ja-JP" sz="1300">
              <a:latin typeface="ＭＳ Ｐゴシック" panose="020B0600070205080204" pitchFamily="50" charset="-128"/>
              <a:ea typeface="ＭＳ Ｐゴシック" panose="020B0600070205080204" pitchFamily="50" charset="-128"/>
            </a:rPr>
            <a:t>11.33</a:t>
          </a:r>
          <a:r>
            <a:rPr kumimoji="1" lang="ja-JP" altLang="en-US" sz="1300">
              <a:latin typeface="ＭＳ Ｐゴシック" panose="020B0600070205080204" pitchFamily="50" charset="-128"/>
              <a:ea typeface="ＭＳ Ｐゴシック" panose="020B0600070205080204" pitchFamily="50" charset="-128"/>
            </a:rPr>
            <a:t>人を下回る</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人と類似団体中最も低くなっている。</a:t>
          </a:r>
        </a:p>
        <a:p>
          <a:r>
            <a:rPr kumimoji="1" lang="ja-JP" altLang="en-US" sz="1300">
              <a:latin typeface="ＭＳ Ｐゴシック" panose="020B0600070205080204" pitchFamily="50" charset="-128"/>
              <a:ea typeface="ＭＳ Ｐゴシック" panose="020B0600070205080204" pitchFamily="50" charset="-128"/>
            </a:rPr>
            <a:t>　今後は、高齢者の増加に伴い、保健福祉など人的資源が必要な分野における業務増の可能性があるものの、民間活力の導入や、行政の役割が低下した分野の見直しなど、引き続き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3180B393-6BD3-42C8-A209-1E4F86E3DED9}"/>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AEC42219-771D-4F55-8B54-4DDABD2974B3}"/>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E3B1E971-8B5E-4C96-AB81-2207A3D492A4}"/>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F61CA246-5170-4C96-BEF1-65888C81063E}"/>
            </a:ext>
          </a:extLst>
        </xdr:cNvPr>
        <xdr:cNvCxnSpPr/>
      </xdr:nvCxnSpPr>
      <xdr:spPr>
        <a:xfrm>
          <a:off x="11666855" y="115169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62A6E0AA-CF7C-4365-8E76-BF5541A0E118}"/>
            </a:ext>
          </a:extLst>
        </xdr:cNvPr>
        <xdr:cNvSpPr txBox="1"/>
      </xdr:nvSpPr>
      <xdr:spPr>
        <a:xfrm>
          <a:off x="10981055"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BE9EC3D8-44CC-4383-B758-42F9C7D995D9}"/>
            </a:ext>
          </a:extLst>
        </xdr:cNvPr>
        <xdr:cNvCxnSpPr/>
      </xdr:nvCxnSpPr>
      <xdr:spPr>
        <a:xfrm>
          <a:off x="11666855" y="1103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DA1993B4-1D8D-4C11-96DC-1E685DD3D911}"/>
            </a:ext>
          </a:extLst>
        </xdr:cNvPr>
        <xdr:cNvSpPr txBox="1"/>
      </xdr:nvSpPr>
      <xdr:spPr>
        <a:xfrm>
          <a:off x="10981055"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2B8BC196-0A1F-4601-AD49-05661172CABA}"/>
            </a:ext>
          </a:extLst>
        </xdr:cNvPr>
        <xdr:cNvCxnSpPr/>
      </xdr:nvCxnSpPr>
      <xdr:spPr>
        <a:xfrm>
          <a:off x="11666855" y="1054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60693A18-82C5-406D-B395-5E908F477442}"/>
            </a:ext>
          </a:extLst>
        </xdr:cNvPr>
        <xdr:cNvSpPr txBox="1"/>
      </xdr:nvSpPr>
      <xdr:spPr>
        <a:xfrm>
          <a:off x="10981055"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399D4CB6-43EF-4C40-B5E8-EFE606F466F6}"/>
            </a:ext>
          </a:extLst>
        </xdr:cNvPr>
        <xdr:cNvCxnSpPr/>
      </xdr:nvCxnSpPr>
      <xdr:spPr>
        <a:xfrm>
          <a:off x="11666855" y="1007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9E32A1D0-BA1E-4CA9-9668-25EAA70EA12C}"/>
            </a:ext>
          </a:extLst>
        </xdr:cNvPr>
        <xdr:cNvSpPr txBox="1"/>
      </xdr:nvSpPr>
      <xdr:spPr>
        <a:xfrm>
          <a:off x="10981055"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57994B61-EA80-419B-85A2-00D7E9B8DB86}"/>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9B965C60-1326-43D3-8B07-D3F45E351E06}"/>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1B63834A-C7D8-4CF1-9B83-0D6463D9D563}"/>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AFE09285-DB32-40BD-B79F-47CE2C3B9DD5}"/>
            </a:ext>
          </a:extLst>
        </xdr:cNvPr>
        <xdr:cNvCxnSpPr/>
      </xdr:nvCxnSpPr>
      <xdr:spPr>
        <a:xfrm flipV="1">
          <a:off x="15476855" y="10036302"/>
          <a:ext cx="0" cy="1249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FAA0880E-0813-476B-A717-1DC78C13370E}"/>
            </a:ext>
          </a:extLst>
        </xdr:cNvPr>
        <xdr:cNvSpPr txBox="1"/>
      </xdr:nvSpPr>
      <xdr:spPr>
        <a:xfrm>
          <a:off x="1556004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0D84CBA2-1AFC-4478-A0B2-BB8534F78368}"/>
            </a:ext>
          </a:extLst>
        </xdr:cNvPr>
        <xdr:cNvCxnSpPr/>
      </xdr:nvCxnSpPr>
      <xdr:spPr>
        <a:xfrm>
          <a:off x="15408910" y="11285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F81A6EA0-F091-46DA-AB88-BA89FA1082C1}"/>
            </a:ext>
          </a:extLst>
        </xdr:cNvPr>
        <xdr:cNvSpPr txBox="1"/>
      </xdr:nvSpPr>
      <xdr:spPr>
        <a:xfrm>
          <a:off x="1556004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443EADC6-EE5B-4318-AC78-13B694CD54C2}"/>
            </a:ext>
          </a:extLst>
        </xdr:cNvPr>
        <xdr:cNvCxnSpPr/>
      </xdr:nvCxnSpPr>
      <xdr:spPr>
        <a:xfrm>
          <a:off x="15408910" y="100363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73914</xdr:rowOff>
    </xdr:from>
    <xdr:to>
      <xdr:col>81</xdr:col>
      <xdr:colOff>44450</xdr:colOff>
      <xdr:row>58</xdr:row>
      <xdr:rowOff>88392</xdr:rowOff>
    </xdr:to>
    <xdr:cxnSp macro="">
      <xdr:nvCxnSpPr>
        <xdr:cNvPr id="316" name="直線コネクタ 315">
          <a:extLst>
            <a:ext uri="{FF2B5EF4-FFF2-40B4-BE49-F238E27FC236}">
              <a16:creationId xmlns:a16="http://schemas.microsoft.com/office/drawing/2014/main" id="{979C5551-91D8-4179-8CA9-37A781FE824D}"/>
            </a:ext>
          </a:extLst>
        </xdr:cNvPr>
        <xdr:cNvCxnSpPr/>
      </xdr:nvCxnSpPr>
      <xdr:spPr>
        <a:xfrm>
          <a:off x="14714855" y="10018014"/>
          <a:ext cx="762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7" name="定員管理の状況平均値テキスト">
          <a:extLst>
            <a:ext uri="{FF2B5EF4-FFF2-40B4-BE49-F238E27FC236}">
              <a16:creationId xmlns:a16="http://schemas.microsoft.com/office/drawing/2014/main" id="{37BB2C19-F6E2-4502-B6C6-18C811378DC3}"/>
            </a:ext>
          </a:extLst>
        </xdr:cNvPr>
        <xdr:cNvSpPr txBox="1"/>
      </xdr:nvSpPr>
      <xdr:spPr>
        <a:xfrm>
          <a:off x="15560040" y="1063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E46F9C0E-8132-49E6-9FF4-4DBF5D96064F}"/>
            </a:ext>
          </a:extLst>
        </xdr:cNvPr>
        <xdr:cNvSpPr/>
      </xdr:nvSpPr>
      <xdr:spPr>
        <a:xfrm>
          <a:off x="15427960" y="10660253"/>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73914</xdr:rowOff>
    </xdr:from>
    <xdr:to>
      <xdr:col>77</xdr:col>
      <xdr:colOff>44450</xdr:colOff>
      <xdr:row>58</xdr:row>
      <xdr:rowOff>73914</xdr:rowOff>
    </xdr:to>
    <xdr:cxnSp macro="">
      <xdr:nvCxnSpPr>
        <xdr:cNvPr id="319" name="直線コネクタ 318">
          <a:extLst>
            <a:ext uri="{FF2B5EF4-FFF2-40B4-BE49-F238E27FC236}">
              <a16:creationId xmlns:a16="http://schemas.microsoft.com/office/drawing/2014/main" id="{74954487-AB29-4265-BBD1-2C55E5DB40C4}"/>
            </a:ext>
          </a:extLst>
        </xdr:cNvPr>
        <xdr:cNvCxnSpPr/>
      </xdr:nvCxnSpPr>
      <xdr:spPr>
        <a:xfrm>
          <a:off x="13903960" y="10018014"/>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FFD7F637-5CFB-4320-AF9E-BF98952F3B63}"/>
            </a:ext>
          </a:extLst>
        </xdr:cNvPr>
        <xdr:cNvSpPr/>
      </xdr:nvSpPr>
      <xdr:spPr>
        <a:xfrm>
          <a:off x="14665960" y="10648696"/>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108983</xdr:rowOff>
    </xdr:from>
    <xdr:ext cx="736600" cy="259045"/>
    <xdr:sp macro="" textlink="">
      <xdr:nvSpPr>
        <xdr:cNvPr id="321" name="テキスト ボックス 320">
          <a:extLst>
            <a:ext uri="{FF2B5EF4-FFF2-40B4-BE49-F238E27FC236}">
              <a16:creationId xmlns:a16="http://schemas.microsoft.com/office/drawing/2014/main" id="{F3CB3038-32C4-4977-A91F-233FF92233B8}"/>
            </a:ext>
          </a:extLst>
        </xdr:cNvPr>
        <xdr:cNvSpPr txBox="1"/>
      </xdr:nvSpPr>
      <xdr:spPr>
        <a:xfrm>
          <a:off x="14371955" y="1073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20828</xdr:rowOff>
    </xdr:from>
    <xdr:to>
      <xdr:col>72</xdr:col>
      <xdr:colOff>203200</xdr:colOff>
      <xdr:row>58</xdr:row>
      <xdr:rowOff>73914</xdr:rowOff>
    </xdr:to>
    <xdr:cxnSp macro="">
      <xdr:nvCxnSpPr>
        <xdr:cNvPr id="322" name="直線コネクタ 321">
          <a:extLst>
            <a:ext uri="{FF2B5EF4-FFF2-40B4-BE49-F238E27FC236}">
              <a16:creationId xmlns:a16="http://schemas.microsoft.com/office/drawing/2014/main" id="{C1F39612-62EE-402C-902D-58C86E7F1C58}"/>
            </a:ext>
          </a:extLst>
        </xdr:cNvPr>
        <xdr:cNvCxnSpPr/>
      </xdr:nvCxnSpPr>
      <xdr:spPr>
        <a:xfrm>
          <a:off x="13106400" y="9961118"/>
          <a:ext cx="79756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80E2F43D-0463-4659-A415-1BDF15BBF651}"/>
            </a:ext>
          </a:extLst>
        </xdr:cNvPr>
        <xdr:cNvSpPr/>
      </xdr:nvSpPr>
      <xdr:spPr>
        <a:xfrm>
          <a:off x="13868400" y="1063993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94505</xdr:rowOff>
    </xdr:from>
    <xdr:ext cx="762000" cy="259045"/>
    <xdr:sp macro="" textlink="">
      <xdr:nvSpPr>
        <xdr:cNvPr id="324" name="テキスト ボックス 323">
          <a:extLst>
            <a:ext uri="{FF2B5EF4-FFF2-40B4-BE49-F238E27FC236}">
              <a16:creationId xmlns:a16="http://schemas.microsoft.com/office/drawing/2014/main" id="{C7CE5D85-DB27-4D01-9E09-55AFA0030FAF}"/>
            </a:ext>
          </a:extLst>
        </xdr:cNvPr>
        <xdr:cNvSpPr txBox="1"/>
      </xdr:nvSpPr>
      <xdr:spPr>
        <a:xfrm>
          <a:off x="13555345" y="1072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163322</xdr:rowOff>
    </xdr:from>
    <xdr:to>
      <xdr:col>68</xdr:col>
      <xdr:colOff>152400</xdr:colOff>
      <xdr:row>58</xdr:row>
      <xdr:rowOff>20828</xdr:rowOff>
    </xdr:to>
    <xdr:cxnSp macro="">
      <xdr:nvCxnSpPr>
        <xdr:cNvPr id="325" name="直線コネクタ 324">
          <a:extLst>
            <a:ext uri="{FF2B5EF4-FFF2-40B4-BE49-F238E27FC236}">
              <a16:creationId xmlns:a16="http://schemas.microsoft.com/office/drawing/2014/main" id="{A4714183-733D-4B6F-9156-59B3EB0315A4}"/>
            </a:ext>
          </a:extLst>
        </xdr:cNvPr>
        <xdr:cNvCxnSpPr/>
      </xdr:nvCxnSpPr>
      <xdr:spPr>
        <a:xfrm>
          <a:off x="12289790" y="9937877"/>
          <a:ext cx="81661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A396EDFD-35D6-424B-9DA7-0847071CAD05}"/>
            </a:ext>
          </a:extLst>
        </xdr:cNvPr>
        <xdr:cNvSpPr/>
      </xdr:nvSpPr>
      <xdr:spPr>
        <a:xfrm>
          <a:off x="13051790" y="104517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77741</xdr:rowOff>
    </xdr:from>
    <xdr:ext cx="762000" cy="259045"/>
    <xdr:sp macro="" textlink="">
      <xdr:nvSpPr>
        <xdr:cNvPr id="327" name="テキスト ボックス 326">
          <a:extLst>
            <a:ext uri="{FF2B5EF4-FFF2-40B4-BE49-F238E27FC236}">
              <a16:creationId xmlns:a16="http://schemas.microsoft.com/office/drawing/2014/main" id="{00FFCAFC-E729-4C67-8C09-CCCC064B5AAA}"/>
            </a:ext>
          </a:extLst>
        </xdr:cNvPr>
        <xdr:cNvSpPr txBox="1"/>
      </xdr:nvSpPr>
      <xdr:spPr>
        <a:xfrm>
          <a:off x="127635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C1DC700F-1F55-4035-951B-4932BC813C86}"/>
            </a:ext>
          </a:extLst>
        </xdr:cNvPr>
        <xdr:cNvSpPr/>
      </xdr:nvSpPr>
      <xdr:spPr>
        <a:xfrm>
          <a:off x="12246610" y="103812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5351</xdr:rowOff>
    </xdr:from>
    <xdr:ext cx="762000" cy="259045"/>
    <xdr:sp macro="" textlink="">
      <xdr:nvSpPr>
        <xdr:cNvPr id="329" name="テキスト ボックス 328">
          <a:extLst>
            <a:ext uri="{FF2B5EF4-FFF2-40B4-BE49-F238E27FC236}">
              <a16:creationId xmlns:a16="http://schemas.microsoft.com/office/drawing/2014/main" id="{7BAFFC31-C6DF-47B0-A78E-E7173DE0A1CF}"/>
            </a:ext>
          </a:extLst>
        </xdr:cNvPr>
        <xdr:cNvSpPr txBox="1"/>
      </xdr:nvSpPr>
      <xdr:spPr>
        <a:xfrm>
          <a:off x="11946890" y="104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AF7D9038-6089-4B6A-BFD6-1530E61237AA}"/>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82ECF047-B4C0-4561-BE91-1E466DC45C98}"/>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25E640D-894F-45E4-8562-B909C309A678}"/>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94AA2CB-DA8B-455C-9D75-E6E7605783D3}"/>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5B4B4F14-6C66-435F-A919-C89E33E17317}"/>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37592</xdr:rowOff>
    </xdr:from>
    <xdr:to>
      <xdr:col>81</xdr:col>
      <xdr:colOff>95250</xdr:colOff>
      <xdr:row>58</xdr:row>
      <xdr:rowOff>139192</xdr:rowOff>
    </xdr:to>
    <xdr:sp macro="" textlink="">
      <xdr:nvSpPr>
        <xdr:cNvPr id="335" name="楕円 334">
          <a:extLst>
            <a:ext uri="{FF2B5EF4-FFF2-40B4-BE49-F238E27FC236}">
              <a16:creationId xmlns:a16="http://schemas.microsoft.com/office/drawing/2014/main" id="{8514546A-1CD1-4E55-8372-011210F64C36}"/>
            </a:ext>
          </a:extLst>
        </xdr:cNvPr>
        <xdr:cNvSpPr/>
      </xdr:nvSpPr>
      <xdr:spPr>
        <a:xfrm>
          <a:off x="15427960" y="99816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130319</xdr:rowOff>
    </xdr:from>
    <xdr:ext cx="762000" cy="259045"/>
    <xdr:sp macro="" textlink="">
      <xdr:nvSpPr>
        <xdr:cNvPr id="336" name="定員管理の状況該当値テキスト">
          <a:extLst>
            <a:ext uri="{FF2B5EF4-FFF2-40B4-BE49-F238E27FC236}">
              <a16:creationId xmlns:a16="http://schemas.microsoft.com/office/drawing/2014/main" id="{7FD2DD1D-E8B0-4292-8971-ACBCF8962DC0}"/>
            </a:ext>
          </a:extLst>
        </xdr:cNvPr>
        <xdr:cNvSpPr txBox="1"/>
      </xdr:nvSpPr>
      <xdr:spPr>
        <a:xfrm>
          <a:off x="15560040" y="990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23114</xdr:rowOff>
    </xdr:from>
    <xdr:to>
      <xdr:col>77</xdr:col>
      <xdr:colOff>95250</xdr:colOff>
      <xdr:row>58</xdr:row>
      <xdr:rowOff>124714</xdr:rowOff>
    </xdr:to>
    <xdr:sp macro="" textlink="">
      <xdr:nvSpPr>
        <xdr:cNvPr id="337" name="楕円 336">
          <a:extLst>
            <a:ext uri="{FF2B5EF4-FFF2-40B4-BE49-F238E27FC236}">
              <a16:creationId xmlns:a16="http://schemas.microsoft.com/office/drawing/2014/main" id="{722296A2-D0B4-4A64-8F9C-329A4AB80AA7}"/>
            </a:ext>
          </a:extLst>
        </xdr:cNvPr>
        <xdr:cNvSpPr/>
      </xdr:nvSpPr>
      <xdr:spPr>
        <a:xfrm>
          <a:off x="14665960" y="9963404"/>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134891</xdr:rowOff>
    </xdr:from>
    <xdr:ext cx="736600" cy="259045"/>
    <xdr:sp macro="" textlink="">
      <xdr:nvSpPr>
        <xdr:cNvPr id="338" name="テキスト ボックス 337">
          <a:extLst>
            <a:ext uri="{FF2B5EF4-FFF2-40B4-BE49-F238E27FC236}">
              <a16:creationId xmlns:a16="http://schemas.microsoft.com/office/drawing/2014/main" id="{603064C5-F024-47C0-9314-0121240F2BC8}"/>
            </a:ext>
          </a:extLst>
        </xdr:cNvPr>
        <xdr:cNvSpPr txBox="1"/>
      </xdr:nvSpPr>
      <xdr:spPr>
        <a:xfrm>
          <a:off x="14371955" y="9732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23114</xdr:rowOff>
    </xdr:from>
    <xdr:to>
      <xdr:col>73</xdr:col>
      <xdr:colOff>44450</xdr:colOff>
      <xdr:row>58</xdr:row>
      <xdr:rowOff>124714</xdr:rowOff>
    </xdr:to>
    <xdr:sp macro="" textlink="">
      <xdr:nvSpPr>
        <xdr:cNvPr id="339" name="楕円 338">
          <a:extLst>
            <a:ext uri="{FF2B5EF4-FFF2-40B4-BE49-F238E27FC236}">
              <a16:creationId xmlns:a16="http://schemas.microsoft.com/office/drawing/2014/main" id="{A3940F78-B507-4B6F-899F-CC10F10F8B0D}"/>
            </a:ext>
          </a:extLst>
        </xdr:cNvPr>
        <xdr:cNvSpPr/>
      </xdr:nvSpPr>
      <xdr:spPr>
        <a:xfrm>
          <a:off x="13868400" y="996340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134891</xdr:rowOff>
    </xdr:from>
    <xdr:ext cx="762000" cy="259045"/>
    <xdr:sp macro="" textlink="">
      <xdr:nvSpPr>
        <xdr:cNvPr id="340" name="テキスト ボックス 339">
          <a:extLst>
            <a:ext uri="{FF2B5EF4-FFF2-40B4-BE49-F238E27FC236}">
              <a16:creationId xmlns:a16="http://schemas.microsoft.com/office/drawing/2014/main" id="{7ACF1EA9-4650-4BE3-B109-98700BFBB016}"/>
            </a:ext>
          </a:extLst>
        </xdr:cNvPr>
        <xdr:cNvSpPr txBox="1"/>
      </xdr:nvSpPr>
      <xdr:spPr>
        <a:xfrm>
          <a:off x="13555345" y="973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141478</xdr:rowOff>
    </xdr:from>
    <xdr:to>
      <xdr:col>68</xdr:col>
      <xdr:colOff>203200</xdr:colOff>
      <xdr:row>58</xdr:row>
      <xdr:rowOff>71628</xdr:rowOff>
    </xdr:to>
    <xdr:sp macro="" textlink="">
      <xdr:nvSpPr>
        <xdr:cNvPr id="341" name="楕円 340">
          <a:extLst>
            <a:ext uri="{FF2B5EF4-FFF2-40B4-BE49-F238E27FC236}">
              <a16:creationId xmlns:a16="http://schemas.microsoft.com/office/drawing/2014/main" id="{0B4FB3DB-1DFD-4A84-807B-68E613ED4F74}"/>
            </a:ext>
          </a:extLst>
        </xdr:cNvPr>
        <xdr:cNvSpPr/>
      </xdr:nvSpPr>
      <xdr:spPr>
        <a:xfrm>
          <a:off x="13051790" y="9912223"/>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81805</xdr:rowOff>
    </xdr:from>
    <xdr:ext cx="762000" cy="259045"/>
    <xdr:sp macro="" textlink="">
      <xdr:nvSpPr>
        <xdr:cNvPr id="342" name="テキスト ボックス 341">
          <a:extLst>
            <a:ext uri="{FF2B5EF4-FFF2-40B4-BE49-F238E27FC236}">
              <a16:creationId xmlns:a16="http://schemas.microsoft.com/office/drawing/2014/main" id="{E8D566A8-5412-4A0D-9ECB-89C8EB769BEA}"/>
            </a:ext>
          </a:extLst>
        </xdr:cNvPr>
        <xdr:cNvSpPr txBox="1"/>
      </xdr:nvSpPr>
      <xdr:spPr>
        <a:xfrm>
          <a:off x="12763500" y="968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112522</xdr:rowOff>
    </xdr:from>
    <xdr:to>
      <xdr:col>64</xdr:col>
      <xdr:colOff>152400</xdr:colOff>
      <xdr:row>58</xdr:row>
      <xdr:rowOff>42672</xdr:rowOff>
    </xdr:to>
    <xdr:sp macro="" textlink="">
      <xdr:nvSpPr>
        <xdr:cNvPr id="343" name="楕円 342">
          <a:extLst>
            <a:ext uri="{FF2B5EF4-FFF2-40B4-BE49-F238E27FC236}">
              <a16:creationId xmlns:a16="http://schemas.microsoft.com/office/drawing/2014/main" id="{F33A1C8F-C91D-4AB5-B48F-96F53DFDCB9E}"/>
            </a:ext>
          </a:extLst>
        </xdr:cNvPr>
        <xdr:cNvSpPr/>
      </xdr:nvSpPr>
      <xdr:spPr>
        <a:xfrm>
          <a:off x="12246610" y="98851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52849</xdr:rowOff>
    </xdr:from>
    <xdr:ext cx="762000" cy="259045"/>
    <xdr:sp macro="" textlink="">
      <xdr:nvSpPr>
        <xdr:cNvPr id="344" name="テキスト ボックス 343">
          <a:extLst>
            <a:ext uri="{FF2B5EF4-FFF2-40B4-BE49-F238E27FC236}">
              <a16:creationId xmlns:a16="http://schemas.microsoft.com/office/drawing/2014/main" id="{56D8D737-21EC-49AF-8003-1A0B6157F122}"/>
            </a:ext>
          </a:extLst>
        </xdr:cNvPr>
        <xdr:cNvSpPr txBox="1"/>
      </xdr:nvSpPr>
      <xdr:spPr>
        <a:xfrm>
          <a:off x="11946890" y="965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8654A688-4426-4C12-A00D-197687FE88D3}"/>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32F6B7C3-91CA-4046-A4AC-FC0FC582BC36}"/>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C5BAD15D-43B3-424B-8A58-EA5691DCBA6A}"/>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8AA1FD83-8B08-437D-AE9D-80F2FAAEBECF}"/>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DC5110D0-8E3F-4AF5-BE8D-1519664D671C}"/>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FAB43852-9C9F-4BA5-ACA7-5D77F50A6A73}"/>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EE621339-2E48-4E6A-9347-9007A546C018}"/>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6C1CD7D2-CB22-42DE-B959-2EA3FD88E9ED}"/>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70B3E06F-A075-4D72-9FBB-4E4E90D2E6BB}"/>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18FA2EC8-4092-4A57-9946-1BB5B5F3F5D7}"/>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4A473D35-B67B-41B2-AA4F-20BD7204EC2B}"/>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2226E0CE-A058-4F1D-8E61-7636A2AC8828}"/>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E3B6F6C6-1040-4322-A3F4-944864E98447}"/>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令和４年度単年度の比率は、主に準元利償還金（満期一括償還元金）が増加したことにより、令和３年度単年度の比率と比べ、</a:t>
          </a:r>
          <a:r>
            <a:rPr kumimoji="1" lang="en-US" altLang="ja-JP" sz="1200">
              <a:latin typeface="ＭＳ Ｐゴシック" panose="020B0600070205080204" pitchFamily="50" charset="-128"/>
              <a:ea typeface="ＭＳ Ｐゴシック" panose="020B0600070205080204" pitchFamily="50" charset="-128"/>
            </a:rPr>
            <a:t>0.25</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昨年度の算定に用いられた令和元年度単年度の比率</a:t>
          </a:r>
          <a:r>
            <a:rPr kumimoji="1" lang="en-US" altLang="ja-JP" sz="1200">
              <a:latin typeface="ＭＳ Ｐゴシック" panose="020B0600070205080204" pitchFamily="50" charset="-128"/>
              <a:ea typeface="ＭＳ Ｐゴシック" panose="020B0600070205080204" pitchFamily="50" charset="-128"/>
            </a:rPr>
            <a:t>2.37</a:t>
          </a:r>
          <a:r>
            <a:rPr kumimoji="1" lang="ja-JP" altLang="en-US" sz="1200">
              <a:latin typeface="ＭＳ Ｐゴシック" panose="020B0600070205080204" pitchFamily="50" charset="-128"/>
              <a:ea typeface="ＭＳ Ｐゴシック" panose="020B0600070205080204" pitchFamily="50" charset="-128"/>
            </a:rPr>
            <a:t>％が令和４年度単年度の比率</a:t>
          </a:r>
          <a:r>
            <a:rPr kumimoji="1" lang="en-US" altLang="ja-JP" sz="1200">
              <a:latin typeface="ＭＳ Ｐゴシック" panose="020B0600070205080204" pitchFamily="50" charset="-128"/>
              <a:ea typeface="ＭＳ Ｐゴシック" panose="020B0600070205080204" pitchFamily="50" charset="-128"/>
            </a:rPr>
            <a:t>3.02</a:t>
          </a:r>
          <a:r>
            <a:rPr kumimoji="1" lang="ja-JP" altLang="en-US" sz="1200">
              <a:latin typeface="ＭＳ Ｐゴシック" panose="020B0600070205080204" pitchFamily="50" charset="-128"/>
              <a:ea typeface="ＭＳ Ｐゴシック" panose="020B0600070205080204" pitchFamily="50" charset="-128"/>
            </a:rPr>
            <a:t>％に置き換わったことから、平均値が増加しているものの、類似団体平均</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を下回っている。</a:t>
          </a:r>
        </a:p>
        <a:p>
          <a:r>
            <a:rPr kumimoji="1" lang="ja-JP" altLang="en-US" sz="1200">
              <a:latin typeface="ＭＳ Ｐゴシック" panose="020B0600070205080204" pitchFamily="50" charset="-128"/>
              <a:ea typeface="ＭＳ Ｐゴシック" panose="020B0600070205080204" pitchFamily="50" charset="-128"/>
            </a:rPr>
            <a:t>　今後も、本市の将来を見据え、真に必要な分野には積極的に投資を行う一方、世代間の負担の平準化に考慮しつつ、将来世代に過度の負担を残さない財政運営を継続していく。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7AD33898-A487-4E4D-A20E-F2121B45FD8A}"/>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1F0D83-5912-42F8-A571-A626DD58863C}"/>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E96DE02E-2F1E-4FF9-9B41-95C7E11E996D}"/>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9E5F36E-09CE-4604-B89E-3DABD2446052}"/>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E8894939-6A38-44EC-AB04-E224E2983240}"/>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BCBF5D36-3FD0-4425-B9CA-C730F6710A5E}"/>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E673B31F-B7DA-4866-A9E3-49C49F5A2CAF}"/>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8F802B43-2A4C-4EF8-B3EA-B12D908BE300}"/>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337A40B9-50A8-43F0-8218-524FB8C883C8}"/>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3E533582-CEE1-4496-8DD6-E31144FBFFA9}"/>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366D07D5-87C3-445F-A0E5-B05065B811D4}"/>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C9F5AAF4-7A8C-4905-9FAF-E24BDD8CAD3B}"/>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EC732072-E53D-440A-A33C-902BDE4753C2}"/>
            </a:ext>
          </a:extLst>
        </xdr:cNvPr>
        <xdr:cNvSpPr txBox="1"/>
      </xdr:nvSpPr>
      <xdr:spPr>
        <a:xfrm>
          <a:off x="1098105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2E063847-2AFC-48D4-B7D3-D5982111561C}"/>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FA6E6A0A-EA1A-4BC2-84B1-93B85D85B3C6}"/>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19EE9D18-A6B4-435C-8A82-7E0CDD547BE4}"/>
            </a:ext>
          </a:extLst>
        </xdr:cNvPr>
        <xdr:cNvCxnSpPr/>
      </xdr:nvCxnSpPr>
      <xdr:spPr>
        <a:xfrm flipV="1">
          <a:off x="15476855" y="6356844"/>
          <a:ext cx="0" cy="1415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1C58FF86-8880-4715-87F4-58B70C105590}"/>
            </a:ext>
          </a:extLst>
        </xdr:cNvPr>
        <xdr:cNvSpPr txBox="1"/>
      </xdr:nvSpPr>
      <xdr:spPr>
        <a:xfrm>
          <a:off x="15560040" y="774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BE0DC7A3-2374-423D-ABE0-0DAEA768F58C}"/>
            </a:ext>
          </a:extLst>
        </xdr:cNvPr>
        <xdr:cNvCxnSpPr/>
      </xdr:nvCxnSpPr>
      <xdr:spPr>
        <a:xfrm>
          <a:off x="15408910" y="777211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37D6B2BF-425B-4EE2-9C70-A1F2BCEE6D6D}"/>
            </a:ext>
          </a:extLst>
        </xdr:cNvPr>
        <xdr:cNvSpPr txBox="1"/>
      </xdr:nvSpPr>
      <xdr:spPr>
        <a:xfrm>
          <a:off x="15560040" y="60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4DFF944E-02C7-4C02-9CC7-03CFFE7A415C}"/>
            </a:ext>
          </a:extLst>
        </xdr:cNvPr>
        <xdr:cNvCxnSpPr/>
      </xdr:nvCxnSpPr>
      <xdr:spPr>
        <a:xfrm>
          <a:off x="15408910" y="635684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54328</xdr:rowOff>
    </xdr:to>
    <xdr:cxnSp macro="">
      <xdr:nvCxnSpPr>
        <xdr:cNvPr id="378" name="直線コネクタ 377">
          <a:extLst>
            <a:ext uri="{FF2B5EF4-FFF2-40B4-BE49-F238E27FC236}">
              <a16:creationId xmlns:a16="http://schemas.microsoft.com/office/drawing/2014/main" id="{857B3B59-A87A-4FDD-BB94-2C1FE5A67FB3}"/>
            </a:ext>
          </a:extLst>
        </xdr:cNvPr>
        <xdr:cNvCxnSpPr/>
      </xdr:nvCxnSpPr>
      <xdr:spPr>
        <a:xfrm>
          <a:off x="14714855" y="6540712"/>
          <a:ext cx="7620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825B7366-5346-495F-B113-6E50C84F4651}"/>
            </a:ext>
          </a:extLst>
        </xdr:cNvPr>
        <xdr:cNvSpPr txBox="1"/>
      </xdr:nvSpPr>
      <xdr:spPr>
        <a:xfrm>
          <a:off x="1556004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F8E28327-247B-4A9E-AFA3-73199E464466}"/>
            </a:ext>
          </a:extLst>
        </xdr:cNvPr>
        <xdr:cNvSpPr/>
      </xdr:nvSpPr>
      <xdr:spPr>
        <a:xfrm>
          <a:off x="15427960" y="70452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14111</xdr:rowOff>
    </xdr:from>
    <xdr:to>
      <xdr:col>77</xdr:col>
      <xdr:colOff>44450</xdr:colOff>
      <xdr:row>38</xdr:row>
      <xdr:rowOff>27517</xdr:rowOff>
    </xdr:to>
    <xdr:cxnSp macro="">
      <xdr:nvCxnSpPr>
        <xdr:cNvPr id="381" name="直線コネクタ 380">
          <a:extLst>
            <a:ext uri="{FF2B5EF4-FFF2-40B4-BE49-F238E27FC236}">
              <a16:creationId xmlns:a16="http://schemas.microsoft.com/office/drawing/2014/main" id="{01D62624-21FF-421E-A4A7-3C649958BB01}"/>
            </a:ext>
          </a:extLst>
        </xdr:cNvPr>
        <xdr:cNvCxnSpPr/>
      </xdr:nvCxnSpPr>
      <xdr:spPr>
        <a:xfrm>
          <a:off x="13903960" y="6533021"/>
          <a:ext cx="810895"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7F18967F-7919-43B4-8A83-C081424ACC2B}"/>
            </a:ext>
          </a:extLst>
        </xdr:cNvPr>
        <xdr:cNvSpPr/>
      </xdr:nvSpPr>
      <xdr:spPr>
        <a:xfrm>
          <a:off x="14665960" y="70854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4BBDBC3C-B6BC-4DBC-A472-90F99238B840}"/>
            </a:ext>
          </a:extLst>
        </xdr:cNvPr>
        <xdr:cNvSpPr txBox="1"/>
      </xdr:nvSpPr>
      <xdr:spPr>
        <a:xfrm>
          <a:off x="14371955" y="716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38</xdr:row>
      <xdr:rowOff>14111</xdr:rowOff>
    </xdr:to>
    <xdr:cxnSp macro="">
      <xdr:nvCxnSpPr>
        <xdr:cNvPr id="384" name="直線コネクタ 383">
          <a:extLst>
            <a:ext uri="{FF2B5EF4-FFF2-40B4-BE49-F238E27FC236}">
              <a16:creationId xmlns:a16="http://schemas.microsoft.com/office/drawing/2014/main" id="{506AC5A7-5597-4E14-82C6-F697D21AA572}"/>
            </a:ext>
          </a:extLst>
        </xdr:cNvPr>
        <xdr:cNvCxnSpPr/>
      </xdr:nvCxnSpPr>
      <xdr:spPr>
        <a:xfrm>
          <a:off x="13106400" y="6464088"/>
          <a:ext cx="797560" cy="6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59F00601-59DC-4969-BC89-EE4CAFB0337D}"/>
            </a:ext>
          </a:extLst>
        </xdr:cNvPr>
        <xdr:cNvSpPr/>
      </xdr:nvSpPr>
      <xdr:spPr>
        <a:xfrm>
          <a:off x="13868400" y="710847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2208B580-7BBA-48B5-8BA7-FE5DC22381CB}"/>
            </a:ext>
          </a:extLst>
        </xdr:cNvPr>
        <xdr:cNvSpPr txBox="1"/>
      </xdr:nvSpPr>
      <xdr:spPr>
        <a:xfrm>
          <a:off x="13555345"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37</xdr:row>
      <xdr:rowOff>131939</xdr:rowOff>
    </xdr:to>
    <xdr:cxnSp macro="">
      <xdr:nvCxnSpPr>
        <xdr:cNvPr id="387" name="直線コネクタ 386">
          <a:extLst>
            <a:ext uri="{FF2B5EF4-FFF2-40B4-BE49-F238E27FC236}">
              <a16:creationId xmlns:a16="http://schemas.microsoft.com/office/drawing/2014/main" id="{6AF2AC9E-FAB2-4D5B-AEF6-826F8AE50E49}"/>
            </a:ext>
          </a:extLst>
        </xdr:cNvPr>
        <xdr:cNvCxnSpPr/>
      </xdr:nvCxnSpPr>
      <xdr:spPr>
        <a:xfrm flipV="1">
          <a:off x="12289790" y="6464088"/>
          <a:ext cx="816610"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F685B35E-0409-4444-BC3B-2B38D9659508}"/>
            </a:ext>
          </a:extLst>
        </xdr:cNvPr>
        <xdr:cNvSpPr/>
      </xdr:nvSpPr>
      <xdr:spPr>
        <a:xfrm>
          <a:off x="13051790" y="710847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C402A754-E6A8-4F18-8A69-5600EF894359}"/>
            </a:ext>
          </a:extLst>
        </xdr:cNvPr>
        <xdr:cNvSpPr txBox="1"/>
      </xdr:nvSpPr>
      <xdr:spPr>
        <a:xfrm>
          <a:off x="12763500"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B6878404-9815-429B-8DF1-6C73F1373440}"/>
            </a:ext>
          </a:extLst>
        </xdr:cNvPr>
        <xdr:cNvSpPr/>
      </xdr:nvSpPr>
      <xdr:spPr>
        <a:xfrm>
          <a:off x="12246610" y="720231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C23DBB31-05AB-451A-96BB-8F2A9BE3775D}"/>
            </a:ext>
          </a:extLst>
        </xdr:cNvPr>
        <xdr:cNvSpPr txBox="1"/>
      </xdr:nvSpPr>
      <xdr:spPr>
        <a:xfrm>
          <a:off x="11946890" y="729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63B5A2B-3CB9-43AC-8744-B0BB93F9197C}"/>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A48018DE-EE4C-4FB3-AAA0-5D1772CF0665}"/>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6BA49D6-26A5-4201-BD0B-41A85E5E5591}"/>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0BC1BF0-A74D-4266-8539-F88B142DA4E6}"/>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47AE9C5-D98B-4168-A957-D9373C432550}"/>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3528</xdr:rowOff>
    </xdr:from>
    <xdr:to>
      <xdr:col>81</xdr:col>
      <xdr:colOff>95250</xdr:colOff>
      <xdr:row>38</xdr:row>
      <xdr:rowOff>105128</xdr:rowOff>
    </xdr:to>
    <xdr:sp macro="" textlink="">
      <xdr:nvSpPr>
        <xdr:cNvPr id="397" name="楕円 396">
          <a:extLst>
            <a:ext uri="{FF2B5EF4-FFF2-40B4-BE49-F238E27FC236}">
              <a16:creationId xmlns:a16="http://schemas.microsoft.com/office/drawing/2014/main" id="{E621585B-977A-4DEB-9DA9-B2A4E456031B}"/>
            </a:ext>
          </a:extLst>
        </xdr:cNvPr>
        <xdr:cNvSpPr/>
      </xdr:nvSpPr>
      <xdr:spPr>
        <a:xfrm>
          <a:off x="15427960" y="6518628"/>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20055</xdr:rowOff>
    </xdr:from>
    <xdr:ext cx="762000" cy="259045"/>
    <xdr:sp macro="" textlink="">
      <xdr:nvSpPr>
        <xdr:cNvPr id="398" name="公債費負担の状況該当値テキスト">
          <a:extLst>
            <a:ext uri="{FF2B5EF4-FFF2-40B4-BE49-F238E27FC236}">
              <a16:creationId xmlns:a16="http://schemas.microsoft.com/office/drawing/2014/main" id="{F4EE64AF-DBB1-4E9A-BD28-3E1DA4EA458E}"/>
            </a:ext>
          </a:extLst>
        </xdr:cNvPr>
        <xdr:cNvSpPr txBox="1"/>
      </xdr:nvSpPr>
      <xdr:spPr>
        <a:xfrm>
          <a:off x="15560040" y="635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399" name="楕円 398">
          <a:extLst>
            <a:ext uri="{FF2B5EF4-FFF2-40B4-BE49-F238E27FC236}">
              <a16:creationId xmlns:a16="http://schemas.microsoft.com/office/drawing/2014/main" id="{2D925657-2CE1-4E08-B037-788EFF43CCB9}"/>
            </a:ext>
          </a:extLst>
        </xdr:cNvPr>
        <xdr:cNvSpPr/>
      </xdr:nvSpPr>
      <xdr:spPr>
        <a:xfrm>
          <a:off x="14665960" y="6489912"/>
          <a:ext cx="93980" cy="10350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0" name="テキスト ボックス 399">
          <a:extLst>
            <a:ext uri="{FF2B5EF4-FFF2-40B4-BE49-F238E27FC236}">
              <a16:creationId xmlns:a16="http://schemas.microsoft.com/office/drawing/2014/main" id="{8FB8CD51-7E5E-4794-B192-D93FDD5016CC}"/>
            </a:ext>
          </a:extLst>
        </xdr:cNvPr>
        <xdr:cNvSpPr txBox="1"/>
      </xdr:nvSpPr>
      <xdr:spPr>
        <a:xfrm>
          <a:off x="14371955" y="6264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134761</xdr:rowOff>
    </xdr:from>
    <xdr:to>
      <xdr:col>73</xdr:col>
      <xdr:colOff>44450</xdr:colOff>
      <xdr:row>38</xdr:row>
      <xdr:rowOff>64911</xdr:rowOff>
    </xdr:to>
    <xdr:sp macro="" textlink="">
      <xdr:nvSpPr>
        <xdr:cNvPr id="401" name="楕円 400">
          <a:extLst>
            <a:ext uri="{FF2B5EF4-FFF2-40B4-BE49-F238E27FC236}">
              <a16:creationId xmlns:a16="http://schemas.microsoft.com/office/drawing/2014/main" id="{ADF3BF94-9B06-46DF-93D1-BBD632168C07}"/>
            </a:ext>
          </a:extLst>
        </xdr:cNvPr>
        <xdr:cNvSpPr/>
      </xdr:nvSpPr>
      <xdr:spPr>
        <a:xfrm>
          <a:off x="13868400" y="647460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75088</xdr:rowOff>
    </xdr:from>
    <xdr:ext cx="762000" cy="259045"/>
    <xdr:sp macro="" textlink="">
      <xdr:nvSpPr>
        <xdr:cNvPr id="402" name="テキスト ボックス 401">
          <a:extLst>
            <a:ext uri="{FF2B5EF4-FFF2-40B4-BE49-F238E27FC236}">
              <a16:creationId xmlns:a16="http://schemas.microsoft.com/office/drawing/2014/main" id="{CA14DA6F-D2F0-4615-9B3F-73432C7869C9}"/>
            </a:ext>
          </a:extLst>
        </xdr:cNvPr>
        <xdr:cNvSpPr txBox="1"/>
      </xdr:nvSpPr>
      <xdr:spPr>
        <a:xfrm>
          <a:off x="13555345" y="624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03" name="楕円 402">
          <a:extLst>
            <a:ext uri="{FF2B5EF4-FFF2-40B4-BE49-F238E27FC236}">
              <a16:creationId xmlns:a16="http://schemas.microsoft.com/office/drawing/2014/main" id="{3DA3E3A8-A051-4858-8BF9-5B19F671F8D8}"/>
            </a:ext>
          </a:extLst>
        </xdr:cNvPr>
        <xdr:cNvSpPr/>
      </xdr:nvSpPr>
      <xdr:spPr>
        <a:xfrm>
          <a:off x="13051790" y="6409478"/>
          <a:ext cx="90170" cy="10731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8060</xdr:rowOff>
    </xdr:from>
    <xdr:ext cx="762000" cy="259045"/>
    <xdr:sp macro="" textlink="">
      <xdr:nvSpPr>
        <xdr:cNvPr id="404" name="テキスト ボックス 403">
          <a:extLst>
            <a:ext uri="{FF2B5EF4-FFF2-40B4-BE49-F238E27FC236}">
              <a16:creationId xmlns:a16="http://schemas.microsoft.com/office/drawing/2014/main" id="{53A631ED-15A9-4014-89EA-9DDC51986EA0}"/>
            </a:ext>
          </a:extLst>
        </xdr:cNvPr>
        <xdr:cNvSpPr txBox="1"/>
      </xdr:nvSpPr>
      <xdr:spPr>
        <a:xfrm>
          <a:off x="12763500" y="618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81139</xdr:rowOff>
    </xdr:from>
    <xdr:to>
      <xdr:col>64</xdr:col>
      <xdr:colOff>152400</xdr:colOff>
      <xdr:row>38</xdr:row>
      <xdr:rowOff>11289</xdr:rowOff>
    </xdr:to>
    <xdr:sp macro="" textlink="">
      <xdr:nvSpPr>
        <xdr:cNvPr id="405" name="楕円 404">
          <a:extLst>
            <a:ext uri="{FF2B5EF4-FFF2-40B4-BE49-F238E27FC236}">
              <a16:creationId xmlns:a16="http://schemas.microsoft.com/office/drawing/2014/main" id="{0EFCDCA6-680F-49E6-97FD-0A6CDF0AC910}"/>
            </a:ext>
          </a:extLst>
        </xdr:cNvPr>
        <xdr:cNvSpPr/>
      </xdr:nvSpPr>
      <xdr:spPr>
        <a:xfrm>
          <a:off x="12246610" y="642669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21466</xdr:rowOff>
    </xdr:from>
    <xdr:ext cx="762000" cy="259045"/>
    <xdr:sp macro="" textlink="">
      <xdr:nvSpPr>
        <xdr:cNvPr id="406" name="テキスト ボックス 405">
          <a:extLst>
            <a:ext uri="{FF2B5EF4-FFF2-40B4-BE49-F238E27FC236}">
              <a16:creationId xmlns:a16="http://schemas.microsoft.com/office/drawing/2014/main" id="{1BD76E4E-D345-4132-AFAB-64C811C03B85}"/>
            </a:ext>
          </a:extLst>
        </xdr:cNvPr>
        <xdr:cNvSpPr txBox="1"/>
      </xdr:nvSpPr>
      <xdr:spPr>
        <a:xfrm>
          <a:off x="11946890" y="618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69FED2D9-6E25-4930-9044-475C24D3BAFB}"/>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BE16CCE4-E08A-4114-9C65-015EA03DB31A}"/>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EA88A849-1CD0-48B9-9F54-9372AA49C4EA}"/>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242B7905-8431-44EB-82A2-E7DBB95D7D96}"/>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EDA76386-CDC4-425B-881C-6080B1A6D3E4}"/>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6B36095C-1448-46B3-8D97-F2EDC3C01278}"/>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F6B246F-44B0-4D57-B75E-0DA5CAB5AA13}"/>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6E2C6594-D3C2-4ACE-B511-BCC3807B22DB}"/>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FBA21296-EBF6-4D7F-AB68-8D6193F4643C}"/>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E5C90F56-FE97-4C28-B45E-46C49842A1DF}"/>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24529812-CAC3-4478-A0D8-279E63C8B7FC}"/>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F7562950-DAF0-40A0-AD71-E03BF1589FD4}"/>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E14DE1E7-6D72-4EE8-9F51-E25FE3A866D1}"/>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主に充当可能基金が増となったことにより、類似団体平均</a:t>
          </a:r>
          <a:r>
            <a:rPr kumimoji="1" lang="en-US" altLang="ja-JP" sz="1300">
              <a:latin typeface="ＭＳ Ｐゴシック" panose="020B0600070205080204" pitchFamily="50" charset="-128"/>
              <a:ea typeface="ＭＳ Ｐゴシック" panose="020B0600070205080204" pitchFamily="50" charset="-128"/>
            </a:rPr>
            <a:t>67.6</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％と、類似団体中７位となっている。  </a:t>
          </a:r>
        </a:p>
        <a:p>
          <a:r>
            <a:rPr kumimoji="1" lang="ja-JP" altLang="en-US" sz="1300">
              <a:latin typeface="ＭＳ Ｐゴシック" panose="020B0600070205080204" pitchFamily="50" charset="-128"/>
              <a:ea typeface="ＭＳ Ｐゴシック" panose="020B0600070205080204" pitchFamily="50" charset="-128"/>
            </a:rPr>
            <a:t>　 今後も、本市の将来を見据えた真に必要な分野には積極的に投資を行う一方、世代間の負担の平準化を考慮しつつ、将来世代に過度の負担を残さない財政運営を継続していく。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484A4D9D-35E1-4F44-B6D0-6F417CC9474F}"/>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5D2B2616-DD97-4E8C-BDF0-56A61FDFE2F1}"/>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41362480-01CD-440D-A75D-19A95FBB068D}"/>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7A2A21C0-E995-45DC-97A8-4D67239849D4}"/>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EA7B09B3-F6A9-4B6F-9FC0-AC53C56A354F}"/>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C0D2A0EE-A592-4949-AA3A-E697C23E8E23}"/>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FBA42771-B037-4E6D-B645-BB17C42163D0}"/>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9B8C6906-04D6-426A-B2FA-4A437BCAF648}"/>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2B1CB8D8-1B3D-4ABC-8691-6A044505339D}"/>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D6285707-69E0-4365-BFD5-0064EB43C555}"/>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E424E5B8-C8A0-4B98-BAE3-E2BDD16C9FAA}"/>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57E84600-B0E4-4774-9E4F-8E380EC031D2}"/>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A83A91B3-7C0D-4DFB-9445-4FD5483C4B57}"/>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1FD59149-D2E2-4D02-BE42-40B2861CCC8F}"/>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142DBD1B-BFCA-4739-92B5-726031582E00}"/>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34E44EEE-4FC7-496B-A09D-8697AC628410}"/>
            </a:ext>
          </a:extLst>
        </xdr:cNvPr>
        <xdr:cNvCxnSpPr/>
      </xdr:nvCxnSpPr>
      <xdr:spPr>
        <a:xfrm flipV="1">
          <a:off x="15476855" y="2368762"/>
          <a:ext cx="0" cy="1323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FEEDC2D8-901E-42B0-88EE-8CF0BDF37186}"/>
            </a:ext>
          </a:extLst>
        </xdr:cNvPr>
        <xdr:cNvSpPr txBox="1"/>
      </xdr:nvSpPr>
      <xdr:spPr>
        <a:xfrm>
          <a:off x="15560040" y="366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F3703F84-AFDB-4A82-914D-576D824FFF0B}"/>
            </a:ext>
          </a:extLst>
        </xdr:cNvPr>
        <xdr:cNvCxnSpPr/>
      </xdr:nvCxnSpPr>
      <xdr:spPr>
        <a:xfrm>
          <a:off x="15408910" y="369239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F7F6560B-0FFF-41F0-A4C4-6C81DAC8DC4E}"/>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F27808CC-7F5F-4ECD-83FF-433057AC611A}"/>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145711</xdr:rowOff>
    </xdr:from>
    <xdr:to>
      <xdr:col>81</xdr:col>
      <xdr:colOff>44450</xdr:colOff>
      <xdr:row>15</xdr:row>
      <xdr:rowOff>34586</xdr:rowOff>
    </xdr:to>
    <xdr:cxnSp macro="">
      <xdr:nvCxnSpPr>
        <xdr:cNvPr id="440" name="直線コネクタ 439">
          <a:extLst>
            <a:ext uri="{FF2B5EF4-FFF2-40B4-BE49-F238E27FC236}">
              <a16:creationId xmlns:a16="http://schemas.microsoft.com/office/drawing/2014/main" id="{DCDC1B7E-BE09-4BED-9CC8-45CE460DC5F7}"/>
            </a:ext>
          </a:extLst>
        </xdr:cNvPr>
        <xdr:cNvCxnSpPr/>
      </xdr:nvCxnSpPr>
      <xdr:spPr>
        <a:xfrm flipV="1">
          <a:off x="14714855" y="2544106"/>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a:extLst>
            <a:ext uri="{FF2B5EF4-FFF2-40B4-BE49-F238E27FC236}">
              <a16:creationId xmlns:a16="http://schemas.microsoft.com/office/drawing/2014/main" id="{14A0E88E-3B71-455A-A507-F36C9EF59154}"/>
            </a:ext>
          </a:extLst>
        </xdr:cNvPr>
        <xdr:cNvSpPr txBox="1"/>
      </xdr:nvSpPr>
      <xdr:spPr>
        <a:xfrm>
          <a:off x="15560040" y="2839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24E98927-ED08-4CE6-A974-B9A6BE1FEF1C}"/>
            </a:ext>
          </a:extLst>
        </xdr:cNvPr>
        <xdr:cNvSpPr/>
      </xdr:nvSpPr>
      <xdr:spPr>
        <a:xfrm>
          <a:off x="15427960" y="286550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34586</xdr:rowOff>
    </xdr:from>
    <xdr:to>
      <xdr:col>77</xdr:col>
      <xdr:colOff>44450</xdr:colOff>
      <xdr:row>15</xdr:row>
      <xdr:rowOff>144780</xdr:rowOff>
    </xdr:to>
    <xdr:cxnSp macro="">
      <xdr:nvCxnSpPr>
        <xdr:cNvPr id="443" name="直線コネクタ 442">
          <a:extLst>
            <a:ext uri="{FF2B5EF4-FFF2-40B4-BE49-F238E27FC236}">
              <a16:creationId xmlns:a16="http://schemas.microsoft.com/office/drawing/2014/main" id="{75E0F302-3031-4392-9C1C-941EC0CE16F4}"/>
            </a:ext>
          </a:extLst>
        </xdr:cNvPr>
        <xdr:cNvCxnSpPr/>
      </xdr:nvCxnSpPr>
      <xdr:spPr>
        <a:xfrm flipV="1">
          <a:off x="13903960" y="2606336"/>
          <a:ext cx="810895" cy="10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00AB9BCD-BCD4-4AC2-8E58-2F1B7AEC2CDA}"/>
            </a:ext>
          </a:extLst>
        </xdr:cNvPr>
        <xdr:cNvSpPr/>
      </xdr:nvSpPr>
      <xdr:spPr>
        <a:xfrm>
          <a:off x="14665960" y="290732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77148</xdr:rowOff>
    </xdr:from>
    <xdr:ext cx="736600" cy="259045"/>
    <xdr:sp macro="" textlink="">
      <xdr:nvSpPr>
        <xdr:cNvPr id="445" name="テキスト ボックス 444">
          <a:extLst>
            <a:ext uri="{FF2B5EF4-FFF2-40B4-BE49-F238E27FC236}">
              <a16:creationId xmlns:a16="http://schemas.microsoft.com/office/drawing/2014/main" id="{E00B5612-8FF0-4F04-A69E-4555A227BFF9}"/>
            </a:ext>
          </a:extLst>
        </xdr:cNvPr>
        <xdr:cNvSpPr txBox="1"/>
      </xdr:nvSpPr>
      <xdr:spPr>
        <a:xfrm>
          <a:off x="14371955" y="299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144780</xdr:rowOff>
    </xdr:from>
    <xdr:to>
      <xdr:col>72</xdr:col>
      <xdr:colOff>203200</xdr:colOff>
      <xdr:row>16</xdr:row>
      <xdr:rowOff>27220</xdr:rowOff>
    </xdr:to>
    <xdr:cxnSp macro="">
      <xdr:nvCxnSpPr>
        <xdr:cNvPr id="446" name="直線コネクタ 445">
          <a:extLst>
            <a:ext uri="{FF2B5EF4-FFF2-40B4-BE49-F238E27FC236}">
              <a16:creationId xmlns:a16="http://schemas.microsoft.com/office/drawing/2014/main" id="{82276BE8-781C-4645-9126-8084CE5E7BD8}"/>
            </a:ext>
          </a:extLst>
        </xdr:cNvPr>
        <xdr:cNvCxnSpPr/>
      </xdr:nvCxnSpPr>
      <xdr:spPr>
        <a:xfrm flipV="1">
          <a:off x="13106400" y="2714625"/>
          <a:ext cx="79756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57E2760D-1BCC-40C6-AA1B-B516F8759F4B}"/>
            </a:ext>
          </a:extLst>
        </xdr:cNvPr>
        <xdr:cNvSpPr/>
      </xdr:nvSpPr>
      <xdr:spPr>
        <a:xfrm>
          <a:off x="13868400" y="3008588"/>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8" name="テキスト ボックス 447">
          <a:extLst>
            <a:ext uri="{FF2B5EF4-FFF2-40B4-BE49-F238E27FC236}">
              <a16:creationId xmlns:a16="http://schemas.microsoft.com/office/drawing/2014/main" id="{BA55E956-69EB-4F8C-BFD6-6EE398001ABD}"/>
            </a:ext>
          </a:extLst>
        </xdr:cNvPr>
        <xdr:cNvSpPr txBox="1"/>
      </xdr:nvSpPr>
      <xdr:spPr>
        <a:xfrm>
          <a:off x="13555345" y="310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27220</xdr:rowOff>
    </xdr:from>
    <xdr:to>
      <xdr:col>68</xdr:col>
      <xdr:colOff>152400</xdr:colOff>
      <xdr:row>16</xdr:row>
      <xdr:rowOff>88350</xdr:rowOff>
    </xdr:to>
    <xdr:cxnSp macro="">
      <xdr:nvCxnSpPr>
        <xdr:cNvPr id="449" name="直線コネクタ 448">
          <a:extLst>
            <a:ext uri="{FF2B5EF4-FFF2-40B4-BE49-F238E27FC236}">
              <a16:creationId xmlns:a16="http://schemas.microsoft.com/office/drawing/2014/main" id="{1DAD46E5-33AB-450D-9501-AD7AD98FB987}"/>
            </a:ext>
          </a:extLst>
        </xdr:cNvPr>
        <xdr:cNvCxnSpPr/>
      </xdr:nvCxnSpPr>
      <xdr:spPr>
        <a:xfrm flipV="1">
          <a:off x="12289790" y="2768515"/>
          <a:ext cx="816610" cy="6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5CD2B239-7132-462B-9B7A-467E746166CE}"/>
            </a:ext>
          </a:extLst>
        </xdr:cNvPr>
        <xdr:cNvSpPr/>
      </xdr:nvSpPr>
      <xdr:spPr>
        <a:xfrm>
          <a:off x="13051790" y="305714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51" name="テキスト ボックス 450">
          <a:extLst>
            <a:ext uri="{FF2B5EF4-FFF2-40B4-BE49-F238E27FC236}">
              <a16:creationId xmlns:a16="http://schemas.microsoft.com/office/drawing/2014/main" id="{588F4E41-9E7D-4D45-AF05-A46D2F5FE151}"/>
            </a:ext>
          </a:extLst>
        </xdr:cNvPr>
        <xdr:cNvSpPr txBox="1"/>
      </xdr:nvSpPr>
      <xdr:spPr>
        <a:xfrm>
          <a:off x="12763500" y="314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29C88537-65C5-455D-87DC-CBE86DF8F255}"/>
            </a:ext>
          </a:extLst>
        </xdr:cNvPr>
        <xdr:cNvSpPr/>
      </xdr:nvSpPr>
      <xdr:spPr>
        <a:xfrm>
          <a:off x="12246610" y="310870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C400B2E8-8FFB-4503-9EF5-C1688ED21E05}"/>
            </a:ext>
          </a:extLst>
        </xdr:cNvPr>
        <xdr:cNvSpPr txBox="1"/>
      </xdr:nvSpPr>
      <xdr:spPr>
        <a:xfrm>
          <a:off x="11946890" y="318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30D7C23-D942-473C-A98D-9A25EF0F8CD7}"/>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69CD2AD-83BB-4E69-8A24-394A7E62E146}"/>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CCDEAA8-2A5D-42D3-B4B4-D99E46F701A0}"/>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E1368E8-D8D3-4BF5-A8C0-9D5A2F0C5F9B}"/>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728F66B-3AA0-4ED7-8DF7-6C41887CFB75}"/>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94911</xdr:rowOff>
    </xdr:from>
    <xdr:to>
      <xdr:col>81</xdr:col>
      <xdr:colOff>95250</xdr:colOff>
      <xdr:row>15</xdr:row>
      <xdr:rowOff>25061</xdr:rowOff>
    </xdr:to>
    <xdr:sp macro="" textlink="">
      <xdr:nvSpPr>
        <xdr:cNvPr id="459" name="楕円 458">
          <a:extLst>
            <a:ext uri="{FF2B5EF4-FFF2-40B4-BE49-F238E27FC236}">
              <a16:creationId xmlns:a16="http://schemas.microsoft.com/office/drawing/2014/main" id="{DDE5ECD8-0BC3-4677-ACD6-510CD5A59A49}"/>
            </a:ext>
          </a:extLst>
        </xdr:cNvPr>
        <xdr:cNvSpPr/>
      </xdr:nvSpPr>
      <xdr:spPr>
        <a:xfrm>
          <a:off x="15427960" y="2499021"/>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111438</xdr:rowOff>
    </xdr:from>
    <xdr:ext cx="762000" cy="259045"/>
    <xdr:sp macro="" textlink="">
      <xdr:nvSpPr>
        <xdr:cNvPr id="460" name="将来負担の状況該当値テキスト">
          <a:extLst>
            <a:ext uri="{FF2B5EF4-FFF2-40B4-BE49-F238E27FC236}">
              <a16:creationId xmlns:a16="http://schemas.microsoft.com/office/drawing/2014/main" id="{82177BD0-81BA-4072-B386-C1F801952104}"/>
            </a:ext>
          </a:extLst>
        </xdr:cNvPr>
        <xdr:cNvSpPr txBox="1"/>
      </xdr:nvSpPr>
      <xdr:spPr>
        <a:xfrm>
          <a:off x="15560040" y="234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155236</xdr:rowOff>
    </xdr:from>
    <xdr:to>
      <xdr:col>77</xdr:col>
      <xdr:colOff>95250</xdr:colOff>
      <xdr:row>15</xdr:row>
      <xdr:rowOff>85386</xdr:rowOff>
    </xdr:to>
    <xdr:sp macro="" textlink="">
      <xdr:nvSpPr>
        <xdr:cNvPr id="461" name="楕円 460">
          <a:extLst>
            <a:ext uri="{FF2B5EF4-FFF2-40B4-BE49-F238E27FC236}">
              <a16:creationId xmlns:a16="http://schemas.microsoft.com/office/drawing/2014/main" id="{151F1676-A89C-4584-8D5B-3B54CDBAADB8}"/>
            </a:ext>
          </a:extLst>
        </xdr:cNvPr>
        <xdr:cNvSpPr/>
      </xdr:nvSpPr>
      <xdr:spPr>
        <a:xfrm>
          <a:off x="14665960" y="255553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95563</xdr:rowOff>
    </xdr:from>
    <xdr:ext cx="736600" cy="259045"/>
    <xdr:sp macro="" textlink="">
      <xdr:nvSpPr>
        <xdr:cNvPr id="462" name="テキスト ボックス 461">
          <a:extLst>
            <a:ext uri="{FF2B5EF4-FFF2-40B4-BE49-F238E27FC236}">
              <a16:creationId xmlns:a16="http://schemas.microsoft.com/office/drawing/2014/main" id="{DB1AD4AA-7DB0-474D-876F-78A41CE7AA5A}"/>
            </a:ext>
          </a:extLst>
        </xdr:cNvPr>
        <xdr:cNvSpPr txBox="1"/>
      </xdr:nvSpPr>
      <xdr:spPr>
        <a:xfrm>
          <a:off x="14371955" y="2320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93980</xdr:rowOff>
    </xdr:from>
    <xdr:to>
      <xdr:col>73</xdr:col>
      <xdr:colOff>44450</xdr:colOff>
      <xdr:row>16</xdr:row>
      <xdr:rowOff>24130</xdr:rowOff>
    </xdr:to>
    <xdr:sp macro="" textlink="">
      <xdr:nvSpPr>
        <xdr:cNvPr id="463" name="楕円 462">
          <a:extLst>
            <a:ext uri="{FF2B5EF4-FFF2-40B4-BE49-F238E27FC236}">
              <a16:creationId xmlns:a16="http://schemas.microsoft.com/office/drawing/2014/main" id="{C9DC2BC6-8C4D-4B11-AB61-6FDC16C64288}"/>
            </a:ext>
          </a:extLst>
        </xdr:cNvPr>
        <xdr:cNvSpPr/>
      </xdr:nvSpPr>
      <xdr:spPr>
        <a:xfrm>
          <a:off x="13868400" y="2669540"/>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34307</xdr:rowOff>
    </xdr:from>
    <xdr:ext cx="762000" cy="259045"/>
    <xdr:sp macro="" textlink="">
      <xdr:nvSpPr>
        <xdr:cNvPr id="464" name="テキスト ボックス 463">
          <a:extLst>
            <a:ext uri="{FF2B5EF4-FFF2-40B4-BE49-F238E27FC236}">
              <a16:creationId xmlns:a16="http://schemas.microsoft.com/office/drawing/2014/main" id="{A60DB409-E1CE-4EA2-8AD8-9A91F13B00BD}"/>
            </a:ext>
          </a:extLst>
        </xdr:cNvPr>
        <xdr:cNvSpPr txBox="1"/>
      </xdr:nvSpPr>
      <xdr:spPr>
        <a:xfrm>
          <a:off x="13555345"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147870</xdr:rowOff>
    </xdr:from>
    <xdr:to>
      <xdr:col>68</xdr:col>
      <xdr:colOff>203200</xdr:colOff>
      <xdr:row>16</xdr:row>
      <xdr:rowOff>78020</xdr:rowOff>
    </xdr:to>
    <xdr:sp macro="" textlink="">
      <xdr:nvSpPr>
        <xdr:cNvPr id="465" name="楕円 464">
          <a:extLst>
            <a:ext uri="{FF2B5EF4-FFF2-40B4-BE49-F238E27FC236}">
              <a16:creationId xmlns:a16="http://schemas.microsoft.com/office/drawing/2014/main" id="{865B26E2-A5DF-4623-B9FC-B5436159B16F}"/>
            </a:ext>
          </a:extLst>
        </xdr:cNvPr>
        <xdr:cNvSpPr/>
      </xdr:nvSpPr>
      <xdr:spPr>
        <a:xfrm>
          <a:off x="13051790" y="271771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88197</xdr:rowOff>
    </xdr:from>
    <xdr:ext cx="762000" cy="259045"/>
    <xdr:sp macro="" textlink="">
      <xdr:nvSpPr>
        <xdr:cNvPr id="466" name="テキスト ボックス 465">
          <a:extLst>
            <a:ext uri="{FF2B5EF4-FFF2-40B4-BE49-F238E27FC236}">
              <a16:creationId xmlns:a16="http://schemas.microsoft.com/office/drawing/2014/main" id="{A8FC2CE3-31B1-4993-9F54-04A6A80E4CE4}"/>
            </a:ext>
          </a:extLst>
        </xdr:cNvPr>
        <xdr:cNvSpPr txBox="1"/>
      </xdr:nvSpPr>
      <xdr:spPr>
        <a:xfrm>
          <a:off x="12763500" y="24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37550</xdr:rowOff>
    </xdr:from>
    <xdr:to>
      <xdr:col>64</xdr:col>
      <xdr:colOff>152400</xdr:colOff>
      <xdr:row>16</xdr:row>
      <xdr:rowOff>139150</xdr:rowOff>
    </xdr:to>
    <xdr:sp macro="" textlink="">
      <xdr:nvSpPr>
        <xdr:cNvPr id="467" name="楕円 466">
          <a:extLst>
            <a:ext uri="{FF2B5EF4-FFF2-40B4-BE49-F238E27FC236}">
              <a16:creationId xmlns:a16="http://schemas.microsoft.com/office/drawing/2014/main" id="{50ABF230-8015-4308-A2CC-D6FF0987D115}"/>
            </a:ext>
          </a:extLst>
        </xdr:cNvPr>
        <xdr:cNvSpPr/>
      </xdr:nvSpPr>
      <xdr:spPr>
        <a:xfrm>
          <a:off x="12246610" y="27807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149327</xdr:rowOff>
    </xdr:from>
    <xdr:ext cx="762000" cy="259045"/>
    <xdr:sp macro="" textlink="">
      <xdr:nvSpPr>
        <xdr:cNvPr id="468" name="テキスト ボックス 467">
          <a:extLst>
            <a:ext uri="{FF2B5EF4-FFF2-40B4-BE49-F238E27FC236}">
              <a16:creationId xmlns:a16="http://schemas.microsoft.com/office/drawing/2014/main" id="{E9F34EB0-DC69-4F3E-BCCD-41FE58DA6CC8}"/>
            </a:ext>
          </a:extLst>
        </xdr:cNvPr>
        <xdr:cNvSpPr txBox="1"/>
      </xdr:nvSpPr>
      <xdr:spPr>
        <a:xfrm>
          <a:off x="11946890" y="254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1,959,512
1,943,861
1,121.26
1,227,839,677
1,215,838,738
7,821,350
541,516,226
1,098,123,121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「札幌市まちづくり戦略ビジョン・アクションプラン</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2019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」における行財政運営の方針等に基づき、人件費の抑制に努めた結果、類似団体平均</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25.3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％と類似団体中最も低くなっている。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今後も、限られた人材の効率的・効果的な職員配置を行うとともに人事委員会勧告の状況を注視し、より適正な人件費になるよう努めていく。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6350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149877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6350</xdr:rowOff>
    </xdr:from>
    <xdr:to>
      <xdr:col>24</xdr:col>
      <xdr:colOff>114300</xdr:colOff>
      <xdr:row>41</xdr:row>
      <xdr:rowOff>6350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6350</xdr:rowOff>
    </xdr:from>
    <xdr:to>
      <xdr:col>24</xdr:col>
      <xdr:colOff>25400</xdr:colOff>
      <xdr:row>33</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64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6350</xdr:rowOff>
    </xdr:from>
    <xdr:to>
      <xdr:col>19</xdr:col>
      <xdr:colOff>187325</xdr:colOff>
      <xdr:row>35</xdr:row>
      <xdr:rowOff>6350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664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165100</xdr:rowOff>
    </xdr:from>
    <xdr:to>
      <xdr:col>20</xdr:col>
      <xdr:colOff>38100</xdr:colOff>
      <xdr:row>37</xdr:row>
      <xdr:rowOff>95250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5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111777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107950</xdr:rowOff>
    </xdr:from>
    <xdr:to>
      <xdr:col>24</xdr:col>
      <xdr:colOff>76200</xdr:colOff>
      <xdr:row>34</xdr:row>
      <xdr:rowOff>38100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127000</xdr:rowOff>
    </xdr:from>
    <xdr:to>
      <xdr:col>20</xdr:col>
      <xdr:colOff>38100</xdr:colOff>
      <xdr:row>33</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8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101600</xdr:rowOff>
    </xdr:from>
    <xdr:to>
      <xdr:col>6</xdr:col>
      <xdr:colOff>171450</xdr:colOff>
      <xdr:row>35</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物件費は、感染症相談体制整備費において、令和３年度と比較して経常経費充当一般財源等が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億円の増となったことから、昨年度から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％と類似団体中９番目に低くなっており、今後も引き続き物件費の縮減に努めていく。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151493</xdr:rowOff>
    </xdr:from>
    <xdr:to>
      <xdr:col>82</xdr:col>
      <xdr:colOff>107950</xdr:colOff>
      <xdr:row>14</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803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97263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151493</xdr:rowOff>
    </xdr:from>
    <xdr:to>
      <xdr:col>78</xdr:col>
      <xdr:colOff>69850</xdr:colOff>
      <xdr:row>15</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803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64606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45357</xdr:rowOff>
    </xdr:from>
    <xdr:to>
      <xdr:col>73</xdr:col>
      <xdr:colOff>180975</xdr:colOff>
      <xdr:row>15</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456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45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129920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100693</xdr:rowOff>
    </xdr:from>
    <xdr:to>
      <xdr:col>78</xdr:col>
      <xdr:colOff>120650</xdr:colOff>
      <xdr:row>14</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41020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157843</xdr:rowOff>
    </xdr:from>
    <xdr:to>
      <xdr:col>74</xdr:col>
      <xdr:colOff>31750</xdr:colOff>
      <xdr:row>15</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166007</xdr:rowOff>
    </xdr:from>
    <xdr:to>
      <xdr:col>69</xdr:col>
      <xdr:colOff>142875</xdr:colOff>
      <xdr:row>14</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扶助費は、類似団体平均</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％と類似団体中</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位となっている。令和３年度と比較して、扶助費の経常経費に充当された一般財源等は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億円の増となっており、主に訓練等給付費や障害者通所給付費等の社会福祉費が影響しているため、引き続き高い水準で推移することが見込まれる。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今後も、少子高齢化等への対応のため、財政需要はさらに拡大することが想定されるが、持続可能な財政運営に努めていく。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017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01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60</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83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60</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27215</xdr:rowOff>
    </xdr:from>
    <xdr:to>
      <xdr:col>24</xdr:col>
      <xdr:colOff>76200</xdr:colOff>
      <xdr:row>60</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170742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149678</xdr:rowOff>
    </xdr:from>
    <xdr:to>
      <xdr:col>11</xdr:col>
      <xdr:colOff>60325</xdr:colOff>
      <xdr:row>60</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類似団体ではほとんど行われていない除雪費（平成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年度決算から順に</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316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億円）が含まれることや、国民健康保険会計・介護保険会計への繰出金等の増加等により類似団体の中で最も高い比率となっている。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今後も除排雪経費の増等により、この傾向は続くことが見込まれるため、引き続き事業の見直し等により、経費の縮減に努めていく。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12700</xdr:rowOff>
    </xdr:from>
    <xdr:to>
      <xdr:col>82</xdr:col>
      <xdr:colOff>107950</xdr:colOff>
      <xdr:row>62</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4711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12700</xdr:rowOff>
    </xdr:from>
    <xdr:to>
      <xdr:col>78</xdr:col>
      <xdr:colOff>69850</xdr:colOff>
      <xdr:row>61</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471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5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5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152400</xdr:rowOff>
    </xdr:from>
    <xdr:to>
      <xdr:col>82</xdr:col>
      <xdr:colOff>158750</xdr:colOff>
      <xdr:row>62</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60977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133350</xdr:rowOff>
    </xdr:from>
    <xdr:to>
      <xdr:col>78</xdr:col>
      <xdr:colOff>120650</xdr:colOff>
      <xdr:row>61</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48277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57150</xdr:rowOff>
    </xdr:from>
    <xdr:to>
      <xdr:col>74</xdr:col>
      <xdr:colOff>31750</xdr:colOff>
      <xdr:row>61</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152400</xdr:rowOff>
    </xdr:from>
    <xdr:to>
      <xdr:col>65</xdr:col>
      <xdr:colOff>53975</xdr:colOff>
      <xdr:row>61</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昨年度と比較して、補助費等の経常経費に充当された一般財源等は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億円の減となったため、補助費等の経常収支比率は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％と類似団体中</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番目に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なっており、更なる事業の見直し等により、今後も経費の縮減に努めていく。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45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459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39</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59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142257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161290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733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85107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127017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110490</xdr:rowOff>
    </xdr:from>
    <xdr:to>
      <xdr:col>65</xdr:col>
      <xdr:colOff>53975</xdr:colOff>
      <xdr:row>40</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25417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公債費は、類似団体平均の</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％を下回る</a:t>
          </a:r>
          <a:r>
            <a:rPr kumimoji="1" lang="en-US" altLang="ja-JP" sz="1100">
              <a:latin typeface="ＭＳ Ｐゴシック" panose="020B0600070205080204" pitchFamily="50" charset="-128"/>
              <a:ea typeface="ＭＳ Ｐゴシック" panose="020B0600070205080204" pitchFamily="50" charset="-128"/>
            </a:rPr>
            <a:t>15.5</a:t>
          </a:r>
          <a:r>
            <a:rPr kumimoji="1" lang="ja-JP" altLang="en-US" sz="1100">
              <a:latin typeface="ＭＳ Ｐゴシック" panose="020B0600070205080204" pitchFamily="50" charset="-128"/>
              <a:ea typeface="ＭＳ Ｐゴシック" panose="020B0600070205080204" pitchFamily="50" charset="-128"/>
            </a:rPr>
            <a:t>％と類似団体中</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位となっている。令和３年度と比較して経常経費充当一般財源等が</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億円の減となったが、これは、前年度に交付された臨時財政対策債償還基金費が今年度は交付されず、それにより満期一括償還準備金が減ったためである。</a:t>
          </a:r>
        </a:p>
        <a:p>
          <a:r>
            <a:rPr kumimoji="1" lang="ja-JP" altLang="en-US" sz="1100">
              <a:latin typeface="ＭＳ Ｐゴシック" panose="020B0600070205080204" pitchFamily="50" charset="-128"/>
              <a:ea typeface="ＭＳ Ｐゴシック" panose="020B0600070205080204" pitchFamily="50" charset="-128"/>
            </a:rPr>
            <a:t>　今後、老朽化する公共施設等の更新や、都市基盤の再整備などを進めるに当たって公債費の増加が想定されるため、引き続き、将来を見据えた真に必要な分野への投資を行う一方、世代間の負担の平準化を考慮し、将来世代に過度の負担を残さない財政運営に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107950</xdr:rowOff>
    </xdr:from>
    <xdr:to>
      <xdr:col>24</xdr:col>
      <xdr:colOff>25400</xdr:colOff>
      <xdr:row>77</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79525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77</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9476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75</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833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107950</xdr:rowOff>
    </xdr:from>
    <xdr:to>
      <xdr:col>11</xdr:col>
      <xdr:colOff>9525</xdr:colOff>
      <xdr:row>74</xdr:row>
      <xdr:rowOff>146050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795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57150</xdr:rowOff>
    </xdr:from>
    <xdr:to>
      <xdr:col>24</xdr:col>
      <xdr:colOff>76200</xdr:colOff>
      <xdr:row>74</xdr:row>
      <xdr:rowOff>158750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73677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57150</xdr:rowOff>
    </xdr:from>
    <xdr:to>
      <xdr:col>6</xdr:col>
      <xdr:colOff>171450</xdr:colOff>
      <xdr:row>74</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168927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補助費等や物件費が改善傾向にある中、それ以上に、類似団体ではほとんど行われていない除雪費の増による維持補修費の増等により、公債費を除く経常経費に充当された一般財源等は前年度から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79.4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％悪化し、類似団体順位は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位となった。今後も引き続き事業の見直し等により、経費の縮減に努めていく。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105228</xdr:rowOff>
    </xdr:from>
    <xdr:to>
      <xdr:col>82</xdr:col>
      <xdr:colOff>107950</xdr:colOff>
      <xdr:row>77</xdr:row>
      <xdr:rowOff>58964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792528"/>
          <a:ext cx="8382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105228</xdr:rowOff>
    </xdr:from>
    <xdr:to>
      <xdr:col>78</xdr:col>
      <xdr:colOff>69850</xdr:colOff>
      <xdr:row>78</xdr:row>
      <xdr:rowOff>39914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792528"/>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80736</xdr:rowOff>
    </xdr:from>
    <xdr:to>
      <xdr:col>73</xdr:col>
      <xdr:colOff>180975</xdr:colOff>
      <xdr:row>78</xdr:row>
      <xdr:rowOff>39914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282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80736</xdr:rowOff>
    </xdr:from>
    <xdr:to>
      <xdr:col>69</xdr:col>
      <xdr:colOff>92075</xdr:colOff>
      <xdr:row>77</xdr:row>
      <xdr:rowOff>135164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282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8164</xdr:rowOff>
    </xdr:from>
    <xdr:to>
      <xdr:col>82</xdr:col>
      <xdr:colOff>158750</xdr:colOff>
      <xdr:row>77</xdr:row>
      <xdr:rowOff>109764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151691</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18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54428</xdr:rowOff>
    </xdr:from>
    <xdr:to>
      <xdr:col>78</xdr:col>
      <xdr:colOff>120650</xdr:colOff>
      <xdr:row>74</xdr:row>
      <xdr:rowOff>156028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140805</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8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160564</xdr:rowOff>
    </xdr:from>
    <xdr:to>
      <xdr:col>74</xdr:col>
      <xdr:colOff>31750</xdr:colOff>
      <xdr:row>78</xdr:row>
      <xdr:rowOff>90714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29936</xdr:rowOff>
    </xdr:from>
    <xdr:to>
      <xdr:col>69</xdr:col>
      <xdr:colOff>142875</xdr:colOff>
      <xdr:row>77</xdr:row>
      <xdr:rowOff>131536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116313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170741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16705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9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6528</xdr:rowOff>
    </xdr:from>
    <xdr:to>
      <xdr:col>29</xdr:col>
      <xdr:colOff>127000</xdr:colOff>
      <xdr:row>20</xdr:row>
      <xdr:rowOff>11824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83153"/>
          <a:ext cx="647700" cy="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10490</xdr:rowOff>
    </xdr:from>
    <xdr:to>
      <xdr:col>26</xdr:col>
      <xdr:colOff>50800</xdr:colOff>
      <xdr:row>20</xdr:row>
      <xdr:rowOff>11824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87115"/>
          <a:ext cx="698500" cy="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142714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1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10490</xdr:rowOff>
    </xdr:from>
    <xdr:to>
      <xdr:col>22</xdr:col>
      <xdr:colOff>114300</xdr:colOff>
      <xdr:row>20</xdr:row>
      <xdr:rowOff>12090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87115"/>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156909</xdr:rowOff>
    </xdr:from>
    <xdr:to>
      <xdr:col>18</xdr:col>
      <xdr:colOff>177800</xdr:colOff>
      <xdr:row>20</xdr:row>
      <xdr:rowOff>12090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62084"/>
          <a:ext cx="698500" cy="26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127178</xdr:rowOff>
    </xdr:from>
    <xdr:to>
      <xdr:col>29</xdr:col>
      <xdr:colOff>177800</xdr:colOff>
      <xdr:row>20</xdr:row>
      <xdr:rowOff>57328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3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35755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4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132474</xdr:rowOff>
    </xdr:from>
    <xdr:to>
      <xdr:col>26</xdr:col>
      <xdr:colOff>101600</xdr:colOff>
      <xdr:row>20</xdr:row>
      <xdr:rowOff>62624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37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47401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2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131140</xdr:rowOff>
    </xdr:from>
    <xdr:to>
      <xdr:col>22</xdr:col>
      <xdr:colOff>165100</xdr:colOff>
      <xdr:row>20</xdr:row>
      <xdr:rowOff>61290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3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46067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2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132740</xdr:rowOff>
    </xdr:from>
    <xdr:to>
      <xdr:col>19</xdr:col>
      <xdr:colOff>38100</xdr:colOff>
      <xdr:row>20</xdr:row>
      <xdr:rowOff>62890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3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47667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106109</xdr:rowOff>
    </xdr:from>
    <xdr:to>
      <xdr:col>15</xdr:col>
      <xdr:colOff>101600</xdr:colOff>
      <xdr:row>20</xdr:row>
      <xdr:rowOff>36259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1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21036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9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147421</xdr:rowOff>
    </xdr:from>
    <xdr:to>
      <xdr:col>29</xdr:col>
      <xdr:colOff>127000</xdr:colOff>
      <xdr:row>37</xdr:row>
      <xdr:rowOff>162852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72121"/>
          <a:ext cx="6477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140945</xdr:rowOff>
    </xdr:from>
    <xdr:to>
      <xdr:col>26</xdr:col>
      <xdr:colOff>50800</xdr:colOff>
      <xdr:row>37</xdr:row>
      <xdr:rowOff>162852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65645"/>
          <a:ext cx="698500" cy="2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140945</xdr:rowOff>
    </xdr:from>
    <xdr:to>
      <xdr:col>22</xdr:col>
      <xdr:colOff>114300</xdr:colOff>
      <xdr:row>37</xdr:row>
      <xdr:rowOff>220002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65645"/>
          <a:ext cx="698500" cy="79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220002</xdr:rowOff>
    </xdr:from>
    <xdr:to>
      <xdr:col>18</xdr:col>
      <xdr:colOff>177800</xdr:colOff>
      <xdr:row>37</xdr:row>
      <xdr:rowOff>220497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44702"/>
          <a:ext cx="698500" cy="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96621</xdr:rowOff>
    </xdr:from>
    <xdr:to>
      <xdr:col>29</xdr:col>
      <xdr:colOff>177800</xdr:colOff>
      <xdr:row>37</xdr:row>
      <xdr:rowOff>198221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1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68698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9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112052</xdr:rowOff>
    </xdr:from>
    <xdr:to>
      <xdr:col>26</xdr:col>
      <xdr:colOff>101600</xdr:colOff>
      <xdr:row>37</xdr:row>
      <xdr:rowOff>213652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198429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90145</xdr:rowOff>
    </xdr:from>
    <xdr:to>
      <xdr:col>22</xdr:col>
      <xdr:colOff>165100</xdr:colOff>
      <xdr:row>37</xdr:row>
      <xdr:rowOff>191745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176522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169202</xdr:rowOff>
    </xdr:from>
    <xdr:to>
      <xdr:col>19</xdr:col>
      <xdr:colOff>38100</xdr:colOff>
      <xdr:row>37</xdr:row>
      <xdr:rowOff>270802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93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255579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8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169697</xdr:rowOff>
    </xdr:from>
    <xdr:to>
      <xdr:col>15</xdr:col>
      <xdr:colOff>101600</xdr:colOff>
      <xdr:row>37</xdr:row>
      <xdr:rowOff>271297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9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256074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8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1,959,512
1,943,861
1,121.26
1,227,839,677
1,215,838,738
7,821,350
541,516,226
1,098,123,121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19266</xdr:rowOff>
    </xdr:from>
    <xdr:to>
      <xdr:col>24</xdr:col>
      <xdr:colOff>63500</xdr:colOff>
      <xdr:row>38</xdr:row>
      <xdr:rowOff>56756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34366"/>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46397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26886</xdr:rowOff>
    </xdr:from>
    <xdr:to>
      <xdr:col>19</xdr:col>
      <xdr:colOff>177800</xdr:colOff>
      <xdr:row>38</xdr:row>
      <xdr:rowOff>56756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41986"/>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26886</xdr:rowOff>
    </xdr:from>
    <xdr:to>
      <xdr:col>15</xdr:col>
      <xdr:colOff>50800</xdr:colOff>
      <xdr:row>38</xdr:row>
      <xdr:rowOff>83541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41986"/>
          <a:ext cx="8890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78663</xdr:rowOff>
    </xdr:from>
    <xdr:to>
      <xdr:col>10</xdr:col>
      <xdr:colOff>114300</xdr:colOff>
      <xdr:row>38</xdr:row>
      <xdr:rowOff>83541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93763"/>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139916</xdr:rowOff>
    </xdr:from>
    <xdr:to>
      <xdr:col>24</xdr:col>
      <xdr:colOff>114300</xdr:colOff>
      <xdr:row>38</xdr:row>
      <xdr:rowOff>70065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35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54843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5956</xdr:rowOff>
    </xdr:from>
    <xdr:to>
      <xdr:col>20</xdr:col>
      <xdr:colOff>38100</xdr:colOff>
      <xdr:row>38</xdr:row>
      <xdr:rowOff>107556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98683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147536</xdr:rowOff>
    </xdr:from>
    <xdr:to>
      <xdr:col>15</xdr:col>
      <xdr:colOff>101600</xdr:colOff>
      <xdr:row>38</xdr:row>
      <xdr:rowOff>77686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68813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32741</xdr:rowOff>
    </xdr:from>
    <xdr:to>
      <xdr:col>10</xdr:col>
      <xdr:colOff>165100</xdr:colOff>
      <xdr:row>38</xdr:row>
      <xdr:rowOff>134341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125468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27863</xdr:rowOff>
    </xdr:from>
    <xdr:to>
      <xdr:col>6</xdr:col>
      <xdr:colOff>38100</xdr:colOff>
      <xdr:row>38</xdr:row>
      <xdr:rowOff>129463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120590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158413</xdr:rowOff>
    </xdr:from>
    <xdr:to>
      <xdr:col>24</xdr:col>
      <xdr:colOff>63500</xdr:colOff>
      <xdr:row>52</xdr:row>
      <xdr:rowOff>161940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73813"/>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161940</xdr:rowOff>
    </xdr:from>
    <xdr:to>
      <xdr:col>19</xdr:col>
      <xdr:colOff>177800</xdr:colOff>
      <xdr:row>56</xdr:row>
      <xdr:rowOff>166119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77340"/>
          <a:ext cx="889000" cy="68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166119</xdr:rowOff>
    </xdr:from>
    <xdr:to>
      <xdr:col>15</xdr:col>
      <xdr:colOff>50800</xdr:colOff>
      <xdr:row>58</xdr:row>
      <xdr:rowOff>28568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67319"/>
          <a:ext cx="889000" cy="20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28568</xdr:rowOff>
    </xdr:from>
    <xdr:to>
      <xdr:col>10</xdr:col>
      <xdr:colOff>114300</xdr:colOff>
      <xdr:row>58</xdr:row>
      <xdr:rowOff>79317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72668"/>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33030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107613</xdr:rowOff>
    </xdr:from>
    <xdr:to>
      <xdr:col>24</xdr:col>
      <xdr:colOff>114300</xdr:colOff>
      <xdr:row>53</xdr:row>
      <xdr:rowOff>37763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130490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7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111140</xdr:rowOff>
    </xdr:from>
    <xdr:to>
      <xdr:col>20</xdr:col>
      <xdr:colOff>38100</xdr:colOff>
      <xdr:row>53</xdr:row>
      <xdr:rowOff>41290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57817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8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115319</xdr:rowOff>
    </xdr:from>
    <xdr:to>
      <xdr:col>15</xdr:col>
      <xdr:colOff>101600</xdr:colOff>
      <xdr:row>57</xdr:row>
      <xdr:rowOff>45469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36596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0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149218</xdr:rowOff>
    </xdr:from>
    <xdr:to>
      <xdr:col>10</xdr:col>
      <xdr:colOff>165100</xdr:colOff>
      <xdr:row>58</xdr:row>
      <xdr:rowOff>79368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70495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1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28517</xdr:rowOff>
    </xdr:from>
    <xdr:to>
      <xdr:col>6</xdr:col>
      <xdr:colOff>38100</xdr:colOff>
      <xdr:row>58</xdr:row>
      <xdr:rowOff>130117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121244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6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131852</xdr:rowOff>
    </xdr:from>
    <xdr:to>
      <xdr:col>24</xdr:col>
      <xdr:colOff>62865</xdr:colOff>
      <xdr:row>77</xdr:row>
      <xdr:rowOff>103505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04802"/>
          <a:ext cx="1270" cy="10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107332</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103505</xdr:rowOff>
    </xdr:from>
    <xdr:to>
      <xdr:col>24</xdr:col>
      <xdr:colOff>152400</xdr:colOff>
      <xdr:row>77</xdr:row>
      <xdr:rowOff>103505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0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78529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131852</xdr:rowOff>
    </xdr:from>
    <xdr:to>
      <xdr:col>24</xdr:col>
      <xdr:colOff>152400</xdr:colOff>
      <xdr:row>71</xdr:row>
      <xdr:rowOff>131852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0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131166</xdr:rowOff>
    </xdr:from>
    <xdr:to>
      <xdr:col>24</xdr:col>
      <xdr:colOff>63500</xdr:colOff>
      <xdr:row>71</xdr:row>
      <xdr:rowOff>131852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132666"/>
          <a:ext cx="838200" cy="1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75937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34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97510</xdr:rowOff>
    </xdr:from>
    <xdr:to>
      <xdr:col>24</xdr:col>
      <xdr:colOff>114300</xdr:colOff>
      <xdr:row>76</xdr:row>
      <xdr:rowOff>27660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131166</xdr:rowOff>
    </xdr:from>
    <xdr:to>
      <xdr:col>19</xdr:col>
      <xdr:colOff>177800</xdr:colOff>
      <xdr:row>72</xdr:row>
      <xdr:rowOff>48641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132666"/>
          <a:ext cx="889000" cy="26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108941</xdr:rowOff>
    </xdr:from>
    <xdr:to>
      <xdr:col>20</xdr:col>
      <xdr:colOff>38100</xdr:colOff>
      <xdr:row>76</xdr:row>
      <xdr:rowOff>39091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30218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48641</xdr:rowOff>
    </xdr:from>
    <xdr:to>
      <xdr:col>15</xdr:col>
      <xdr:colOff>50800</xdr:colOff>
      <xdr:row>72</xdr:row>
      <xdr:rowOff>123393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393041"/>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116027</xdr:rowOff>
    </xdr:from>
    <xdr:to>
      <xdr:col>15</xdr:col>
      <xdr:colOff>101600</xdr:colOff>
      <xdr:row>76</xdr:row>
      <xdr:rowOff>46177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37304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17399</xdr:rowOff>
    </xdr:from>
    <xdr:to>
      <xdr:col>10</xdr:col>
      <xdr:colOff>114300</xdr:colOff>
      <xdr:row>72</xdr:row>
      <xdr:rowOff>123393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361799"/>
          <a:ext cx="889000" cy="1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148183</xdr:rowOff>
    </xdr:from>
    <xdr:to>
      <xdr:col>10</xdr:col>
      <xdr:colOff>165100</xdr:colOff>
      <xdr:row>76</xdr:row>
      <xdr:rowOff>78333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139649</xdr:rowOff>
    </xdr:from>
    <xdr:to>
      <xdr:col>6</xdr:col>
      <xdr:colOff>38100</xdr:colOff>
      <xdr:row>76</xdr:row>
      <xdr:rowOff>69799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60926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81052</xdr:rowOff>
    </xdr:from>
    <xdr:to>
      <xdr:col>24</xdr:col>
      <xdr:colOff>114300</xdr:colOff>
      <xdr:row>72</xdr:row>
      <xdr:rowOff>11202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2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34079</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2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80366</xdr:rowOff>
    </xdr:from>
    <xdr:to>
      <xdr:col>20</xdr:col>
      <xdr:colOff>38100</xdr:colOff>
      <xdr:row>71</xdr:row>
      <xdr:rowOff>10516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0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27043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18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169291</xdr:rowOff>
    </xdr:from>
    <xdr:to>
      <xdr:col>15</xdr:col>
      <xdr:colOff>101600</xdr:colOff>
      <xdr:row>72</xdr:row>
      <xdr:rowOff>99441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3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115968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1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72593</xdr:rowOff>
    </xdr:from>
    <xdr:to>
      <xdr:col>10</xdr:col>
      <xdr:colOff>165100</xdr:colOff>
      <xdr:row>73</xdr:row>
      <xdr:rowOff>2743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4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19270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19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138049</xdr:rowOff>
    </xdr:from>
    <xdr:to>
      <xdr:col>6</xdr:col>
      <xdr:colOff>38100</xdr:colOff>
      <xdr:row>72</xdr:row>
      <xdr:rowOff>68199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3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84726</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0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107925</xdr:rowOff>
    </xdr:from>
    <xdr:to>
      <xdr:col>24</xdr:col>
      <xdr:colOff>63500</xdr:colOff>
      <xdr:row>93</xdr:row>
      <xdr:rowOff>5305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881325"/>
          <a:ext cx="838200" cy="6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81718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8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107925</xdr:rowOff>
    </xdr:from>
    <xdr:to>
      <xdr:col>19</xdr:col>
      <xdr:colOff>177800</xdr:colOff>
      <xdr:row>94</xdr:row>
      <xdr:rowOff>125974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81325"/>
          <a:ext cx="889000" cy="3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118849</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125974</xdr:rowOff>
    </xdr:from>
    <xdr:to>
      <xdr:col>15</xdr:col>
      <xdr:colOff>50800</xdr:colOff>
      <xdr:row>94</xdr:row>
      <xdr:rowOff>162582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42274"/>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162582</xdr:rowOff>
    </xdr:from>
    <xdr:to>
      <xdr:col>10</xdr:col>
      <xdr:colOff>114300</xdr:colOff>
      <xdr:row>95</xdr:row>
      <xdr:rowOff>74919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78882"/>
          <a:ext cx="889000" cy="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124804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5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125955</xdr:rowOff>
    </xdr:from>
    <xdr:to>
      <xdr:col>24</xdr:col>
      <xdr:colOff>114300</xdr:colOff>
      <xdr:row>93</xdr:row>
      <xdr:rowOff>56105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148832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5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57125</xdr:rowOff>
    </xdr:from>
    <xdr:to>
      <xdr:col>20</xdr:col>
      <xdr:colOff>38100</xdr:colOff>
      <xdr:row>92</xdr:row>
      <xdr:rowOff>158725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83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3802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60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75174</xdr:rowOff>
    </xdr:from>
    <xdr:to>
      <xdr:col>15</xdr:col>
      <xdr:colOff>101600</xdr:colOff>
      <xdr:row>95</xdr:row>
      <xdr:rowOff>5324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21851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6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111782</xdr:rowOff>
    </xdr:from>
    <xdr:to>
      <xdr:col>10</xdr:col>
      <xdr:colOff>165100</xdr:colOff>
      <xdr:row>95</xdr:row>
      <xdr:rowOff>41932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2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58459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0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24119</xdr:rowOff>
    </xdr:from>
    <xdr:to>
      <xdr:col>6</xdr:col>
      <xdr:colOff>38100</xdr:colOff>
      <xdr:row>95</xdr:row>
      <xdr:rowOff>125719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142246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8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167983</xdr:rowOff>
    </xdr:from>
    <xdr:to>
      <xdr:col>55</xdr:col>
      <xdr:colOff>0</xdr:colOff>
      <xdr:row>37</xdr:row>
      <xdr:rowOff>114224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168733"/>
          <a:ext cx="838200" cy="28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132313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4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151511</xdr:rowOff>
    </xdr:from>
    <xdr:to>
      <xdr:col>50</xdr:col>
      <xdr:colOff>114300</xdr:colOff>
      <xdr:row>35</xdr:row>
      <xdr:rowOff>167983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95011"/>
          <a:ext cx="889000" cy="87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56431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151511</xdr:rowOff>
    </xdr:from>
    <xdr:to>
      <xdr:col>45</xdr:col>
      <xdr:colOff>177800</xdr:colOff>
      <xdr:row>39</xdr:row>
      <xdr:rowOff>26568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95011"/>
          <a:ext cx="889000" cy="14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26480</xdr:rowOff>
    </xdr:from>
    <xdr:to>
      <xdr:col>41</xdr:col>
      <xdr:colOff>50800</xdr:colOff>
      <xdr:row>39</xdr:row>
      <xdr:rowOff>26568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13030"/>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37749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63424</xdr:rowOff>
    </xdr:from>
    <xdr:to>
      <xdr:col>55</xdr:col>
      <xdr:colOff>50800</xdr:colOff>
      <xdr:row>37</xdr:row>
      <xdr:rowOff>165024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149801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117183</xdr:rowOff>
    </xdr:from>
    <xdr:to>
      <xdr:col>50</xdr:col>
      <xdr:colOff>165100</xdr:colOff>
      <xdr:row>36</xdr:row>
      <xdr:rowOff>47333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63860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8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100711</xdr:rowOff>
    </xdr:from>
    <xdr:to>
      <xdr:col>46</xdr:col>
      <xdr:colOff>38100</xdr:colOff>
      <xdr:row>31</xdr:row>
      <xdr:rowOff>30861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47388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01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147218</xdr:rowOff>
    </xdr:from>
    <xdr:to>
      <xdr:col>41</xdr:col>
      <xdr:colOff>101600</xdr:colOff>
      <xdr:row>39</xdr:row>
      <xdr:rowOff>77368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68495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147130</xdr:rowOff>
    </xdr:from>
    <xdr:to>
      <xdr:col>36</xdr:col>
      <xdr:colOff>165100</xdr:colOff>
      <xdr:row>39</xdr:row>
      <xdr:rowOff>77280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68407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5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162949</xdr:rowOff>
    </xdr:from>
    <xdr:to>
      <xdr:col>55</xdr:col>
      <xdr:colOff>0</xdr:colOff>
      <xdr:row>54</xdr:row>
      <xdr:rowOff>84927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249799"/>
          <a:ext cx="838200" cy="9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84927</xdr:rowOff>
    </xdr:from>
    <xdr:to>
      <xdr:col>50</xdr:col>
      <xdr:colOff>114300</xdr:colOff>
      <xdr:row>54</xdr:row>
      <xdr:rowOff>117708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343227"/>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117708</xdr:rowOff>
    </xdr:from>
    <xdr:to>
      <xdr:col>45</xdr:col>
      <xdr:colOff>177800</xdr:colOff>
      <xdr:row>55</xdr:row>
      <xdr:rowOff>14862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76008"/>
          <a:ext cx="889000" cy="6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6636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26635</xdr:rowOff>
    </xdr:from>
    <xdr:to>
      <xdr:col>41</xdr:col>
      <xdr:colOff>50800</xdr:colOff>
      <xdr:row>55</xdr:row>
      <xdr:rowOff>14862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284935"/>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112149</xdr:rowOff>
    </xdr:from>
    <xdr:to>
      <xdr:col>55</xdr:col>
      <xdr:colOff>50800</xdr:colOff>
      <xdr:row>54</xdr:row>
      <xdr:rowOff>42299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1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90576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17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34127</xdr:rowOff>
    </xdr:from>
    <xdr:to>
      <xdr:col>50</xdr:col>
      <xdr:colOff>165100</xdr:colOff>
      <xdr:row>54</xdr:row>
      <xdr:rowOff>135727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126854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8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66908</xdr:rowOff>
    </xdr:from>
    <xdr:to>
      <xdr:col>46</xdr:col>
      <xdr:colOff>38100</xdr:colOff>
      <xdr:row>54</xdr:row>
      <xdr:rowOff>168508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159635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41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135512</xdr:rowOff>
    </xdr:from>
    <xdr:to>
      <xdr:col>41</xdr:col>
      <xdr:colOff>101600</xdr:colOff>
      <xdr:row>55</xdr:row>
      <xdr:rowOff>65662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56789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147285</xdr:rowOff>
    </xdr:from>
    <xdr:to>
      <xdr:col>36</xdr:col>
      <xdr:colOff>165100</xdr:colOff>
      <xdr:row>54</xdr:row>
      <xdr:rowOff>77435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93962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137734</xdr:rowOff>
    </xdr:from>
    <xdr:to>
      <xdr:col>55</xdr:col>
      <xdr:colOff>0</xdr:colOff>
      <xdr:row>77</xdr:row>
      <xdr:rowOff>47620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67934"/>
          <a:ext cx="8382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12736</xdr:rowOff>
    </xdr:from>
    <xdr:to>
      <xdr:col>50</xdr:col>
      <xdr:colOff>114300</xdr:colOff>
      <xdr:row>76</xdr:row>
      <xdr:rowOff>137734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042936"/>
          <a:ext cx="889000" cy="12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5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12736</xdr:rowOff>
    </xdr:from>
    <xdr:to>
      <xdr:col>45</xdr:col>
      <xdr:colOff>177800</xdr:colOff>
      <xdr:row>76</xdr:row>
      <xdr:rowOff>24851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04293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160164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166446</xdr:rowOff>
    </xdr:from>
    <xdr:to>
      <xdr:col>41</xdr:col>
      <xdr:colOff>50800</xdr:colOff>
      <xdr:row>76</xdr:row>
      <xdr:rowOff>24851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025196"/>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168270</xdr:rowOff>
    </xdr:from>
    <xdr:to>
      <xdr:col>55</xdr:col>
      <xdr:colOff>50800</xdr:colOff>
      <xdr:row>77</xdr:row>
      <xdr:rowOff>98420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83197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1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86934</xdr:rowOff>
    </xdr:from>
    <xdr:to>
      <xdr:col>50</xdr:col>
      <xdr:colOff>165100</xdr:colOff>
      <xdr:row>77</xdr:row>
      <xdr:rowOff>17084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1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8211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2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133386</xdr:rowOff>
    </xdr:from>
    <xdr:to>
      <xdr:col>46</xdr:col>
      <xdr:colOff>38100</xdr:colOff>
      <xdr:row>76</xdr:row>
      <xdr:rowOff>63536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9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54663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145501</xdr:rowOff>
    </xdr:from>
    <xdr:to>
      <xdr:col>41</xdr:col>
      <xdr:colOff>101600</xdr:colOff>
      <xdr:row>76</xdr:row>
      <xdr:rowOff>75651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66778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115646</xdr:rowOff>
    </xdr:from>
    <xdr:to>
      <xdr:col>36</xdr:col>
      <xdr:colOff>165100</xdr:colOff>
      <xdr:row>76</xdr:row>
      <xdr:rowOff>45796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9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36923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19783</xdr:rowOff>
    </xdr:from>
    <xdr:to>
      <xdr:col>55</xdr:col>
      <xdr:colOff>0</xdr:colOff>
      <xdr:row>95</xdr:row>
      <xdr:rowOff>33336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136083"/>
          <a:ext cx="838200" cy="18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33336</xdr:rowOff>
    </xdr:from>
    <xdr:to>
      <xdr:col>50</xdr:col>
      <xdr:colOff>114300</xdr:colOff>
      <xdr:row>95</xdr:row>
      <xdr:rowOff>132711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321086"/>
          <a:ext cx="889000" cy="9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123828</xdr:rowOff>
    </xdr:from>
    <xdr:to>
      <xdr:col>45</xdr:col>
      <xdr:colOff>177800</xdr:colOff>
      <xdr:row>95</xdr:row>
      <xdr:rowOff>132711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411578"/>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119976</xdr:rowOff>
    </xdr:from>
    <xdr:to>
      <xdr:col>41</xdr:col>
      <xdr:colOff>50800</xdr:colOff>
      <xdr:row>95</xdr:row>
      <xdr:rowOff>123828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236276"/>
          <a:ext cx="889000" cy="17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157721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140433</xdr:rowOff>
    </xdr:from>
    <xdr:to>
      <xdr:col>55</xdr:col>
      <xdr:colOff>50800</xdr:colOff>
      <xdr:row>94</xdr:row>
      <xdr:rowOff>70583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0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163310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593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153986</xdr:rowOff>
    </xdr:from>
    <xdr:to>
      <xdr:col>50</xdr:col>
      <xdr:colOff>165100</xdr:colOff>
      <xdr:row>95</xdr:row>
      <xdr:rowOff>84136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2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100663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04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81911</xdr:rowOff>
    </xdr:from>
    <xdr:to>
      <xdr:col>46</xdr:col>
      <xdr:colOff>38100</xdr:colOff>
      <xdr:row>96</xdr:row>
      <xdr:rowOff>12061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3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4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73028</xdr:rowOff>
    </xdr:from>
    <xdr:to>
      <xdr:col>41</xdr:col>
      <xdr:colOff>101600</xdr:colOff>
      <xdr:row>96</xdr:row>
      <xdr:rowOff>3178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3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19705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3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69176</xdr:rowOff>
    </xdr:from>
    <xdr:to>
      <xdr:col>36</xdr:col>
      <xdr:colOff>165100</xdr:colOff>
      <xdr:row>94</xdr:row>
      <xdr:rowOff>170776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1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15853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9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69324</xdr:rowOff>
    </xdr:from>
    <xdr:to>
      <xdr:col>85</xdr:col>
      <xdr:colOff>127000</xdr:colOff>
      <xdr:row>39</xdr:row>
      <xdr:rowOff>4990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84424"/>
          <a:ext cx="838200" cy="1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99695</xdr:rowOff>
    </xdr:from>
    <xdr:to>
      <xdr:col>81</xdr:col>
      <xdr:colOff>50800</xdr:colOff>
      <xdr:row>38</xdr:row>
      <xdr:rowOff>69324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443345"/>
          <a:ext cx="889000" cy="1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163503</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6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68181</xdr:rowOff>
    </xdr:from>
    <xdr:to>
      <xdr:col>76</xdr:col>
      <xdr:colOff>114300</xdr:colOff>
      <xdr:row>37</xdr:row>
      <xdr:rowOff>99695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240381"/>
          <a:ext cx="889000" cy="20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93290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68181</xdr:rowOff>
    </xdr:from>
    <xdr:to>
      <xdr:col>71</xdr:col>
      <xdr:colOff>177800</xdr:colOff>
      <xdr:row>38</xdr:row>
      <xdr:rowOff>155049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240381"/>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125640</xdr:rowOff>
    </xdr:from>
    <xdr:to>
      <xdr:col>85</xdr:col>
      <xdr:colOff>177800</xdr:colOff>
      <xdr:row>39</xdr:row>
      <xdr:rowOff>55790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54918</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70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18524</xdr:rowOff>
    </xdr:from>
    <xdr:to>
      <xdr:col>81</xdr:col>
      <xdr:colOff>101600</xdr:colOff>
      <xdr:row>38</xdr:row>
      <xdr:rowOff>120124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136651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30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48895</xdr:rowOff>
    </xdr:from>
    <xdr:to>
      <xdr:col>76</xdr:col>
      <xdr:colOff>165100</xdr:colOff>
      <xdr:row>37</xdr:row>
      <xdr:rowOff>150495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167022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16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17381</xdr:rowOff>
    </xdr:from>
    <xdr:to>
      <xdr:col>72</xdr:col>
      <xdr:colOff>38100</xdr:colOff>
      <xdr:row>36</xdr:row>
      <xdr:rowOff>118981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1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135508</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596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104249</xdr:rowOff>
    </xdr:from>
    <xdr:to>
      <xdr:col>67</xdr:col>
      <xdr:colOff>101600</xdr:colOff>
      <xdr:row>39</xdr:row>
      <xdr:rowOff>34399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25526</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13360</xdr:rowOff>
    </xdr:from>
    <xdr:to>
      <xdr:col>85</xdr:col>
      <xdr:colOff>127000</xdr:colOff>
      <xdr:row>78</xdr:row>
      <xdr:rowOff>16942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3043560"/>
          <a:ext cx="838200" cy="3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13360</xdr:rowOff>
    </xdr:from>
    <xdr:to>
      <xdr:col>81</xdr:col>
      <xdr:colOff>50800</xdr:colOff>
      <xdr:row>78</xdr:row>
      <xdr:rowOff>5359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043560"/>
          <a:ext cx="889000" cy="3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5359</xdr:rowOff>
    </xdr:from>
    <xdr:to>
      <xdr:col>76</xdr:col>
      <xdr:colOff>114300</xdr:colOff>
      <xdr:row>78</xdr:row>
      <xdr:rowOff>70129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378459"/>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70129</xdr:rowOff>
    </xdr:from>
    <xdr:to>
      <xdr:col>71</xdr:col>
      <xdr:colOff>177800</xdr:colOff>
      <xdr:row>78</xdr:row>
      <xdr:rowOff>98361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443229"/>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137592</xdr:rowOff>
    </xdr:from>
    <xdr:to>
      <xdr:col>85</xdr:col>
      <xdr:colOff>177800</xdr:colOff>
      <xdr:row>78</xdr:row>
      <xdr:rowOff>67742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3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116019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134010</xdr:rowOff>
    </xdr:from>
    <xdr:to>
      <xdr:col>81</xdr:col>
      <xdr:colOff>101600</xdr:colOff>
      <xdr:row>76</xdr:row>
      <xdr:rowOff>64160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55287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126009</xdr:rowOff>
    </xdr:from>
    <xdr:to>
      <xdr:col>76</xdr:col>
      <xdr:colOff>165100</xdr:colOff>
      <xdr:row>78</xdr:row>
      <xdr:rowOff>56159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3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47286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4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19329</xdr:rowOff>
    </xdr:from>
    <xdr:to>
      <xdr:col>72</xdr:col>
      <xdr:colOff>38100</xdr:colOff>
      <xdr:row>78</xdr:row>
      <xdr:rowOff>120929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3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112056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48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47561</xdr:rowOff>
    </xdr:from>
    <xdr:to>
      <xdr:col>67</xdr:col>
      <xdr:colOff>101600</xdr:colOff>
      <xdr:row>78</xdr:row>
      <xdr:rowOff>149161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4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140288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51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3626</xdr:rowOff>
    </xdr:from>
    <xdr:to>
      <xdr:col>85</xdr:col>
      <xdr:colOff>126364</xdr:colOff>
      <xdr:row>97</xdr:row>
      <xdr:rowOff>100267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5576"/>
          <a:ext cx="1269" cy="112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104094</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7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100267</xdr:rowOff>
    </xdr:from>
    <xdr:to>
      <xdr:col>86</xdr:col>
      <xdr:colOff>25400</xdr:colOff>
      <xdr:row>97</xdr:row>
      <xdr:rowOff>100267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73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121753</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3626</xdr:rowOff>
    </xdr:from>
    <xdr:to>
      <xdr:col>86</xdr:col>
      <xdr:colOff>25400</xdr:colOff>
      <xdr:row>91</xdr:row>
      <xdr:rowOff>3626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5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157359</xdr:rowOff>
    </xdr:from>
    <xdr:to>
      <xdr:col>85</xdr:col>
      <xdr:colOff>127000</xdr:colOff>
      <xdr:row>95</xdr:row>
      <xdr:rowOff>42659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273659"/>
          <a:ext cx="8382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126522</xdr:rowOff>
    </xdr:from>
    <xdr:ext cx="469744"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071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103645</xdr:rowOff>
    </xdr:from>
    <xdr:to>
      <xdr:col>85</xdr:col>
      <xdr:colOff>177800</xdr:colOff>
      <xdr:row>95</xdr:row>
      <xdr:rowOff>33795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2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42659</xdr:rowOff>
    </xdr:from>
    <xdr:to>
      <xdr:col>81</xdr:col>
      <xdr:colOff>50800</xdr:colOff>
      <xdr:row>97</xdr:row>
      <xdr:rowOff>115754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330409"/>
          <a:ext cx="889000" cy="4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162680</xdr:rowOff>
    </xdr:from>
    <xdr:to>
      <xdr:col>81</xdr:col>
      <xdr:colOff>101600</xdr:colOff>
      <xdr:row>94</xdr:row>
      <xdr:rowOff>92830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1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109357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58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75578</xdr:rowOff>
    </xdr:from>
    <xdr:to>
      <xdr:col>76</xdr:col>
      <xdr:colOff>114300</xdr:colOff>
      <xdr:row>97</xdr:row>
      <xdr:rowOff>115754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06228"/>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91242</xdr:rowOff>
    </xdr:from>
    <xdr:to>
      <xdr:col>76</xdr:col>
      <xdr:colOff>165100</xdr:colOff>
      <xdr:row>97</xdr:row>
      <xdr:rowOff>21392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37919</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75578</xdr:rowOff>
    </xdr:from>
    <xdr:to>
      <xdr:col>71</xdr:col>
      <xdr:colOff>177800</xdr:colOff>
      <xdr:row>97</xdr:row>
      <xdr:rowOff>127184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06228"/>
          <a:ext cx="8890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23864</xdr:rowOff>
    </xdr:from>
    <xdr:to>
      <xdr:col>72</xdr:col>
      <xdr:colOff>38100</xdr:colOff>
      <xdr:row>96</xdr:row>
      <xdr:rowOff>125464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141991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25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67926</xdr:rowOff>
    </xdr:from>
    <xdr:to>
      <xdr:col>67</xdr:col>
      <xdr:colOff>101600</xdr:colOff>
      <xdr:row>96</xdr:row>
      <xdr:rowOff>169526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14603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106559</xdr:rowOff>
    </xdr:from>
    <xdr:to>
      <xdr:col>85</xdr:col>
      <xdr:colOff>177800</xdr:colOff>
      <xdr:row>95</xdr:row>
      <xdr:rowOff>36709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2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84986</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20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163309</xdr:rowOff>
    </xdr:from>
    <xdr:to>
      <xdr:col>81</xdr:col>
      <xdr:colOff>101600</xdr:colOff>
      <xdr:row>95</xdr:row>
      <xdr:rowOff>93459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2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84586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37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64954</xdr:rowOff>
    </xdr:from>
    <xdr:to>
      <xdr:col>76</xdr:col>
      <xdr:colOff>165100</xdr:colOff>
      <xdr:row>97</xdr:row>
      <xdr:rowOff>166554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157681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7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24778</xdr:rowOff>
    </xdr:from>
    <xdr:to>
      <xdr:col>72</xdr:col>
      <xdr:colOff>38100</xdr:colOff>
      <xdr:row>97</xdr:row>
      <xdr:rowOff>126378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117505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74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76384</xdr:rowOff>
    </xdr:from>
    <xdr:to>
      <xdr:col>67</xdr:col>
      <xdr:colOff>101600</xdr:colOff>
      <xdr:row>98</xdr:row>
      <xdr:rowOff>6534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169111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79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17236</xdr:rowOff>
    </xdr:from>
    <xdr:to>
      <xdr:col>116</xdr:col>
      <xdr:colOff>63500</xdr:colOff>
      <xdr:row>37</xdr:row>
      <xdr:rowOff>70140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360886"/>
          <a:ext cx="8382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150312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5979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42708</xdr:rowOff>
    </xdr:from>
    <xdr:to>
      <xdr:col>111</xdr:col>
      <xdr:colOff>177800</xdr:colOff>
      <xdr:row>37</xdr:row>
      <xdr:rowOff>70140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3863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148517</xdr:rowOff>
    </xdr:from>
    <xdr:to>
      <xdr:col>107</xdr:col>
      <xdr:colOff>50800</xdr:colOff>
      <xdr:row>37</xdr:row>
      <xdr:rowOff>42708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320717"/>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148517</xdr:rowOff>
    </xdr:from>
    <xdr:to>
      <xdr:col>102</xdr:col>
      <xdr:colOff>114300</xdr:colOff>
      <xdr:row>37</xdr:row>
      <xdr:rowOff>99532</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320717"/>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137886</xdr:rowOff>
    </xdr:from>
    <xdr:to>
      <xdr:col>116</xdr:col>
      <xdr:colOff>114300</xdr:colOff>
      <xdr:row>37</xdr:row>
      <xdr:rowOff>68036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116313</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19340</xdr:rowOff>
    </xdr:from>
    <xdr:to>
      <xdr:col>112</xdr:col>
      <xdr:colOff>38100</xdr:colOff>
      <xdr:row>37</xdr:row>
      <xdr:rowOff>120940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112067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45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163358</xdr:rowOff>
    </xdr:from>
    <xdr:to>
      <xdr:col>107</xdr:col>
      <xdr:colOff>101600</xdr:colOff>
      <xdr:row>37</xdr:row>
      <xdr:rowOff>93508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3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84635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42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97717</xdr:rowOff>
    </xdr:from>
    <xdr:to>
      <xdr:col>102</xdr:col>
      <xdr:colOff>165100</xdr:colOff>
      <xdr:row>37</xdr:row>
      <xdr:rowOff>27867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2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18994</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36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48732</xdr:rowOff>
    </xdr:from>
    <xdr:to>
      <xdr:col>98</xdr:col>
      <xdr:colOff>38100</xdr:colOff>
      <xdr:row>37</xdr:row>
      <xdr:rowOff>150332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3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141459</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48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101992</xdr:rowOff>
    </xdr:from>
    <xdr:to>
      <xdr:col>116</xdr:col>
      <xdr:colOff>63500</xdr:colOff>
      <xdr:row>56</xdr:row>
      <xdr:rowOff>110156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70319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12245</xdr:rowOff>
    </xdr:from>
    <xdr:ext cx="534377"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8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110156</xdr:rowOff>
    </xdr:from>
    <xdr:to>
      <xdr:col>111</xdr:col>
      <xdr:colOff>177800</xdr:colOff>
      <xdr:row>56</xdr:row>
      <xdr:rowOff>110799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711356"/>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56224</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56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110799</xdr:rowOff>
    </xdr:from>
    <xdr:to>
      <xdr:col>107</xdr:col>
      <xdr:colOff>50800</xdr:colOff>
      <xdr:row>57</xdr:row>
      <xdr:rowOff>102895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711999"/>
          <a:ext cx="889000" cy="16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60012</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8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87644</xdr:rowOff>
    </xdr:from>
    <xdr:to>
      <xdr:col>102</xdr:col>
      <xdr:colOff>114300</xdr:colOff>
      <xdr:row>57</xdr:row>
      <xdr:rowOff>102895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860294"/>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90502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1003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84810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100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51192</xdr:rowOff>
    </xdr:from>
    <xdr:to>
      <xdr:col>116</xdr:col>
      <xdr:colOff>114300</xdr:colOff>
      <xdr:row>56</xdr:row>
      <xdr:rowOff>152792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65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74069</xdr:rowOff>
    </xdr:from>
    <xdr:ext cx="534377"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5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59356</xdr:rowOff>
    </xdr:from>
    <xdr:to>
      <xdr:col>112</xdr:col>
      <xdr:colOff>38100</xdr:colOff>
      <xdr:row>56</xdr:row>
      <xdr:rowOff>160956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6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6033</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56111" y="943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59999</xdr:rowOff>
    </xdr:from>
    <xdr:to>
      <xdr:col>107</xdr:col>
      <xdr:colOff>101600</xdr:colOff>
      <xdr:row>56</xdr:row>
      <xdr:rowOff>161599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6676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67111" y="94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52095</xdr:rowOff>
    </xdr:from>
    <xdr:to>
      <xdr:col>102</xdr:col>
      <xdr:colOff>165100</xdr:colOff>
      <xdr:row>57</xdr:row>
      <xdr:rowOff>153695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170222</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278111" y="95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36844</xdr:rowOff>
    </xdr:from>
    <xdr:to>
      <xdr:col>98</xdr:col>
      <xdr:colOff>38100</xdr:colOff>
      <xdr:row>57</xdr:row>
      <xdr:rowOff>138444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154971</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389111" y="95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17780</xdr:rowOff>
    </xdr:from>
    <xdr:to>
      <xdr:col>116</xdr:col>
      <xdr:colOff>63500</xdr:colOff>
      <xdr:row>75</xdr:row>
      <xdr:rowOff>56337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76530"/>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53518</xdr:rowOff>
    </xdr:from>
    <xdr:to>
      <xdr:col>111</xdr:col>
      <xdr:colOff>177800</xdr:colOff>
      <xdr:row>75</xdr:row>
      <xdr:rowOff>56337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2912268"/>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53518</xdr:rowOff>
    </xdr:from>
    <xdr:to>
      <xdr:col>107</xdr:col>
      <xdr:colOff>50800</xdr:colOff>
      <xdr:row>75</xdr:row>
      <xdr:rowOff>83121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912268"/>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83121</xdr:rowOff>
    </xdr:from>
    <xdr:to>
      <xdr:col>102</xdr:col>
      <xdr:colOff>114300</xdr:colOff>
      <xdr:row>75</xdr:row>
      <xdr:rowOff>161646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41871"/>
          <a:ext cx="889000" cy="7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138430</xdr:rowOff>
    </xdr:from>
    <xdr:to>
      <xdr:col>116</xdr:col>
      <xdr:colOff>114300</xdr:colOff>
      <xdr:row>75</xdr:row>
      <xdr:rowOff>68580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161307</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5537</xdr:rowOff>
    </xdr:from>
    <xdr:to>
      <xdr:col>112</xdr:col>
      <xdr:colOff>38100</xdr:colOff>
      <xdr:row>75</xdr:row>
      <xdr:rowOff>107137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123664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2718</xdr:rowOff>
    </xdr:from>
    <xdr:to>
      <xdr:col>107</xdr:col>
      <xdr:colOff>101600</xdr:colOff>
      <xdr:row>75</xdr:row>
      <xdr:rowOff>104318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120845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3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32321</xdr:rowOff>
    </xdr:from>
    <xdr:to>
      <xdr:col>102</xdr:col>
      <xdr:colOff>165100</xdr:colOff>
      <xdr:row>75</xdr:row>
      <xdr:rowOff>133921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150448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110846</xdr:rowOff>
    </xdr:from>
    <xdr:to>
      <xdr:col>98</xdr:col>
      <xdr:colOff>38100</xdr:colOff>
      <xdr:row>76</xdr:row>
      <xdr:rowOff>40996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32123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0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620,480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％）となっている。主な構成項目のうち、人件費は住民一人当たり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85,161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円となっており、類似団体の中で最も低く推移している。引き続き、限られた人材の効率的・効果的な職員配置に努めていく。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一方、補助費等は住民一人当たり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51,506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22,767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％）と、飲食店感染防止対策協力支援の減などの影響で前年よりは好転しているが、類似団体と比較すると４位と負担は依然として大きくなっている。また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56,483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再開発事業費増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45,222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9,094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％）と、臨時財政対策債償還基金費が今年度交付されずそれにより満期一括償還準備金が減った影響により減となっている。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16,853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倍だが、他類似団体ではほとんど行われてない除雪費が含まれていることが要因であり、直近５年の除雪費の決算額は平成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年度から順に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億円となっている。さらに、扶助費についても住民一人当たり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193,096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中２位と負担が大きくなっている。前年からは臨時特別給付金等の減の影響があり好転しているが、近年の厳しい社会情勢や高齢化、障がい者施策の充実等による社会福祉費や児童福祉費の増加傾向には変化が見られず、高い水準で推移していることも要因である。今後も、少子高齢化等により財政需要はさらに拡大することが想定されるが、将来世代に過度の負担を残さない持続可能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1,959,512
1,943,861
1,121.26
1,227,839,677
1,215,838,738
7,821,350
541,516,226
1,098,123,121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25400</xdr:rowOff>
    </xdr:from>
    <xdr:to>
      <xdr:col>24</xdr:col>
      <xdr:colOff>63500</xdr:colOff>
      <xdr:row>38</xdr:row>
      <xdr:rowOff>103777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4050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79284</xdr:rowOff>
    </xdr:from>
    <xdr:to>
      <xdr:col>19</xdr:col>
      <xdr:colOff>177800</xdr:colOff>
      <xdr:row>38</xdr:row>
      <xdr:rowOff>103777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943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141713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33565</xdr:rowOff>
    </xdr:from>
    <xdr:to>
      <xdr:col>15</xdr:col>
      <xdr:colOff>50800</xdr:colOff>
      <xdr:row>38</xdr:row>
      <xdr:rowOff>79284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4866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33565</xdr:rowOff>
    </xdr:from>
    <xdr:to>
      <xdr:col>10</xdr:col>
      <xdr:colOff>114300</xdr:colOff>
      <xdr:row>38</xdr:row>
      <xdr:rowOff>53159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4866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109055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146050</xdr:rowOff>
    </xdr:from>
    <xdr:to>
      <xdr:col>24</xdr:col>
      <xdr:colOff>114300</xdr:colOff>
      <xdr:row>38</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52977</xdr:rowOff>
    </xdr:from>
    <xdr:to>
      <xdr:col>20</xdr:col>
      <xdr:colOff>38100</xdr:colOff>
      <xdr:row>38</xdr:row>
      <xdr:rowOff>154577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38</xdr:row>
      <xdr:rowOff>145704</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28484</xdr:rowOff>
    </xdr:from>
    <xdr:to>
      <xdr:col>15</xdr:col>
      <xdr:colOff>101600</xdr:colOff>
      <xdr:row>38</xdr:row>
      <xdr:rowOff>130084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121211</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154214</xdr:rowOff>
    </xdr:from>
    <xdr:to>
      <xdr:col>10</xdr:col>
      <xdr:colOff>165100</xdr:colOff>
      <xdr:row>38</xdr:row>
      <xdr:rowOff>84364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75492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59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2359</xdr:rowOff>
    </xdr:from>
    <xdr:to>
      <xdr:col>6</xdr:col>
      <xdr:colOff>38100</xdr:colOff>
      <xdr:row>38</xdr:row>
      <xdr:rowOff>103959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95086</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610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17120</xdr:rowOff>
    </xdr:from>
    <xdr:to>
      <xdr:col>24</xdr:col>
      <xdr:colOff>63500</xdr:colOff>
      <xdr:row>59</xdr:row>
      <xdr:rowOff>23266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132670"/>
          <a:ext cx="8382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51816</xdr:rowOff>
    </xdr:from>
    <xdr:to>
      <xdr:col>19</xdr:col>
      <xdr:colOff>177800</xdr:colOff>
      <xdr:row>59</xdr:row>
      <xdr:rowOff>23266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967216"/>
          <a:ext cx="889000" cy="11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51816</xdr:rowOff>
    </xdr:from>
    <xdr:to>
      <xdr:col>15</xdr:col>
      <xdr:colOff>50800</xdr:colOff>
      <xdr:row>59</xdr:row>
      <xdr:rowOff>113703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967216"/>
          <a:ext cx="889000" cy="126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113703</xdr:rowOff>
    </xdr:from>
    <xdr:to>
      <xdr:col>10</xdr:col>
      <xdr:colOff>114300</xdr:colOff>
      <xdr:row>59</xdr:row>
      <xdr:rowOff>128460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229253"/>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137770</xdr:rowOff>
    </xdr:from>
    <xdr:to>
      <xdr:col>24</xdr:col>
      <xdr:colOff>114300</xdr:colOff>
      <xdr:row>59</xdr:row>
      <xdr:rowOff>67920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52697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143916</xdr:rowOff>
    </xdr:from>
    <xdr:to>
      <xdr:col>20</xdr:col>
      <xdr:colOff>38100</xdr:colOff>
      <xdr:row>59</xdr:row>
      <xdr:rowOff>74066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65193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8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1016</xdr:rowOff>
    </xdr:from>
    <xdr:to>
      <xdr:col>15</xdr:col>
      <xdr:colOff>101600</xdr:colOff>
      <xdr:row>52</xdr:row>
      <xdr:rowOff>102616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9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93743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00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62903</xdr:rowOff>
    </xdr:from>
    <xdr:to>
      <xdr:col>10</xdr:col>
      <xdr:colOff>165100</xdr:colOff>
      <xdr:row>59</xdr:row>
      <xdr:rowOff>164503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155630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77660</xdr:rowOff>
    </xdr:from>
    <xdr:to>
      <xdr:col>6</xdr:col>
      <xdr:colOff>38100</xdr:colOff>
      <xdr:row>60</xdr:row>
      <xdr:rowOff>7810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170387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5155</xdr:rowOff>
    </xdr:from>
    <xdr:to>
      <xdr:col>24</xdr:col>
      <xdr:colOff>63500</xdr:colOff>
      <xdr:row>73</xdr:row>
      <xdr:rowOff>41732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52100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85341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5155</xdr:rowOff>
    </xdr:from>
    <xdr:to>
      <xdr:col>19</xdr:col>
      <xdr:colOff>177800</xdr:colOff>
      <xdr:row>74</xdr:row>
      <xdr:rowOff>118339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521005"/>
          <a:ext cx="889000" cy="28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118339</xdr:rowOff>
    </xdr:from>
    <xdr:to>
      <xdr:col>15</xdr:col>
      <xdr:colOff>50800</xdr:colOff>
      <xdr:row>75</xdr:row>
      <xdr:rowOff>9096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05639"/>
          <a:ext cx="889000" cy="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71798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9096</xdr:rowOff>
    </xdr:from>
    <xdr:to>
      <xdr:col>10</xdr:col>
      <xdr:colOff>114300</xdr:colOff>
      <xdr:row>75</xdr:row>
      <xdr:rowOff>84406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67846"/>
          <a:ext cx="889000" cy="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162382</xdr:rowOff>
    </xdr:from>
    <xdr:to>
      <xdr:col>24</xdr:col>
      <xdr:colOff>114300</xdr:colOff>
      <xdr:row>73</xdr:row>
      <xdr:rowOff>92532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13809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3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125805</xdr:rowOff>
    </xdr:from>
    <xdr:to>
      <xdr:col>20</xdr:col>
      <xdr:colOff>38100</xdr:colOff>
      <xdr:row>73</xdr:row>
      <xdr:rowOff>55955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4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72482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24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67539</xdr:rowOff>
    </xdr:from>
    <xdr:to>
      <xdr:col>15</xdr:col>
      <xdr:colOff>101600</xdr:colOff>
      <xdr:row>74</xdr:row>
      <xdr:rowOff>169139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14216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129746</xdr:rowOff>
    </xdr:from>
    <xdr:to>
      <xdr:col>10</xdr:col>
      <xdr:colOff>165100</xdr:colOff>
      <xdr:row>75</xdr:row>
      <xdr:rowOff>59896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1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76423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9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33606</xdr:rowOff>
    </xdr:from>
    <xdr:to>
      <xdr:col>6</xdr:col>
      <xdr:colOff>38100</xdr:colOff>
      <xdr:row>75</xdr:row>
      <xdr:rowOff>135206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151733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6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105730</xdr:rowOff>
    </xdr:from>
    <xdr:to>
      <xdr:col>24</xdr:col>
      <xdr:colOff>63500</xdr:colOff>
      <xdr:row>94</xdr:row>
      <xdr:rowOff>9170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050580"/>
          <a:ext cx="8382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123837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06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9170</xdr:rowOff>
    </xdr:from>
    <xdr:to>
      <xdr:col>19</xdr:col>
      <xdr:colOff>177800</xdr:colOff>
      <xdr:row>97</xdr:row>
      <xdr:rowOff>29538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125470"/>
          <a:ext cx="889000" cy="53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100359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29538</xdr:rowOff>
    </xdr:from>
    <xdr:to>
      <xdr:col>15</xdr:col>
      <xdr:colOff>50800</xdr:colOff>
      <xdr:row>97</xdr:row>
      <xdr:rowOff>154742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0188"/>
          <a:ext cx="889000" cy="1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154742</xdr:rowOff>
    </xdr:from>
    <xdr:to>
      <xdr:col>10</xdr:col>
      <xdr:colOff>114300</xdr:colOff>
      <xdr:row>97</xdr:row>
      <xdr:rowOff>164846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85392"/>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54930</xdr:rowOff>
    </xdr:from>
    <xdr:to>
      <xdr:col>24</xdr:col>
      <xdr:colOff>114300</xdr:colOff>
      <xdr:row>93</xdr:row>
      <xdr:rowOff>156530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99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77807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8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129820</xdr:rowOff>
    </xdr:from>
    <xdr:to>
      <xdr:col>20</xdr:col>
      <xdr:colOff>38100</xdr:colOff>
      <xdr:row>94</xdr:row>
      <xdr:rowOff>59970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0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76497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84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150188</xdr:rowOff>
    </xdr:from>
    <xdr:to>
      <xdr:col>15</xdr:col>
      <xdr:colOff>101600</xdr:colOff>
      <xdr:row>97</xdr:row>
      <xdr:rowOff>80338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71465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0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103942</xdr:rowOff>
    </xdr:from>
    <xdr:to>
      <xdr:col>10</xdr:col>
      <xdr:colOff>165100</xdr:colOff>
      <xdr:row>98</xdr:row>
      <xdr:rowOff>34092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25219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114046</xdr:rowOff>
    </xdr:from>
    <xdr:to>
      <xdr:col>6</xdr:col>
      <xdr:colOff>38100</xdr:colOff>
      <xdr:row>98</xdr:row>
      <xdr:rowOff>44196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35323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73660</xdr:rowOff>
    </xdr:from>
    <xdr:to>
      <xdr:col>55</xdr:col>
      <xdr:colOff>0</xdr:colOff>
      <xdr:row>35</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074410"/>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129540</xdr:rowOff>
    </xdr:from>
    <xdr:to>
      <xdr:col>50</xdr:col>
      <xdr:colOff>114300</xdr:colOff>
      <xdr:row>35</xdr:row>
      <xdr:rowOff>73660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958840"/>
          <a:ext cx="8890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129540</xdr:rowOff>
    </xdr:from>
    <xdr:to>
      <xdr:col>45</xdr:col>
      <xdr:colOff>177800</xdr:colOff>
      <xdr:row>37</xdr:row>
      <xdr:rowOff>7620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95884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163830</xdr:rowOff>
    </xdr:from>
    <xdr:to>
      <xdr:col>41</xdr:col>
      <xdr:colOff>50800</xdr:colOff>
      <xdr:row>37</xdr:row>
      <xdr:rowOff>7620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336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88900</xdr:rowOff>
    </xdr:from>
    <xdr:to>
      <xdr:col>55</xdr:col>
      <xdr:colOff>50800</xdr:colOff>
      <xdr:row>36</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111777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41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22860</xdr:rowOff>
    </xdr:from>
    <xdr:to>
      <xdr:col>50</xdr:col>
      <xdr:colOff>165100</xdr:colOff>
      <xdr:row>35</xdr:row>
      <xdr:rowOff>124460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140987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798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78740</xdr:rowOff>
    </xdr:from>
    <xdr:to>
      <xdr:col>46</xdr:col>
      <xdr:colOff>38100</xdr:colOff>
      <xdr:row>35</xdr:row>
      <xdr:rowOff>8890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25417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683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128270</xdr:rowOff>
    </xdr:from>
    <xdr:to>
      <xdr:col>41</xdr:col>
      <xdr:colOff>101600</xdr:colOff>
      <xdr:row>37</xdr:row>
      <xdr:rowOff>58420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49547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9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113030</xdr:rowOff>
    </xdr:from>
    <xdr:to>
      <xdr:col>36</xdr:col>
      <xdr:colOff>165100</xdr:colOff>
      <xdr:row>37</xdr:row>
      <xdr:rowOff>43180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34307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164973</xdr:rowOff>
    </xdr:from>
    <xdr:to>
      <xdr:col>55</xdr:col>
      <xdr:colOff>0</xdr:colOff>
      <xdr:row>58</xdr:row>
      <xdr:rowOff>166878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0907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166878</xdr:rowOff>
    </xdr:from>
    <xdr:to>
      <xdr:col>50</xdr:col>
      <xdr:colOff>114300</xdr:colOff>
      <xdr:row>58</xdr:row>
      <xdr:rowOff>170942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1097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168275</xdr:rowOff>
    </xdr:from>
    <xdr:to>
      <xdr:col>45</xdr:col>
      <xdr:colOff>177800</xdr:colOff>
      <xdr:row>58</xdr:row>
      <xdr:rowOff>170942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1237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168275</xdr:rowOff>
    </xdr:from>
    <xdr:to>
      <xdr:col>41</xdr:col>
      <xdr:colOff>50800</xdr:colOff>
      <xdr:row>58</xdr:row>
      <xdr:rowOff>168275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12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114173</xdr:rowOff>
    </xdr:from>
    <xdr:to>
      <xdr:col>55</xdr:col>
      <xdr:colOff>50800</xdr:colOff>
      <xdr:row>59</xdr:row>
      <xdr:rowOff>44323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29100</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7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116078</xdr:rowOff>
    </xdr:from>
    <xdr:to>
      <xdr:col>50</xdr:col>
      <xdr:colOff>165100</xdr:colOff>
      <xdr:row>59</xdr:row>
      <xdr:rowOff>46228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37355</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15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120142</xdr:rowOff>
    </xdr:from>
    <xdr:to>
      <xdr:col>46</xdr:col>
      <xdr:colOff>38100</xdr:colOff>
      <xdr:row>59</xdr:row>
      <xdr:rowOff>50292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41419</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15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117475</xdr:rowOff>
    </xdr:from>
    <xdr:to>
      <xdr:col>41</xdr:col>
      <xdr:colOff>101600</xdr:colOff>
      <xdr:row>59</xdr:row>
      <xdr:rowOff>47625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38752</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1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117475</xdr:rowOff>
    </xdr:from>
    <xdr:to>
      <xdr:col>36</xdr:col>
      <xdr:colOff>165100</xdr:colOff>
      <xdr:row>59</xdr:row>
      <xdr:rowOff>47625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38752</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1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154222</xdr:rowOff>
    </xdr:from>
    <xdr:to>
      <xdr:col>55</xdr:col>
      <xdr:colOff>0</xdr:colOff>
      <xdr:row>75</xdr:row>
      <xdr:rowOff>111582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70072"/>
          <a:ext cx="838200" cy="30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112884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154222</xdr:rowOff>
    </xdr:from>
    <xdr:to>
      <xdr:col>50</xdr:col>
      <xdr:colOff>114300</xdr:colOff>
      <xdr:row>75</xdr:row>
      <xdr:rowOff>159665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670072"/>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109650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159665</xdr:rowOff>
    </xdr:from>
    <xdr:to>
      <xdr:col>45</xdr:col>
      <xdr:colOff>177800</xdr:colOff>
      <xdr:row>77</xdr:row>
      <xdr:rowOff>81800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18415"/>
          <a:ext cx="889000" cy="26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138498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71109</xdr:rowOff>
    </xdr:from>
    <xdr:to>
      <xdr:col>41</xdr:col>
      <xdr:colOff>50800</xdr:colOff>
      <xdr:row>77</xdr:row>
      <xdr:rowOff>81800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72759"/>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54199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60782</xdr:rowOff>
    </xdr:from>
    <xdr:to>
      <xdr:col>55</xdr:col>
      <xdr:colOff>50800</xdr:colOff>
      <xdr:row>75</xdr:row>
      <xdr:rowOff>162382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83659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103422</xdr:rowOff>
    </xdr:from>
    <xdr:to>
      <xdr:col>50</xdr:col>
      <xdr:colOff>165100</xdr:colOff>
      <xdr:row>74</xdr:row>
      <xdr:rowOff>33572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50099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3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108865</xdr:rowOff>
    </xdr:from>
    <xdr:to>
      <xdr:col>46</xdr:col>
      <xdr:colOff>38100</xdr:colOff>
      <xdr:row>76</xdr:row>
      <xdr:rowOff>39015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55542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4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31000</xdr:rowOff>
    </xdr:from>
    <xdr:to>
      <xdr:col>41</xdr:col>
      <xdr:colOff>101600</xdr:colOff>
      <xdr:row>77</xdr:row>
      <xdr:rowOff>132600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149127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20309</xdr:rowOff>
    </xdr:from>
    <xdr:to>
      <xdr:col>36</xdr:col>
      <xdr:colOff>165100</xdr:colOff>
      <xdr:row>77</xdr:row>
      <xdr:rowOff>121909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138436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9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158674</xdr:rowOff>
    </xdr:from>
    <xdr:to>
      <xdr:col>55</xdr:col>
      <xdr:colOff>0</xdr:colOff>
      <xdr:row>94</xdr:row>
      <xdr:rowOff>48923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103524"/>
          <a:ext cx="8382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156847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7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48923</xdr:rowOff>
    </xdr:from>
    <xdr:to>
      <xdr:col>50</xdr:col>
      <xdr:colOff>114300</xdr:colOff>
      <xdr:row>95</xdr:row>
      <xdr:rowOff>71371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165223"/>
          <a:ext cx="889000" cy="1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71371</xdr:rowOff>
    </xdr:from>
    <xdr:to>
      <xdr:col>45</xdr:col>
      <xdr:colOff>177800</xdr:colOff>
      <xdr:row>95</xdr:row>
      <xdr:rowOff>135471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59121"/>
          <a:ext cx="8890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46112</xdr:rowOff>
    </xdr:from>
    <xdr:to>
      <xdr:col>41</xdr:col>
      <xdr:colOff>50800</xdr:colOff>
      <xdr:row>95</xdr:row>
      <xdr:rowOff>135471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33862"/>
          <a:ext cx="889000" cy="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107874</xdr:rowOff>
    </xdr:from>
    <xdr:to>
      <xdr:col>55</xdr:col>
      <xdr:colOff>50800</xdr:colOff>
      <xdr:row>94</xdr:row>
      <xdr:rowOff>38024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0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130751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90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169573</xdr:rowOff>
    </xdr:from>
    <xdr:to>
      <xdr:col>50</xdr:col>
      <xdr:colOff>165100</xdr:colOff>
      <xdr:row>94</xdr:row>
      <xdr:rowOff>99723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116250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8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20571</xdr:rowOff>
    </xdr:from>
    <xdr:to>
      <xdr:col>46</xdr:col>
      <xdr:colOff>38100</xdr:colOff>
      <xdr:row>95</xdr:row>
      <xdr:rowOff>122171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138698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8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84671</xdr:rowOff>
    </xdr:from>
    <xdr:to>
      <xdr:col>41</xdr:col>
      <xdr:colOff>101600</xdr:colOff>
      <xdr:row>96</xdr:row>
      <xdr:rowOff>14821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31348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166762</xdr:rowOff>
    </xdr:from>
    <xdr:to>
      <xdr:col>36</xdr:col>
      <xdr:colOff>165100</xdr:colOff>
      <xdr:row>95</xdr:row>
      <xdr:rowOff>96912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113439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127127</xdr:rowOff>
    </xdr:from>
    <xdr:to>
      <xdr:col>85</xdr:col>
      <xdr:colOff>127000</xdr:colOff>
      <xdr:row>39</xdr:row>
      <xdr:rowOff>1070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42227"/>
          <a:ext cx="8382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91694</xdr:rowOff>
    </xdr:from>
    <xdr:to>
      <xdr:col>81</xdr:col>
      <xdr:colOff>50800</xdr:colOff>
      <xdr:row>38</xdr:row>
      <xdr:rowOff>127127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0679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74549</xdr:rowOff>
    </xdr:from>
    <xdr:to>
      <xdr:col>76</xdr:col>
      <xdr:colOff>114300</xdr:colOff>
      <xdr:row>38</xdr:row>
      <xdr:rowOff>91694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8964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147864</xdr:rowOff>
    </xdr:from>
    <xdr:to>
      <xdr:col>71</xdr:col>
      <xdr:colOff>177800</xdr:colOff>
      <xdr:row>38</xdr:row>
      <xdr:rowOff>74549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91514"/>
          <a:ext cx="8890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121720</xdr:rowOff>
    </xdr:from>
    <xdr:to>
      <xdr:col>85</xdr:col>
      <xdr:colOff>177800</xdr:colOff>
      <xdr:row>39</xdr:row>
      <xdr:rowOff>51870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36647</xdr:rowOff>
    </xdr:from>
    <xdr:ext cx="469744"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76327</xdr:rowOff>
    </xdr:from>
    <xdr:to>
      <xdr:col>81</xdr:col>
      <xdr:colOff>101600</xdr:colOff>
      <xdr:row>39</xdr:row>
      <xdr:rowOff>6477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169054</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46428" y="66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40894</xdr:rowOff>
    </xdr:from>
    <xdr:to>
      <xdr:col>76</xdr:col>
      <xdr:colOff>165100</xdr:colOff>
      <xdr:row>38</xdr:row>
      <xdr:rowOff>142494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133621</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57428" y="664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23749</xdr:rowOff>
    </xdr:from>
    <xdr:to>
      <xdr:col>72</xdr:col>
      <xdr:colOff>38100</xdr:colOff>
      <xdr:row>38</xdr:row>
      <xdr:rowOff>125349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116476</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6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97064</xdr:rowOff>
    </xdr:from>
    <xdr:to>
      <xdr:col>67</xdr:col>
      <xdr:colOff>101600</xdr:colOff>
      <xdr:row>38</xdr:row>
      <xdr:rowOff>27214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18342</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79428" y="65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115239</xdr:rowOff>
    </xdr:from>
    <xdr:to>
      <xdr:col>85</xdr:col>
      <xdr:colOff>127000</xdr:colOff>
      <xdr:row>58</xdr:row>
      <xdr:rowOff>24829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887889"/>
          <a:ext cx="838200" cy="8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152692</xdr:rowOff>
    </xdr:from>
    <xdr:to>
      <xdr:col>81</xdr:col>
      <xdr:colOff>50800</xdr:colOff>
      <xdr:row>58</xdr:row>
      <xdr:rowOff>24829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53892"/>
          <a:ext cx="889000" cy="2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152692</xdr:rowOff>
    </xdr:from>
    <xdr:to>
      <xdr:col>76</xdr:col>
      <xdr:colOff>114300</xdr:colOff>
      <xdr:row>57</xdr:row>
      <xdr:rowOff>121221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53892"/>
          <a:ext cx="889000" cy="1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28867</xdr:rowOff>
    </xdr:from>
    <xdr:to>
      <xdr:col>71</xdr:col>
      <xdr:colOff>177800</xdr:colOff>
      <xdr:row>57</xdr:row>
      <xdr:rowOff>121221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01517"/>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64439</xdr:rowOff>
    </xdr:from>
    <xdr:to>
      <xdr:col>85</xdr:col>
      <xdr:colOff>177800</xdr:colOff>
      <xdr:row>57</xdr:row>
      <xdr:rowOff>166039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42866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1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145479</xdr:rowOff>
    </xdr:from>
    <xdr:to>
      <xdr:col>81</xdr:col>
      <xdr:colOff>101600</xdr:colOff>
      <xdr:row>58</xdr:row>
      <xdr:rowOff>75629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9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66756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1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101892</xdr:rowOff>
    </xdr:from>
    <xdr:to>
      <xdr:col>76</xdr:col>
      <xdr:colOff>165100</xdr:colOff>
      <xdr:row>57</xdr:row>
      <xdr:rowOff>32042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23169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70421</xdr:rowOff>
    </xdr:from>
    <xdr:to>
      <xdr:col>72</xdr:col>
      <xdr:colOff>38100</xdr:colOff>
      <xdr:row>58</xdr:row>
      <xdr:rowOff>571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163148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149517</xdr:rowOff>
    </xdr:from>
    <xdr:to>
      <xdr:col>67</xdr:col>
      <xdr:colOff>101600</xdr:colOff>
      <xdr:row>57</xdr:row>
      <xdr:rowOff>79667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70794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69324</xdr:rowOff>
    </xdr:from>
    <xdr:to>
      <xdr:col>85</xdr:col>
      <xdr:colOff>127000</xdr:colOff>
      <xdr:row>79</xdr:row>
      <xdr:rowOff>4989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442424"/>
          <a:ext cx="8382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99695</xdr:rowOff>
    </xdr:from>
    <xdr:to>
      <xdr:col>81</xdr:col>
      <xdr:colOff>50800</xdr:colOff>
      <xdr:row>78</xdr:row>
      <xdr:rowOff>69324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301345"/>
          <a:ext cx="889000" cy="1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159421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53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68180</xdr:rowOff>
    </xdr:from>
    <xdr:to>
      <xdr:col>76</xdr:col>
      <xdr:colOff>114300</xdr:colOff>
      <xdr:row>77</xdr:row>
      <xdr:rowOff>99695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098380"/>
          <a:ext cx="889000" cy="2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93290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68180</xdr:rowOff>
    </xdr:from>
    <xdr:to>
      <xdr:col>71</xdr:col>
      <xdr:colOff>177800</xdr:colOff>
      <xdr:row>78</xdr:row>
      <xdr:rowOff>155049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098380"/>
          <a:ext cx="889000" cy="4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125639</xdr:rowOff>
    </xdr:from>
    <xdr:to>
      <xdr:col>85</xdr:col>
      <xdr:colOff>177800</xdr:colOff>
      <xdr:row>79</xdr:row>
      <xdr:rowOff>55789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54917</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28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18524</xdr:rowOff>
    </xdr:from>
    <xdr:to>
      <xdr:col>81</xdr:col>
      <xdr:colOff>101600</xdr:colOff>
      <xdr:row>78</xdr:row>
      <xdr:rowOff>120124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3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136651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16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48895</xdr:rowOff>
    </xdr:from>
    <xdr:to>
      <xdr:col>76</xdr:col>
      <xdr:colOff>165100</xdr:colOff>
      <xdr:row>77</xdr:row>
      <xdr:rowOff>150495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167022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02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17380</xdr:rowOff>
    </xdr:from>
    <xdr:to>
      <xdr:col>72</xdr:col>
      <xdr:colOff>38100</xdr:colOff>
      <xdr:row>76</xdr:row>
      <xdr:rowOff>118980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0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135508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28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104249</xdr:rowOff>
    </xdr:from>
    <xdr:to>
      <xdr:col>67</xdr:col>
      <xdr:colOff>101600</xdr:colOff>
      <xdr:row>79</xdr:row>
      <xdr:rowOff>34399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25526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1512</xdr:rowOff>
    </xdr:from>
    <xdr:to>
      <xdr:col>85</xdr:col>
      <xdr:colOff>127000</xdr:colOff>
      <xdr:row>98</xdr:row>
      <xdr:rowOff>5893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460712"/>
          <a:ext cx="838200" cy="3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1512</xdr:rowOff>
    </xdr:from>
    <xdr:to>
      <xdr:col>81</xdr:col>
      <xdr:colOff>50800</xdr:colOff>
      <xdr:row>97</xdr:row>
      <xdr:rowOff>167742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460712"/>
          <a:ext cx="889000" cy="3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167742</xdr:rowOff>
    </xdr:from>
    <xdr:to>
      <xdr:col>76</xdr:col>
      <xdr:colOff>114300</xdr:colOff>
      <xdr:row>98</xdr:row>
      <xdr:rowOff>61252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98392"/>
          <a:ext cx="8890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61252</xdr:rowOff>
    </xdr:from>
    <xdr:to>
      <xdr:col>71</xdr:col>
      <xdr:colOff>177800</xdr:colOff>
      <xdr:row>98</xdr:row>
      <xdr:rowOff>87694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863352"/>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126543</xdr:rowOff>
    </xdr:from>
    <xdr:to>
      <xdr:col>85</xdr:col>
      <xdr:colOff>177800</xdr:colOff>
      <xdr:row>98</xdr:row>
      <xdr:rowOff>56693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104970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122162</xdr:rowOff>
    </xdr:from>
    <xdr:to>
      <xdr:col>81</xdr:col>
      <xdr:colOff>101600</xdr:colOff>
      <xdr:row>96</xdr:row>
      <xdr:rowOff>52312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43439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116942</xdr:rowOff>
    </xdr:from>
    <xdr:to>
      <xdr:col>76</xdr:col>
      <xdr:colOff>165100</xdr:colOff>
      <xdr:row>98</xdr:row>
      <xdr:rowOff>47092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38219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10452</xdr:rowOff>
    </xdr:from>
    <xdr:to>
      <xdr:col>72</xdr:col>
      <xdr:colOff>38100</xdr:colOff>
      <xdr:row>98</xdr:row>
      <xdr:rowOff>112052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8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103179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9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36894</xdr:rowOff>
    </xdr:from>
    <xdr:to>
      <xdr:col>67</xdr:col>
      <xdr:colOff>101600</xdr:colOff>
      <xdr:row>98</xdr:row>
      <xdr:rowOff>138494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8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129621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93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40386</xdr:rowOff>
    </xdr:from>
    <xdr:to>
      <xdr:col>116</xdr:col>
      <xdr:colOff>63500</xdr:colOff>
      <xdr:row>37</xdr:row>
      <xdr:rowOff>44831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6384036"/>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25781</xdr:rowOff>
    </xdr:from>
    <xdr:to>
      <xdr:col>111</xdr:col>
      <xdr:colOff>177800</xdr:colOff>
      <xdr:row>37</xdr:row>
      <xdr:rowOff>44831</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36943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75311</xdr:rowOff>
    </xdr:from>
    <xdr:to>
      <xdr:col>107</xdr:col>
      <xdr:colOff>50800</xdr:colOff>
      <xdr:row>37</xdr:row>
      <xdr:rowOff>25781</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247511"/>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75311</xdr:rowOff>
    </xdr:from>
    <xdr:to>
      <xdr:col>102</xdr:col>
      <xdr:colOff>114300</xdr:colOff>
      <xdr:row>37</xdr:row>
      <xdr:rowOff>5588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8656300" y="6247511"/>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18051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161036</xdr:rowOff>
    </xdr:from>
    <xdr:to>
      <xdr:col>116</xdr:col>
      <xdr:colOff>114300</xdr:colOff>
      <xdr:row>37</xdr:row>
      <xdr:rowOff>91186</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3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139463</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3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165481</xdr:rowOff>
    </xdr:from>
    <xdr:to>
      <xdr:col>112</xdr:col>
      <xdr:colOff>38100</xdr:colOff>
      <xdr:row>37</xdr:row>
      <xdr:rowOff>95631</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86758</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088428"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146431</xdr:rowOff>
    </xdr:from>
    <xdr:to>
      <xdr:col>107</xdr:col>
      <xdr:colOff>101600</xdr:colOff>
      <xdr:row>37</xdr:row>
      <xdr:rowOff>76581</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67708</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199428" y="64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24511</xdr:rowOff>
    </xdr:from>
    <xdr:to>
      <xdr:col>102</xdr:col>
      <xdr:colOff>165100</xdr:colOff>
      <xdr:row>36</xdr:row>
      <xdr:rowOff>126111</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142638</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10428" y="59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126238</xdr:rowOff>
    </xdr:from>
    <xdr:to>
      <xdr:col>98</xdr:col>
      <xdr:colOff>38100</xdr:colOff>
      <xdr:row>37</xdr:row>
      <xdr:rowOff>56388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47515</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21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令和３年度と比較すると、総務費は住民一人当たり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32,152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％）となっており、類似団体中一人当たりコストは低い傾向にある。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58,986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％）となっており、主に新型コロナウイルス感染症対策の実施やワクチン接種が前年度と同水準であ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ことや、駒岡清掃工場更新費の増の影響もあり、類似団体中６位と比較的高水準の状況である。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77,142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％）となっており、リニューアル改修工事費の増によるものである。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61,833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27,583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％）となっており、主に飲食店等感染防止対策協力支援の減によるものである。公債費は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45,512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％）となっているが、昨年度国から交付された臨時財政対策債償還基金費の減によるものである。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254,464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臨時特別給付金の減が大きな割合を占めているが、例年と比較すると訓練等給付費や障害児通所給付費等の社会福祉費の増の影響もあり、民生費全体、ひいては一人当たりコストを押し上げる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今後も少子高齢化等により財政需要はさらに拡大することが想定される中、将来世代に過度の負担を残さない持続可能な財政運営に努めていく。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標準財政規模は臨時財政対策債の減等により、前年比</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億円の減となった。財政調整基金残高は、令和４年度で</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億円の取り崩しを行ったが、剰余金の積み立てなどで近年と同水準で推移している。</a:t>
          </a:r>
          <a:endParaRPr lang="ja-JP" altLang="ja-JP" sz="1400">
            <a:effectLst/>
          </a:endParaRPr>
        </a:p>
        <a:p>
          <a:r>
            <a:rPr kumimoji="1" lang="ja-JP" altLang="ja-JP" sz="1100">
              <a:solidFill>
                <a:schemeClr val="dk1"/>
              </a:solidFill>
              <a:effectLst/>
              <a:latin typeface="+mn-lt"/>
              <a:ea typeface="+mn-ea"/>
              <a:cs typeface="+mn-cs"/>
            </a:rPr>
            <a:t>　実質単年度収支額は、財政調整基金の取り崩しなどの影響で、前年度▲</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億円に対し▲</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億円となった結果、実質単年度収支は前年度から</a:t>
          </a:r>
          <a:r>
            <a:rPr kumimoji="1" lang="en-US" altLang="ja-JP" sz="1100">
              <a:solidFill>
                <a:schemeClr val="dk1"/>
              </a:solidFill>
              <a:effectLst/>
              <a:latin typeface="+mn-lt"/>
              <a:ea typeface="+mn-ea"/>
              <a:cs typeface="+mn-cs"/>
            </a:rPr>
            <a:t>0.44</a:t>
          </a:r>
          <a:r>
            <a:rPr kumimoji="1" lang="ja-JP" altLang="ja-JP" sz="1100">
              <a:solidFill>
                <a:schemeClr val="dk1"/>
              </a:solidFill>
              <a:effectLst/>
              <a:latin typeface="+mn-lt"/>
              <a:ea typeface="+mn-ea"/>
              <a:cs typeface="+mn-cs"/>
            </a:rPr>
            <a:t>ポイント好転し、▲</a:t>
          </a:r>
          <a:r>
            <a:rPr kumimoji="1" lang="en-US" altLang="ja-JP" sz="1100">
              <a:solidFill>
                <a:schemeClr val="dk1"/>
              </a:solidFill>
              <a:effectLst/>
              <a:latin typeface="+mn-lt"/>
              <a:ea typeface="+mn-ea"/>
              <a:cs typeface="+mn-cs"/>
            </a:rPr>
            <a:t>0.99</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一般会計は、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地域創生臨時交付金等</a:t>
          </a:r>
          <a:r>
            <a:rPr kumimoji="1" lang="ja-JP" altLang="en-US" sz="1100">
              <a:solidFill>
                <a:schemeClr val="dk1"/>
              </a:solidFill>
              <a:effectLst/>
              <a:latin typeface="+mn-lt"/>
              <a:ea typeface="+mn-ea"/>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歳入の減が、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飲食店感染防止対策協力支援費</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歳出の減を上回ったことにより黒字幅が減少している。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病院事業会計は、平成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年度に一般会計から借り入れた長期借入金を令和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年度に返済予定のため資金残高から差し引いたことにより黒字幅が減少している。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基金会計は、土地開発基金のうち基金地買戻し利息相当額が増加したことにより黒字幅が拡大している。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9" workbookViewId="0">
      <selection activeCell="BV18" sqref="BV18:CC18"/>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81" t="s">
        <v>83</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81"/>
      <c r="DK1" s="181"/>
      <c r="DL1" s="181"/>
      <c r="DM1" s="181"/>
      <c r="DN1" s="181"/>
      <c r="DO1" s="181"/>
    </row>
    <row r="2" spans="1:119" ht="24" thickBot="1" x14ac:dyDescent="0.25">
      <c r="B2" s="182" t="s">
        <v>84</v>
      </c>
      <c r="C2" s="182"/>
      <c r="D2" s="183"/>
    </row>
    <row r="3" spans="1:119" ht="18.75" customHeight="1" thickBot="1" x14ac:dyDescent="0.25">
      <c r="A3" s="181"/>
      <c r="B3" s="382" t="s">
        <v>85</v>
      </c>
      <c r="C3" s="383"/>
      <c r="D3" s="383"/>
      <c r="E3" s="384"/>
      <c r="F3" s="384"/>
      <c r="G3" s="384"/>
      <c r="H3" s="384"/>
      <c r="I3" s="384"/>
      <c r="J3" s="384"/>
      <c r="K3" s="384"/>
      <c r="L3" s="384" t="s">
        <v>86</v>
      </c>
      <c r="M3" s="384"/>
      <c r="N3" s="384"/>
      <c r="O3" s="384"/>
      <c r="P3" s="384"/>
      <c r="Q3" s="384"/>
      <c r="R3" s="391"/>
      <c r="S3" s="391"/>
      <c r="T3" s="391"/>
      <c r="U3" s="391"/>
      <c r="V3" s="392"/>
      <c r="W3" s="366" t="s">
        <v>87</v>
      </c>
      <c r="X3" s="367"/>
      <c r="Y3" s="367"/>
      <c r="Z3" s="367"/>
      <c r="AA3" s="367"/>
      <c r="AB3" s="383"/>
      <c r="AC3" s="391" t="s">
        <v>88</v>
      </c>
      <c r="AD3" s="367"/>
      <c r="AE3" s="367"/>
      <c r="AF3" s="367"/>
      <c r="AG3" s="367"/>
      <c r="AH3" s="367"/>
      <c r="AI3" s="367"/>
      <c r="AJ3" s="367"/>
      <c r="AK3" s="367"/>
      <c r="AL3" s="368"/>
      <c r="AM3" s="366" t="s">
        <v>89</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90</v>
      </c>
      <c r="BO3" s="367"/>
      <c r="BP3" s="367"/>
      <c r="BQ3" s="367"/>
      <c r="BR3" s="367"/>
      <c r="BS3" s="367"/>
      <c r="BT3" s="367"/>
      <c r="BU3" s="368"/>
      <c r="BV3" s="366" t="s">
        <v>91</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92</v>
      </c>
      <c r="CU3" s="367"/>
      <c r="CV3" s="367"/>
      <c r="CW3" s="367"/>
      <c r="CX3" s="367"/>
      <c r="CY3" s="367"/>
      <c r="CZ3" s="367"/>
      <c r="DA3" s="368"/>
      <c r="DB3" s="366" t="s">
        <v>93</v>
      </c>
      <c r="DC3" s="367"/>
      <c r="DD3" s="367"/>
      <c r="DE3" s="367"/>
      <c r="DF3" s="367"/>
      <c r="DG3" s="367"/>
      <c r="DH3" s="367"/>
      <c r="DI3" s="368"/>
    </row>
    <row r="4" spans="1:119" ht="18.75" customHeight="1" x14ac:dyDescent="0.2">
      <c r="A4" s="181"/>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94</v>
      </c>
      <c r="AZ4" s="370"/>
      <c r="BA4" s="370"/>
      <c r="BB4" s="370"/>
      <c r="BC4" s="370"/>
      <c r="BD4" s="370"/>
      <c r="BE4" s="370"/>
      <c r="BF4" s="370"/>
      <c r="BG4" s="370"/>
      <c r="BH4" s="370"/>
      <c r="BI4" s="370"/>
      <c r="BJ4" s="370"/>
      <c r="BK4" s="370"/>
      <c r="BL4" s="370"/>
      <c r="BM4" s="371"/>
      <c r="BN4" s="372">
        <v>1227839677</v>
      </c>
      <c r="BO4" s="373"/>
      <c r="BP4" s="373"/>
      <c r="BQ4" s="373"/>
      <c r="BR4" s="373"/>
      <c r="BS4" s="373"/>
      <c r="BT4" s="373"/>
      <c r="BU4" s="374"/>
      <c r="BV4" s="372">
        <v>1295698111</v>
      </c>
      <c r="BW4" s="373"/>
      <c r="BX4" s="373"/>
      <c r="BY4" s="373"/>
      <c r="BZ4" s="373"/>
      <c r="CA4" s="373"/>
      <c r="CB4" s="373"/>
      <c r="CC4" s="374"/>
      <c r="CD4" s="375" t="s">
        <v>95</v>
      </c>
      <c r="CE4" s="376"/>
      <c r="CF4" s="376"/>
      <c r="CG4" s="376"/>
      <c r="CH4" s="376"/>
      <c r="CI4" s="376"/>
      <c r="CJ4" s="376"/>
      <c r="CK4" s="376"/>
      <c r="CL4" s="376"/>
      <c r="CM4" s="376"/>
      <c r="CN4" s="376"/>
      <c r="CO4" s="376"/>
      <c r="CP4" s="376"/>
      <c r="CQ4" s="376"/>
      <c r="CR4" s="376"/>
      <c r="CS4" s="377"/>
      <c r="CT4" s="378">
        <v>1.4</v>
      </c>
      <c r="CU4" s="379"/>
      <c r="CV4" s="379"/>
      <c r="CW4" s="379"/>
      <c r="CX4" s="379"/>
      <c r="CY4" s="379"/>
      <c r="CZ4" s="379"/>
      <c r="DA4" s="380"/>
      <c r="DB4" s="378">
        <v>1.8</v>
      </c>
      <c r="DC4" s="379"/>
      <c r="DD4" s="379"/>
      <c r="DE4" s="379"/>
      <c r="DF4" s="379"/>
      <c r="DG4" s="379"/>
      <c r="DH4" s="379"/>
      <c r="DI4" s="380"/>
    </row>
    <row r="5" spans="1:119" ht="18.75" customHeight="1" x14ac:dyDescent="0.2">
      <c r="A5" s="181"/>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96</v>
      </c>
      <c r="AN5" s="439"/>
      <c r="AO5" s="439"/>
      <c r="AP5" s="439"/>
      <c r="AQ5" s="439"/>
      <c r="AR5" s="439"/>
      <c r="AS5" s="439"/>
      <c r="AT5" s="440"/>
      <c r="AU5" s="441" t="s">
        <v>97</v>
      </c>
      <c r="AV5" s="442"/>
      <c r="AW5" s="442"/>
      <c r="AX5" s="442"/>
      <c r="AY5" s="443" t="s">
        <v>98</v>
      </c>
      <c r="AZ5" s="444"/>
      <c r="BA5" s="444"/>
      <c r="BB5" s="444"/>
      <c r="BC5" s="444"/>
      <c r="BD5" s="444"/>
      <c r="BE5" s="444"/>
      <c r="BF5" s="444"/>
      <c r="BG5" s="444"/>
      <c r="BH5" s="444"/>
      <c r="BI5" s="444"/>
      <c r="BJ5" s="444"/>
      <c r="BK5" s="444"/>
      <c r="BL5" s="444"/>
      <c r="BM5" s="445"/>
      <c r="BN5" s="409">
        <v>1215838738</v>
      </c>
      <c r="BO5" s="410"/>
      <c r="BP5" s="410"/>
      <c r="BQ5" s="410"/>
      <c r="BR5" s="410"/>
      <c r="BS5" s="410"/>
      <c r="BT5" s="410"/>
      <c r="BU5" s="411"/>
      <c r="BV5" s="409">
        <v>1281258738</v>
      </c>
      <c r="BW5" s="410"/>
      <c r="BX5" s="410"/>
      <c r="BY5" s="410"/>
      <c r="BZ5" s="410"/>
      <c r="CA5" s="410"/>
      <c r="CB5" s="410"/>
      <c r="CC5" s="411"/>
      <c r="CD5" s="412" t="s">
        <v>99</v>
      </c>
      <c r="CE5" s="413"/>
      <c r="CF5" s="413"/>
      <c r="CG5" s="413"/>
      <c r="CH5" s="413"/>
      <c r="CI5" s="413"/>
      <c r="CJ5" s="413"/>
      <c r="CK5" s="413"/>
      <c r="CL5" s="413"/>
      <c r="CM5" s="413"/>
      <c r="CN5" s="413"/>
      <c r="CO5" s="413"/>
      <c r="CP5" s="413"/>
      <c r="CQ5" s="413"/>
      <c r="CR5" s="413"/>
      <c r="CS5" s="414"/>
      <c r="CT5" s="406">
        <v>94.9</v>
      </c>
      <c r="CU5" s="407"/>
      <c r="CV5" s="407"/>
      <c r="CW5" s="407"/>
      <c r="CX5" s="407"/>
      <c r="CY5" s="407"/>
      <c r="CZ5" s="407"/>
      <c r="DA5" s="408"/>
      <c r="DB5" s="406">
        <v>93</v>
      </c>
      <c r="DC5" s="407"/>
      <c r="DD5" s="407"/>
      <c r="DE5" s="407"/>
      <c r="DF5" s="407"/>
      <c r="DG5" s="407"/>
      <c r="DH5" s="407"/>
      <c r="DI5" s="408"/>
    </row>
    <row r="6" spans="1:119" ht="18.75" customHeight="1" x14ac:dyDescent="0.2">
      <c r="A6" s="181"/>
      <c r="B6" s="415" t="s">
        <v>100</v>
      </c>
      <c r="C6" s="416"/>
      <c r="D6" s="416"/>
      <c r="E6" s="417"/>
      <c r="F6" s="417"/>
      <c r="G6" s="417"/>
      <c r="H6" s="417"/>
      <c r="I6" s="417"/>
      <c r="J6" s="417"/>
      <c r="K6" s="417"/>
      <c r="L6" s="417" t="s">
        <v>101</v>
      </c>
      <c r="M6" s="417"/>
      <c r="N6" s="417"/>
      <c r="O6" s="417"/>
      <c r="P6" s="417"/>
      <c r="Q6" s="417"/>
      <c r="R6" s="421"/>
      <c r="S6" s="421"/>
      <c r="T6" s="421"/>
      <c r="U6" s="421"/>
      <c r="V6" s="422"/>
      <c r="W6" s="425" t="s">
        <v>102</v>
      </c>
      <c r="X6" s="426"/>
      <c r="Y6" s="426"/>
      <c r="Z6" s="426"/>
      <c r="AA6" s="426"/>
      <c r="AB6" s="416"/>
      <c r="AC6" s="429" t="s">
        <v>103</v>
      </c>
      <c r="AD6" s="430"/>
      <c r="AE6" s="430"/>
      <c r="AF6" s="430"/>
      <c r="AG6" s="430"/>
      <c r="AH6" s="430"/>
      <c r="AI6" s="430"/>
      <c r="AJ6" s="430"/>
      <c r="AK6" s="430"/>
      <c r="AL6" s="431"/>
      <c r="AM6" s="438" t="s">
        <v>104</v>
      </c>
      <c r="AN6" s="439"/>
      <c r="AO6" s="439"/>
      <c r="AP6" s="439"/>
      <c r="AQ6" s="439"/>
      <c r="AR6" s="439"/>
      <c r="AS6" s="439"/>
      <c r="AT6" s="440"/>
      <c r="AU6" s="441" t="s">
        <v>97</v>
      </c>
      <c r="AV6" s="442"/>
      <c r="AW6" s="442"/>
      <c r="AX6" s="442"/>
      <c r="AY6" s="443" t="s">
        <v>105</v>
      </c>
      <c r="AZ6" s="444"/>
      <c r="BA6" s="444"/>
      <c r="BB6" s="444"/>
      <c r="BC6" s="444"/>
      <c r="BD6" s="444"/>
      <c r="BE6" s="444"/>
      <c r="BF6" s="444"/>
      <c r="BG6" s="444"/>
      <c r="BH6" s="444"/>
      <c r="BI6" s="444"/>
      <c r="BJ6" s="444"/>
      <c r="BK6" s="444"/>
      <c r="BL6" s="444"/>
      <c r="BM6" s="445"/>
      <c r="BN6" s="409">
        <v>12000939</v>
      </c>
      <c r="BO6" s="410"/>
      <c r="BP6" s="410"/>
      <c r="BQ6" s="410"/>
      <c r="BR6" s="410"/>
      <c r="BS6" s="410"/>
      <c r="BT6" s="410"/>
      <c r="BU6" s="411"/>
      <c r="BV6" s="409">
        <v>14439373</v>
      </c>
      <c r="BW6" s="410"/>
      <c r="BX6" s="410"/>
      <c r="BY6" s="410"/>
      <c r="BZ6" s="410"/>
      <c r="CA6" s="410"/>
      <c r="CB6" s="410"/>
      <c r="CC6" s="411"/>
      <c r="CD6" s="412" t="s">
        <v>106</v>
      </c>
      <c r="CE6" s="413"/>
      <c r="CF6" s="413"/>
      <c r="CG6" s="413"/>
      <c r="CH6" s="413"/>
      <c r="CI6" s="413"/>
      <c r="CJ6" s="413"/>
      <c r="CK6" s="413"/>
      <c r="CL6" s="413"/>
      <c r="CM6" s="413"/>
      <c r="CN6" s="413"/>
      <c r="CO6" s="413"/>
      <c r="CP6" s="413"/>
      <c r="CQ6" s="413"/>
      <c r="CR6" s="413"/>
      <c r="CS6" s="414"/>
      <c r="CT6" s="446">
        <v>101.6</v>
      </c>
      <c r="CU6" s="447"/>
      <c r="CV6" s="447"/>
      <c r="CW6" s="447"/>
      <c r="CX6" s="447"/>
      <c r="CY6" s="447"/>
      <c r="CZ6" s="447"/>
      <c r="DA6" s="448"/>
      <c r="DB6" s="446">
        <v>104.5</v>
      </c>
      <c r="DC6" s="447"/>
      <c r="DD6" s="447"/>
      <c r="DE6" s="447"/>
      <c r="DF6" s="447"/>
      <c r="DG6" s="447"/>
      <c r="DH6" s="447"/>
      <c r="DI6" s="448"/>
    </row>
    <row r="7" spans="1:119" ht="18.75" customHeight="1" x14ac:dyDescent="0.2">
      <c r="A7" s="181"/>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107</v>
      </c>
      <c r="AN7" s="439"/>
      <c r="AO7" s="439"/>
      <c r="AP7" s="439"/>
      <c r="AQ7" s="439"/>
      <c r="AR7" s="439"/>
      <c r="AS7" s="439"/>
      <c r="AT7" s="440"/>
      <c r="AU7" s="441" t="s">
        <v>97</v>
      </c>
      <c r="AV7" s="442"/>
      <c r="AW7" s="442"/>
      <c r="AX7" s="442"/>
      <c r="AY7" s="443" t="s">
        <v>108</v>
      </c>
      <c r="AZ7" s="444"/>
      <c r="BA7" s="444"/>
      <c r="BB7" s="444"/>
      <c r="BC7" s="444"/>
      <c r="BD7" s="444"/>
      <c r="BE7" s="444"/>
      <c r="BF7" s="444"/>
      <c r="BG7" s="444"/>
      <c r="BH7" s="444"/>
      <c r="BI7" s="444"/>
      <c r="BJ7" s="444"/>
      <c r="BK7" s="444"/>
      <c r="BL7" s="444"/>
      <c r="BM7" s="445"/>
      <c r="BN7" s="409">
        <v>4179589</v>
      </c>
      <c r="BO7" s="410"/>
      <c r="BP7" s="410"/>
      <c r="BQ7" s="410"/>
      <c r="BR7" s="410"/>
      <c r="BS7" s="410"/>
      <c r="BT7" s="410"/>
      <c r="BU7" s="411"/>
      <c r="BV7" s="409">
        <v>4477705</v>
      </c>
      <c r="BW7" s="410"/>
      <c r="BX7" s="410"/>
      <c r="BY7" s="410"/>
      <c r="BZ7" s="410"/>
      <c r="CA7" s="410"/>
      <c r="CB7" s="410"/>
      <c r="CC7" s="411"/>
      <c r="CD7" s="412" t="s">
        <v>109</v>
      </c>
      <c r="CE7" s="413"/>
      <c r="CF7" s="413"/>
      <c r="CG7" s="413"/>
      <c r="CH7" s="413"/>
      <c r="CI7" s="413"/>
      <c r="CJ7" s="413"/>
      <c r="CK7" s="413"/>
      <c r="CL7" s="413"/>
      <c r="CM7" s="413"/>
      <c r="CN7" s="413"/>
      <c r="CO7" s="413"/>
      <c r="CP7" s="413"/>
      <c r="CQ7" s="413"/>
      <c r="CR7" s="413"/>
      <c r="CS7" s="414"/>
      <c r="CT7" s="409">
        <v>541516226</v>
      </c>
      <c r="CU7" s="410"/>
      <c r="CV7" s="410"/>
      <c r="CW7" s="410"/>
      <c r="CX7" s="410"/>
      <c r="CY7" s="410"/>
      <c r="CZ7" s="410"/>
      <c r="DA7" s="411"/>
      <c r="DB7" s="409">
        <v>556234732</v>
      </c>
      <c r="DC7" s="410"/>
      <c r="DD7" s="410"/>
      <c r="DE7" s="410"/>
      <c r="DF7" s="410"/>
      <c r="DG7" s="410"/>
      <c r="DH7" s="410"/>
      <c r="DI7" s="411"/>
    </row>
    <row r="8" spans="1:119" ht="18.75" customHeight="1" thickBot="1" x14ac:dyDescent="0.25">
      <c r="A8" s="181"/>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110</v>
      </c>
      <c r="AN8" s="439"/>
      <c r="AO8" s="439"/>
      <c r="AP8" s="439"/>
      <c r="AQ8" s="439"/>
      <c r="AR8" s="439"/>
      <c r="AS8" s="439"/>
      <c r="AT8" s="440"/>
      <c r="AU8" s="441" t="s">
        <v>111</v>
      </c>
      <c r="AV8" s="442"/>
      <c r="AW8" s="442"/>
      <c r="AX8" s="442"/>
      <c r="AY8" s="443" t="s">
        <v>112</v>
      </c>
      <c r="AZ8" s="444"/>
      <c r="BA8" s="444"/>
      <c r="BB8" s="444"/>
      <c r="BC8" s="444"/>
      <c r="BD8" s="444"/>
      <c r="BE8" s="444"/>
      <c r="BF8" s="444"/>
      <c r="BG8" s="444"/>
      <c r="BH8" s="444"/>
      <c r="BI8" s="444"/>
      <c r="BJ8" s="444"/>
      <c r="BK8" s="444"/>
      <c r="BL8" s="444"/>
      <c r="BM8" s="445"/>
      <c r="BN8" s="409">
        <v>7821350</v>
      </c>
      <c r="BO8" s="410"/>
      <c r="BP8" s="410"/>
      <c r="BQ8" s="410"/>
      <c r="BR8" s="410"/>
      <c r="BS8" s="410"/>
      <c r="BT8" s="410"/>
      <c r="BU8" s="411"/>
      <c r="BV8" s="409">
        <v>9961668</v>
      </c>
      <c r="BW8" s="410"/>
      <c r="BX8" s="410"/>
      <c r="BY8" s="410"/>
      <c r="BZ8" s="410"/>
      <c r="CA8" s="410"/>
      <c r="CB8" s="410"/>
      <c r="CC8" s="411"/>
      <c r="CD8" s="412" t="s">
        <v>113</v>
      </c>
      <c r="CE8" s="413"/>
      <c r="CF8" s="413"/>
      <c r="CG8" s="413"/>
      <c r="CH8" s="413"/>
      <c r="CI8" s="413"/>
      <c r="CJ8" s="413"/>
      <c r="CK8" s="413"/>
      <c r="CL8" s="413"/>
      <c r="CM8" s="413"/>
      <c r="CN8" s="413"/>
      <c r="CO8" s="413"/>
      <c r="CP8" s="413"/>
      <c r="CQ8" s="413"/>
      <c r="CR8" s="413"/>
      <c r="CS8" s="414"/>
      <c r="CT8" s="449">
        <v>0.72</v>
      </c>
      <c r="CU8" s="450"/>
      <c r="CV8" s="450"/>
      <c r="CW8" s="450"/>
      <c r="CX8" s="450"/>
      <c r="CY8" s="450"/>
      <c r="CZ8" s="450"/>
      <c r="DA8" s="451"/>
      <c r="DB8" s="449">
        <v>0.72</v>
      </c>
      <c r="DC8" s="450"/>
      <c r="DD8" s="450"/>
      <c r="DE8" s="450"/>
      <c r="DF8" s="450"/>
      <c r="DG8" s="450"/>
      <c r="DH8" s="450"/>
      <c r="DI8" s="451"/>
    </row>
    <row r="9" spans="1:119" ht="18.75" customHeight="1" thickBot="1" x14ac:dyDescent="0.25">
      <c r="A9" s="181"/>
      <c r="B9" s="403" t="s">
        <v>114</v>
      </c>
      <c r="C9" s="404"/>
      <c r="D9" s="404"/>
      <c r="E9" s="404"/>
      <c r="F9" s="404"/>
      <c r="G9" s="404"/>
      <c r="H9" s="404"/>
      <c r="I9" s="404"/>
      <c r="J9" s="404"/>
      <c r="K9" s="452"/>
      <c r="L9" s="453" t="s">
        <v>115</v>
      </c>
      <c r="M9" s="454"/>
      <c r="N9" s="454"/>
      <c r="O9" s="454"/>
      <c r="P9" s="454"/>
      <c r="Q9" s="455"/>
      <c r="R9" s="456">
        <v>1973395</v>
      </c>
      <c r="S9" s="457"/>
      <c r="T9" s="457"/>
      <c r="U9" s="457"/>
      <c r="V9" s="458"/>
      <c r="W9" s="366" t="s">
        <v>116</v>
      </c>
      <c r="X9" s="367"/>
      <c r="Y9" s="367"/>
      <c r="Z9" s="367"/>
      <c r="AA9" s="367"/>
      <c r="AB9" s="367"/>
      <c r="AC9" s="367"/>
      <c r="AD9" s="367"/>
      <c r="AE9" s="367"/>
      <c r="AF9" s="367"/>
      <c r="AG9" s="367"/>
      <c r="AH9" s="367"/>
      <c r="AI9" s="367"/>
      <c r="AJ9" s="367"/>
      <c r="AK9" s="367"/>
      <c r="AL9" s="368"/>
      <c r="AM9" s="438" t="s">
        <v>117</v>
      </c>
      <c r="AN9" s="439"/>
      <c r="AO9" s="439"/>
      <c r="AP9" s="439"/>
      <c r="AQ9" s="439"/>
      <c r="AR9" s="439"/>
      <c r="AS9" s="439"/>
      <c r="AT9" s="440"/>
      <c r="AU9" s="441" t="s">
        <v>118</v>
      </c>
      <c r="AV9" s="442"/>
      <c r="AW9" s="442"/>
      <c r="AX9" s="442"/>
      <c r="AY9" s="443" t="s">
        <v>119</v>
      </c>
      <c r="AZ9" s="444"/>
      <c r="BA9" s="444"/>
      <c r="BB9" s="444"/>
      <c r="BC9" s="444"/>
      <c r="BD9" s="444"/>
      <c r="BE9" s="444"/>
      <c r="BF9" s="444"/>
      <c r="BG9" s="444"/>
      <c r="BH9" s="444"/>
      <c r="BI9" s="444"/>
      <c r="BJ9" s="444"/>
      <c r="BK9" s="444"/>
      <c r="BL9" s="444"/>
      <c r="BM9" s="445"/>
      <c r="BN9" s="409">
        <v>-2140318</v>
      </c>
      <c r="BO9" s="410"/>
      <c r="BP9" s="410"/>
      <c r="BQ9" s="410"/>
      <c r="BR9" s="410"/>
      <c r="BS9" s="410"/>
      <c r="BT9" s="410"/>
      <c r="BU9" s="411"/>
      <c r="BV9" s="409">
        <v>-2267558</v>
      </c>
      <c r="BW9" s="410"/>
      <c r="BX9" s="410"/>
      <c r="BY9" s="410"/>
      <c r="BZ9" s="410"/>
      <c r="CA9" s="410"/>
      <c r="CB9" s="410"/>
      <c r="CC9" s="411"/>
      <c r="CD9" s="412" t="s">
        <v>120</v>
      </c>
      <c r="CE9" s="413"/>
      <c r="CF9" s="413"/>
      <c r="CG9" s="413"/>
      <c r="CH9" s="413"/>
      <c r="CI9" s="413"/>
      <c r="CJ9" s="413"/>
      <c r="CK9" s="413"/>
      <c r="CL9" s="413"/>
      <c r="CM9" s="413"/>
      <c r="CN9" s="413"/>
      <c r="CO9" s="413"/>
      <c r="CP9" s="413"/>
      <c r="CQ9" s="413"/>
      <c r="CR9" s="413"/>
      <c r="CS9" s="414"/>
      <c r="CT9" s="406">
        <v>13.2</v>
      </c>
      <c r="CU9" s="407"/>
      <c r="CV9" s="407"/>
      <c r="CW9" s="407"/>
      <c r="CX9" s="407"/>
      <c r="CY9" s="407"/>
      <c r="CZ9" s="407"/>
      <c r="DA9" s="408"/>
      <c r="DB9" s="406">
        <v>15.9</v>
      </c>
      <c r="DC9" s="407"/>
      <c r="DD9" s="407"/>
      <c r="DE9" s="407"/>
      <c r="DF9" s="407"/>
      <c r="DG9" s="407"/>
      <c r="DH9" s="407"/>
      <c r="DI9" s="408"/>
    </row>
    <row r="10" spans="1:119" ht="18.75" customHeight="1" thickBot="1" x14ac:dyDescent="0.25">
      <c r="A10" s="181"/>
      <c r="B10" s="403"/>
      <c r="C10" s="404"/>
      <c r="D10" s="404"/>
      <c r="E10" s="404"/>
      <c r="F10" s="404"/>
      <c r="G10" s="404"/>
      <c r="H10" s="404"/>
      <c r="I10" s="404"/>
      <c r="J10" s="404"/>
      <c r="K10" s="452"/>
      <c r="L10" s="459" t="s">
        <v>121</v>
      </c>
      <c r="M10" s="439"/>
      <c r="N10" s="439"/>
      <c r="O10" s="439"/>
      <c r="P10" s="439"/>
      <c r="Q10" s="440"/>
      <c r="R10" s="460">
        <v>1952356</v>
      </c>
      <c r="S10" s="461"/>
      <c r="T10" s="461"/>
      <c r="U10" s="461"/>
      <c r="V10" s="462"/>
      <c r="W10" s="397"/>
      <c r="X10" s="398"/>
      <c r="Y10" s="398"/>
      <c r="Z10" s="398"/>
      <c r="AA10" s="398"/>
      <c r="AB10" s="398"/>
      <c r="AC10" s="398"/>
      <c r="AD10" s="398"/>
      <c r="AE10" s="398"/>
      <c r="AF10" s="398"/>
      <c r="AG10" s="398"/>
      <c r="AH10" s="398"/>
      <c r="AI10" s="398"/>
      <c r="AJ10" s="398"/>
      <c r="AK10" s="398"/>
      <c r="AL10" s="401"/>
      <c r="AM10" s="438" t="s">
        <v>122</v>
      </c>
      <c r="AN10" s="439"/>
      <c r="AO10" s="439"/>
      <c r="AP10" s="439"/>
      <c r="AQ10" s="439"/>
      <c r="AR10" s="439"/>
      <c r="AS10" s="439"/>
      <c r="AT10" s="440"/>
      <c r="AU10" s="441" t="s">
        <v>123</v>
      </c>
      <c r="AV10" s="442"/>
      <c r="AW10" s="442"/>
      <c r="AX10" s="442"/>
      <c r="AY10" s="443" t="s">
        <v>124</v>
      </c>
      <c r="AZ10" s="444"/>
      <c r="BA10" s="444"/>
      <c r="BB10" s="444"/>
      <c r="BC10" s="444"/>
      <c r="BD10" s="444"/>
      <c r="BE10" s="444"/>
      <c r="BF10" s="444"/>
      <c r="BG10" s="444"/>
      <c r="BH10" s="444"/>
      <c r="BI10" s="444"/>
      <c r="BJ10" s="444"/>
      <c r="BK10" s="444"/>
      <c r="BL10" s="444"/>
      <c r="BM10" s="445"/>
      <c r="BN10" s="409">
        <v>534</v>
      </c>
      <c r="BO10" s="410"/>
      <c r="BP10" s="410"/>
      <c r="BQ10" s="410"/>
      <c r="BR10" s="410"/>
      <c r="BS10" s="410"/>
      <c r="BT10" s="410"/>
      <c r="BU10" s="411"/>
      <c r="BV10" s="409">
        <v>645</v>
      </c>
      <c r="BW10" s="410"/>
      <c r="BX10" s="410"/>
      <c r="BY10" s="410"/>
      <c r="BZ10" s="410"/>
      <c r="CA10" s="410"/>
      <c r="CB10" s="410"/>
      <c r="CC10" s="41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3"/>
      <c r="C11" s="404"/>
      <c r="D11" s="404"/>
      <c r="E11" s="404"/>
      <c r="F11" s="404"/>
      <c r="G11" s="404"/>
      <c r="H11" s="404"/>
      <c r="I11" s="404"/>
      <c r="J11" s="404"/>
      <c r="K11" s="452"/>
      <c r="L11" s="463" t="s">
        <v>126</v>
      </c>
      <c r="M11" s="464"/>
      <c r="N11" s="464"/>
      <c r="O11" s="464"/>
      <c r="P11" s="464"/>
      <c r="Q11" s="465"/>
      <c r="R11" s="466" t="s">
        <v>127</v>
      </c>
      <c r="S11" s="467"/>
      <c r="T11" s="467"/>
      <c r="U11" s="467"/>
      <c r="V11" s="468"/>
      <c r="W11" s="397"/>
      <c r="X11" s="398"/>
      <c r="Y11" s="398"/>
      <c r="Z11" s="398"/>
      <c r="AA11" s="398"/>
      <c r="AB11" s="398"/>
      <c r="AC11" s="398"/>
      <c r="AD11" s="398"/>
      <c r="AE11" s="398"/>
      <c r="AF11" s="398"/>
      <c r="AG11" s="398"/>
      <c r="AH11" s="398"/>
      <c r="AI11" s="398"/>
      <c r="AJ11" s="398"/>
      <c r="AK11" s="398"/>
      <c r="AL11" s="401"/>
      <c r="AM11" s="438" t="s">
        <v>128</v>
      </c>
      <c r="AN11" s="439"/>
      <c r="AO11" s="439"/>
      <c r="AP11" s="439"/>
      <c r="AQ11" s="439"/>
      <c r="AR11" s="439"/>
      <c r="AS11" s="439"/>
      <c r="AT11" s="440"/>
      <c r="AU11" s="441" t="s">
        <v>111</v>
      </c>
      <c r="AV11" s="442"/>
      <c r="AW11" s="442"/>
      <c r="AX11" s="442"/>
      <c r="AY11" s="443" t="s">
        <v>129</v>
      </c>
      <c r="AZ11" s="444"/>
      <c r="BA11" s="444"/>
      <c r="BB11" s="444"/>
      <c r="BC11" s="444"/>
      <c r="BD11" s="444"/>
      <c r="BE11" s="444"/>
      <c r="BF11" s="444"/>
      <c r="BG11" s="444"/>
      <c r="BH11" s="444"/>
      <c r="BI11" s="444"/>
      <c r="BJ11" s="444"/>
      <c r="BK11" s="444"/>
      <c r="BL11" s="444"/>
      <c r="BM11" s="445"/>
      <c r="BN11" s="409">
        <v>0</v>
      </c>
      <c r="BO11" s="410"/>
      <c r="BP11" s="410"/>
      <c r="BQ11" s="410"/>
      <c r="BR11" s="410"/>
      <c r="BS11" s="410"/>
      <c r="BT11" s="410"/>
      <c r="BU11" s="411"/>
      <c r="BV11" s="409">
        <v>0</v>
      </c>
      <c r="BW11" s="410"/>
      <c r="BX11" s="410"/>
      <c r="BY11" s="410"/>
      <c r="BZ11" s="410"/>
      <c r="CA11" s="410"/>
      <c r="CB11" s="410"/>
      <c r="CC11" s="411"/>
      <c r="CD11" s="412" t="s">
        <v>130</v>
      </c>
      <c r="CE11" s="413"/>
      <c r="CF11" s="413"/>
      <c r="CG11" s="413"/>
      <c r="CH11" s="413"/>
      <c r="CI11" s="413"/>
      <c r="CJ11" s="413"/>
      <c r="CK11" s="413"/>
      <c r="CL11" s="413"/>
      <c r="CM11" s="413"/>
      <c r="CN11" s="413"/>
      <c r="CO11" s="413"/>
      <c r="CP11" s="413"/>
      <c r="CQ11" s="413"/>
      <c r="CR11" s="413"/>
      <c r="CS11" s="414"/>
      <c r="CT11" s="449" t="s">
        <v>131</v>
      </c>
      <c r="CU11" s="450"/>
      <c r="CV11" s="450"/>
      <c r="CW11" s="450"/>
      <c r="CX11" s="450"/>
      <c r="CY11" s="450"/>
      <c r="CZ11" s="450"/>
      <c r="DA11" s="451"/>
      <c r="DB11" s="449" t="s">
        <v>131</v>
      </c>
      <c r="DC11" s="450"/>
      <c r="DD11" s="450"/>
      <c r="DE11" s="450"/>
      <c r="DF11" s="450"/>
      <c r="DG11" s="450"/>
      <c r="DH11" s="450"/>
      <c r="DI11" s="451"/>
    </row>
    <row r="12" spans="1:119" ht="18.75" customHeight="1" x14ac:dyDescent="0.2">
      <c r="A12" s="181"/>
      <c r="B12" s="469" t="s">
        <v>132</v>
      </c>
      <c r="C12" s="470"/>
      <c r="D12" s="470"/>
      <c r="E12" s="470"/>
      <c r="F12" s="470"/>
      <c r="G12" s="470"/>
      <c r="H12" s="470"/>
      <c r="I12" s="470"/>
      <c r="J12" s="470"/>
      <c r="K12" s="471"/>
      <c r="L12" s="478" t="s">
        <v>133</v>
      </c>
      <c r="M12" s="479"/>
      <c r="N12" s="479"/>
      <c r="O12" s="479"/>
      <c r="P12" s="479"/>
      <c r="Q12" s="480"/>
      <c r="R12" s="481">
        <v>1959512</v>
      </c>
      <c r="S12" s="482"/>
      <c r="T12" s="482"/>
      <c r="U12" s="482"/>
      <c r="V12" s="483"/>
      <c r="W12" s="484" t="s">
        <v>1</v>
      </c>
      <c r="X12" s="442"/>
      <c r="Y12" s="442"/>
      <c r="Z12" s="442"/>
      <c r="AA12" s="442"/>
      <c r="AB12" s="485"/>
      <c r="AC12" s="486" t="s">
        <v>134</v>
      </c>
      <c r="AD12" s="487"/>
      <c r="AE12" s="487"/>
      <c r="AF12" s="487"/>
      <c r="AG12" s="488"/>
      <c r="AH12" s="486" t="s">
        <v>135</v>
      </c>
      <c r="AI12" s="487"/>
      <c r="AJ12" s="487"/>
      <c r="AK12" s="487"/>
      <c r="AL12" s="489"/>
      <c r="AM12" s="438" t="s">
        <v>136</v>
      </c>
      <c r="AN12" s="439"/>
      <c r="AO12" s="439"/>
      <c r="AP12" s="439"/>
      <c r="AQ12" s="439"/>
      <c r="AR12" s="439"/>
      <c r="AS12" s="439"/>
      <c r="AT12" s="440"/>
      <c r="AU12" s="441" t="s">
        <v>118</v>
      </c>
      <c r="AV12" s="442"/>
      <c r="AW12" s="442"/>
      <c r="AX12" s="442"/>
      <c r="AY12" s="443" t="s">
        <v>137</v>
      </c>
      <c r="AZ12" s="444"/>
      <c r="BA12" s="444"/>
      <c r="BB12" s="444"/>
      <c r="BC12" s="444"/>
      <c r="BD12" s="444"/>
      <c r="BE12" s="444"/>
      <c r="BF12" s="444"/>
      <c r="BG12" s="444"/>
      <c r="BH12" s="444"/>
      <c r="BI12" s="444"/>
      <c r="BJ12" s="444"/>
      <c r="BK12" s="444"/>
      <c r="BL12" s="444"/>
      <c r="BM12" s="445"/>
      <c r="BN12" s="409">
        <v>3200000</v>
      </c>
      <c r="BO12" s="410"/>
      <c r="BP12" s="410"/>
      <c r="BQ12" s="410"/>
      <c r="BR12" s="410"/>
      <c r="BS12" s="410"/>
      <c r="BT12" s="410"/>
      <c r="BU12" s="411"/>
      <c r="BV12" s="409">
        <v>5700000</v>
      </c>
      <c r="BW12" s="410"/>
      <c r="BX12" s="410"/>
      <c r="BY12" s="410"/>
      <c r="BZ12" s="410"/>
      <c r="CA12" s="410"/>
      <c r="CB12" s="410"/>
      <c r="CC12" s="411"/>
      <c r="CD12" s="412" t="s">
        <v>138</v>
      </c>
      <c r="CE12" s="413"/>
      <c r="CF12" s="413"/>
      <c r="CG12" s="413"/>
      <c r="CH12" s="413"/>
      <c r="CI12" s="413"/>
      <c r="CJ12" s="413"/>
      <c r="CK12" s="413"/>
      <c r="CL12" s="413"/>
      <c r="CM12" s="413"/>
      <c r="CN12" s="413"/>
      <c r="CO12" s="413"/>
      <c r="CP12" s="413"/>
      <c r="CQ12" s="413"/>
      <c r="CR12" s="413"/>
      <c r="CS12" s="414"/>
      <c r="CT12" s="449" t="s">
        <v>139</v>
      </c>
      <c r="CU12" s="450"/>
      <c r="CV12" s="450"/>
      <c r="CW12" s="450"/>
      <c r="CX12" s="450"/>
      <c r="CY12" s="450"/>
      <c r="CZ12" s="450"/>
      <c r="DA12" s="451"/>
      <c r="DB12" s="449" t="s">
        <v>139</v>
      </c>
      <c r="DC12" s="450"/>
      <c r="DD12" s="450"/>
      <c r="DE12" s="450"/>
      <c r="DF12" s="450"/>
      <c r="DG12" s="450"/>
      <c r="DH12" s="450"/>
      <c r="DI12" s="451"/>
    </row>
    <row r="13" spans="1:119" ht="18.75" customHeight="1" x14ac:dyDescent="0.2">
      <c r="A13" s="181"/>
      <c r="B13" s="472"/>
      <c r="C13" s="473"/>
      <c r="D13" s="473"/>
      <c r="E13" s="473"/>
      <c r="F13" s="473"/>
      <c r="G13" s="473"/>
      <c r="H13" s="473"/>
      <c r="I13" s="473"/>
      <c r="J13" s="473"/>
      <c r="K13" s="474"/>
      <c r="L13" s="190"/>
      <c r="M13" s="500" t="s">
        <v>140</v>
      </c>
      <c r="N13" s="501"/>
      <c r="O13" s="501"/>
      <c r="P13" s="501"/>
      <c r="Q13" s="502"/>
      <c r="R13" s="493">
        <v>1943861</v>
      </c>
      <c r="S13" s="494"/>
      <c r="T13" s="494"/>
      <c r="U13" s="494"/>
      <c r="V13" s="495"/>
      <c r="W13" s="425" t="s">
        <v>141</v>
      </c>
      <c r="X13" s="426"/>
      <c r="Y13" s="426"/>
      <c r="Z13" s="426"/>
      <c r="AA13" s="426"/>
      <c r="AB13" s="416"/>
      <c r="AC13" s="460">
        <v>3983</v>
      </c>
      <c r="AD13" s="461"/>
      <c r="AE13" s="461"/>
      <c r="AF13" s="461"/>
      <c r="AG13" s="503"/>
      <c r="AH13" s="460">
        <v>3790</v>
      </c>
      <c r="AI13" s="461"/>
      <c r="AJ13" s="461"/>
      <c r="AK13" s="461"/>
      <c r="AL13" s="462"/>
      <c r="AM13" s="438" t="s">
        <v>142</v>
      </c>
      <c r="AN13" s="439"/>
      <c r="AO13" s="439"/>
      <c r="AP13" s="439"/>
      <c r="AQ13" s="439"/>
      <c r="AR13" s="439"/>
      <c r="AS13" s="439"/>
      <c r="AT13" s="440"/>
      <c r="AU13" s="441" t="s">
        <v>143</v>
      </c>
      <c r="AV13" s="442"/>
      <c r="AW13" s="442"/>
      <c r="AX13" s="442"/>
      <c r="AY13" s="443" t="s">
        <v>144</v>
      </c>
      <c r="AZ13" s="444"/>
      <c r="BA13" s="444"/>
      <c r="BB13" s="444"/>
      <c r="BC13" s="444"/>
      <c r="BD13" s="444"/>
      <c r="BE13" s="444"/>
      <c r="BF13" s="444"/>
      <c r="BG13" s="444"/>
      <c r="BH13" s="444"/>
      <c r="BI13" s="444"/>
      <c r="BJ13" s="444"/>
      <c r="BK13" s="444"/>
      <c r="BL13" s="444"/>
      <c r="BM13" s="445"/>
      <c r="BN13" s="409">
        <v>-5339784</v>
      </c>
      <c r="BO13" s="410"/>
      <c r="BP13" s="410"/>
      <c r="BQ13" s="410"/>
      <c r="BR13" s="410"/>
      <c r="BS13" s="410"/>
      <c r="BT13" s="410"/>
      <c r="BU13" s="411"/>
      <c r="BV13" s="409">
        <v>-7966913</v>
      </c>
      <c r="BW13" s="410"/>
      <c r="BX13" s="410"/>
      <c r="BY13" s="410"/>
      <c r="BZ13" s="410"/>
      <c r="CA13" s="410"/>
      <c r="CB13" s="410"/>
      <c r="CC13" s="411"/>
      <c r="CD13" s="412" t="s">
        <v>145</v>
      </c>
      <c r="CE13" s="413"/>
      <c r="CF13" s="413"/>
      <c r="CG13" s="413"/>
      <c r="CH13" s="413"/>
      <c r="CI13" s="413"/>
      <c r="CJ13" s="413"/>
      <c r="CK13" s="413"/>
      <c r="CL13" s="413"/>
      <c r="CM13" s="413"/>
      <c r="CN13" s="413"/>
      <c r="CO13" s="413"/>
      <c r="CP13" s="413"/>
      <c r="CQ13" s="413"/>
      <c r="CR13" s="413"/>
      <c r="CS13" s="414"/>
      <c r="CT13" s="406">
        <v>2.9</v>
      </c>
      <c r="CU13" s="407"/>
      <c r="CV13" s="407"/>
      <c r="CW13" s="407"/>
      <c r="CX13" s="407"/>
      <c r="CY13" s="407"/>
      <c r="CZ13" s="407"/>
      <c r="DA13" s="408"/>
      <c r="DB13" s="406">
        <v>2.7</v>
      </c>
      <c r="DC13" s="407"/>
      <c r="DD13" s="407"/>
      <c r="DE13" s="407"/>
      <c r="DF13" s="407"/>
      <c r="DG13" s="407"/>
      <c r="DH13" s="407"/>
      <c r="DI13" s="408"/>
    </row>
    <row r="14" spans="1:119" ht="18.75" customHeight="1" thickBot="1" x14ac:dyDescent="0.25">
      <c r="A14" s="181"/>
      <c r="B14" s="472"/>
      <c r="C14" s="473"/>
      <c r="D14" s="473"/>
      <c r="E14" s="473"/>
      <c r="F14" s="473"/>
      <c r="G14" s="473"/>
      <c r="H14" s="473"/>
      <c r="I14" s="473"/>
      <c r="J14" s="473"/>
      <c r="K14" s="474"/>
      <c r="L14" s="490" t="s">
        <v>146</v>
      </c>
      <c r="M14" s="491"/>
      <c r="N14" s="491"/>
      <c r="O14" s="491"/>
      <c r="P14" s="491"/>
      <c r="Q14" s="492"/>
      <c r="R14" s="493">
        <v>1960668</v>
      </c>
      <c r="S14" s="494"/>
      <c r="T14" s="494"/>
      <c r="U14" s="494"/>
      <c r="V14" s="495"/>
      <c r="W14" s="399"/>
      <c r="X14" s="400"/>
      <c r="Y14" s="400"/>
      <c r="Z14" s="400"/>
      <c r="AA14" s="400"/>
      <c r="AB14" s="389"/>
      <c r="AC14" s="496">
        <v>0.5</v>
      </c>
      <c r="AD14" s="497"/>
      <c r="AE14" s="497"/>
      <c r="AF14" s="497"/>
      <c r="AG14" s="498"/>
      <c r="AH14" s="496">
        <v>0.5</v>
      </c>
      <c r="AI14" s="497"/>
      <c r="AJ14" s="497"/>
      <c r="AK14" s="497"/>
      <c r="AL14" s="499"/>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4" t="s">
        <v>147</v>
      </c>
      <c r="CE14" s="505"/>
      <c r="CF14" s="505"/>
      <c r="CG14" s="505"/>
      <c r="CH14" s="505"/>
      <c r="CI14" s="505"/>
      <c r="CJ14" s="505"/>
      <c r="CK14" s="505"/>
      <c r="CL14" s="505"/>
      <c r="CM14" s="505"/>
      <c r="CN14" s="505"/>
      <c r="CO14" s="505"/>
      <c r="CP14" s="505"/>
      <c r="CQ14" s="505"/>
      <c r="CR14" s="505"/>
      <c r="CS14" s="506"/>
      <c r="CT14" s="507">
        <v>21.8</v>
      </c>
      <c r="CU14" s="508"/>
      <c r="CV14" s="508"/>
      <c r="CW14" s="508"/>
      <c r="CX14" s="508"/>
      <c r="CY14" s="508"/>
      <c r="CZ14" s="508"/>
      <c r="DA14" s="509"/>
      <c r="DB14" s="507">
        <v>29.3</v>
      </c>
      <c r="DC14" s="508"/>
      <c r="DD14" s="508"/>
      <c r="DE14" s="508"/>
      <c r="DF14" s="508"/>
      <c r="DG14" s="508"/>
      <c r="DH14" s="508"/>
      <c r="DI14" s="509"/>
    </row>
    <row r="15" spans="1:119" ht="18.75" customHeight="1" x14ac:dyDescent="0.2">
      <c r="A15" s="181"/>
      <c r="B15" s="472"/>
      <c r="C15" s="473"/>
      <c r="D15" s="473"/>
      <c r="E15" s="473"/>
      <c r="F15" s="473"/>
      <c r="G15" s="473"/>
      <c r="H15" s="473"/>
      <c r="I15" s="473"/>
      <c r="J15" s="473"/>
      <c r="K15" s="474"/>
      <c r="L15" s="190"/>
      <c r="M15" s="500" t="s">
        <v>140</v>
      </c>
      <c r="N15" s="501"/>
      <c r="O15" s="501"/>
      <c r="P15" s="501"/>
      <c r="Q15" s="502"/>
      <c r="R15" s="493">
        <v>1947319</v>
      </c>
      <c r="S15" s="494"/>
      <c r="T15" s="494"/>
      <c r="U15" s="494"/>
      <c r="V15" s="495"/>
      <c r="W15" s="425" t="s">
        <v>148</v>
      </c>
      <c r="X15" s="426"/>
      <c r="Y15" s="426"/>
      <c r="Z15" s="426"/>
      <c r="AA15" s="426"/>
      <c r="AB15" s="416"/>
      <c r="AC15" s="460">
        <v>115924</v>
      </c>
      <c r="AD15" s="461"/>
      <c r="AE15" s="461"/>
      <c r="AF15" s="461"/>
      <c r="AG15" s="503"/>
      <c r="AH15" s="460">
        <v>118503</v>
      </c>
      <c r="AI15" s="461"/>
      <c r="AJ15" s="461"/>
      <c r="AK15" s="461"/>
      <c r="AL15" s="462"/>
      <c r="AM15" s="438"/>
      <c r="AN15" s="439"/>
      <c r="AO15" s="439"/>
      <c r="AP15" s="439"/>
      <c r="AQ15" s="439"/>
      <c r="AR15" s="439"/>
      <c r="AS15" s="439"/>
      <c r="AT15" s="440"/>
      <c r="AU15" s="441"/>
      <c r="AV15" s="442"/>
      <c r="AW15" s="442"/>
      <c r="AX15" s="442"/>
      <c r="AY15" s="369" t="s">
        <v>149</v>
      </c>
      <c r="AZ15" s="370"/>
      <c r="BA15" s="370"/>
      <c r="BB15" s="370"/>
      <c r="BC15" s="370"/>
      <c r="BD15" s="370"/>
      <c r="BE15" s="370"/>
      <c r="BF15" s="370"/>
      <c r="BG15" s="370"/>
      <c r="BH15" s="370"/>
      <c r="BI15" s="370"/>
      <c r="BJ15" s="370"/>
      <c r="BK15" s="370"/>
      <c r="BL15" s="370"/>
      <c r="BM15" s="371"/>
      <c r="BN15" s="372">
        <v>310498369</v>
      </c>
      <c r="BO15" s="373"/>
      <c r="BP15" s="373"/>
      <c r="BQ15" s="373"/>
      <c r="BR15" s="373"/>
      <c r="BS15" s="373"/>
      <c r="BT15" s="373"/>
      <c r="BU15" s="374"/>
      <c r="BV15" s="372">
        <v>293985964</v>
      </c>
      <c r="BW15" s="373"/>
      <c r="BX15" s="373"/>
      <c r="BY15" s="373"/>
      <c r="BZ15" s="373"/>
      <c r="CA15" s="373"/>
      <c r="CB15" s="373"/>
      <c r="CC15" s="374"/>
      <c r="CD15" s="510" t="s">
        <v>150</v>
      </c>
      <c r="CE15" s="511"/>
      <c r="CF15" s="511"/>
      <c r="CG15" s="511"/>
      <c r="CH15" s="511"/>
      <c r="CI15" s="511"/>
      <c r="CJ15" s="511"/>
      <c r="CK15" s="511"/>
      <c r="CL15" s="511"/>
      <c r="CM15" s="511"/>
      <c r="CN15" s="511"/>
      <c r="CO15" s="511"/>
      <c r="CP15" s="511"/>
      <c r="CQ15" s="511"/>
      <c r="CR15" s="511"/>
      <c r="CS15" s="512"/>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2"/>
      <c r="C16" s="473"/>
      <c r="D16" s="473"/>
      <c r="E16" s="473"/>
      <c r="F16" s="473"/>
      <c r="G16" s="473"/>
      <c r="H16" s="473"/>
      <c r="I16" s="473"/>
      <c r="J16" s="473"/>
      <c r="K16" s="474"/>
      <c r="L16" s="490" t="s">
        <v>151</v>
      </c>
      <c r="M16" s="513"/>
      <c r="N16" s="513"/>
      <c r="O16" s="513"/>
      <c r="P16" s="513"/>
      <c r="Q16" s="514"/>
      <c r="R16" s="515" t="s">
        <v>152</v>
      </c>
      <c r="S16" s="516"/>
      <c r="T16" s="516"/>
      <c r="U16" s="516"/>
      <c r="V16" s="517"/>
      <c r="W16" s="399"/>
      <c r="X16" s="400"/>
      <c r="Y16" s="400"/>
      <c r="Z16" s="400"/>
      <c r="AA16" s="400"/>
      <c r="AB16" s="389"/>
      <c r="AC16" s="496">
        <v>14.2</v>
      </c>
      <c r="AD16" s="497"/>
      <c r="AE16" s="497"/>
      <c r="AF16" s="497"/>
      <c r="AG16" s="498"/>
      <c r="AH16" s="496">
        <v>15.4</v>
      </c>
      <c r="AI16" s="497"/>
      <c r="AJ16" s="497"/>
      <c r="AK16" s="497"/>
      <c r="AL16" s="499"/>
      <c r="AM16" s="438"/>
      <c r="AN16" s="439"/>
      <c r="AO16" s="439"/>
      <c r="AP16" s="439"/>
      <c r="AQ16" s="439"/>
      <c r="AR16" s="439"/>
      <c r="AS16" s="439"/>
      <c r="AT16" s="440"/>
      <c r="AU16" s="441"/>
      <c r="AV16" s="442"/>
      <c r="AW16" s="442"/>
      <c r="AX16" s="442"/>
      <c r="AY16" s="443" t="s">
        <v>153</v>
      </c>
      <c r="AZ16" s="444"/>
      <c r="BA16" s="444"/>
      <c r="BB16" s="444"/>
      <c r="BC16" s="444"/>
      <c r="BD16" s="444"/>
      <c r="BE16" s="444"/>
      <c r="BF16" s="444"/>
      <c r="BG16" s="444"/>
      <c r="BH16" s="444"/>
      <c r="BI16" s="444"/>
      <c r="BJ16" s="444"/>
      <c r="BK16" s="444"/>
      <c r="BL16" s="444"/>
      <c r="BM16" s="445"/>
      <c r="BN16" s="409">
        <v>429744956</v>
      </c>
      <c r="BO16" s="410"/>
      <c r="BP16" s="410"/>
      <c r="BQ16" s="410"/>
      <c r="BR16" s="410"/>
      <c r="BS16" s="410"/>
      <c r="BT16" s="410"/>
      <c r="BU16" s="411"/>
      <c r="BV16" s="409">
        <v>420205828</v>
      </c>
      <c r="BW16" s="410"/>
      <c r="BX16" s="410"/>
      <c r="BY16" s="410"/>
      <c r="BZ16" s="410"/>
      <c r="CA16" s="410"/>
      <c r="CB16" s="410"/>
      <c r="CC16" s="411"/>
      <c r="CD16" s="194"/>
      <c r="CE16" s="523"/>
      <c r="CF16" s="523"/>
      <c r="CG16" s="523"/>
      <c r="CH16" s="523"/>
      <c r="CI16" s="523"/>
      <c r="CJ16" s="523"/>
      <c r="CK16" s="523"/>
      <c r="CL16" s="523"/>
      <c r="CM16" s="523"/>
      <c r="CN16" s="523"/>
      <c r="CO16" s="523"/>
      <c r="CP16" s="523"/>
      <c r="CQ16" s="523"/>
      <c r="CR16" s="523"/>
      <c r="CS16" s="524"/>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81"/>
      <c r="B17" s="475"/>
      <c r="C17" s="476"/>
      <c r="D17" s="476"/>
      <c r="E17" s="476"/>
      <c r="F17" s="476"/>
      <c r="G17" s="476"/>
      <c r="H17" s="476"/>
      <c r="I17" s="476"/>
      <c r="J17" s="476"/>
      <c r="K17" s="477"/>
      <c r="L17" s="195"/>
      <c r="M17" s="520" t="s">
        <v>154</v>
      </c>
      <c r="N17" s="521"/>
      <c r="O17" s="521"/>
      <c r="P17" s="521"/>
      <c r="Q17" s="522"/>
      <c r="R17" s="515" t="s">
        <v>155</v>
      </c>
      <c r="S17" s="516"/>
      <c r="T17" s="516"/>
      <c r="U17" s="516"/>
      <c r="V17" s="517"/>
      <c r="W17" s="425" t="s">
        <v>156</v>
      </c>
      <c r="X17" s="426"/>
      <c r="Y17" s="426"/>
      <c r="Z17" s="426"/>
      <c r="AA17" s="426"/>
      <c r="AB17" s="416"/>
      <c r="AC17" s="460">
        <v>697967</v>
      </c>
      <c r="AD17" s="461"/>
      <c r="AE17" s="461"/>
      <c r="AF17" s="461"/>
      <c r="AG17" s="503"/>
      <c r="AH17" s="460">
        <v>645868</v>
      </c>
      <c r="AI17" s="461"/>
      <c r="AJ17" s="461"/>
      <c r="AK17" s="461"/>
      <c r="AL17" s="462"/>
      <c r="AM17" s="438"/>
      <c r="AN17" s="439"/>
      <c r="AO17" s="439"/>
      <c r="AP17" s="439"/>
      <c r="AQ17" s="439"/>
      <c r="AR17" s="439"/>
      <c r="AS17" s="439"/>
      <c r="AT17" s="440"/>
      <c r="AU17" s="441"/>
      <c r="AV17" s="442"/>
      <c r="AW17" s="442"/>
      <c r="AX17" s="442"/>
      <c r="AY17" s="443" t="s">
        <v>157</v>
      </c>
      <c r="AZ17" s="444"/>
      <c r="BA17" s="444"/>
      <c r="BB17" s="444"/>
      <c r="BC17" s="444"/>
      <c r="BD17" s="444"/>
      <c r="BE17" s="444"/>
      <c r="BF17" s="444"/>
      <c r="BG17" s="444"/>
      <c r="BH17" s="444"/>
      <c r="BI17" s="444"/>
      <c r="BJ17" s="444"/>
      <c r="BK17" s="444"/>
      <c r="BL17" s="444"/>
      <c r="BM17" s="445"/>
      <c r="BN17" s="409">
        <v>385868656</v>
      </c>
      <c r="BO17" s="410"/>
      <c r="BP17" s="410"/>
      <c r="BQ17" s="410"/>
      <c r="BR17" s="410"/>
      <c r="BS17" s="410"/>
      <c r="BT17" s="410"/>
      <c r="BU17" s="411"/>
      <c r="BV17" s="409">
        <v>365755970</v>
      </c>
      <c r="BW17" s="410"/>
      <c r="BX17" s="410"/>
      <c r="BY17" s="410"/>
      <c r="BZ17" s="410"/>
      <c r="CA17" s="410"/>
      <c r="CB17" s="410"/>
      <c r="CC17" s="411"/>
      <c r="CD17" s="194"/>
      <c r="CE17" s="523"/>
      <c r="CF17" s="523"/>
      <c r="CG17" s="523"/>
      <c r="CH17" s="523"/>
      <c r="CI17" s="523"/>
      <c r="CJ17" s="523"/>
      <c r="CK17" s="523"/>
      <c r="CL17" s="523"/>
      <c r="CM17" s="523"/>
      <c r="CN17" s="523"/>
      <c r="CO17" s="523"/>
      <c r="CP17" s="523"/>
      <c r="CQ17" s="523"/>
      <c r="CR17" s="523"/>
      <c r="CS17" s="524"/>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81"/>
      <c r="B18" s="531" t="s">
        <v>158</v>
      </c>
      <c r="C18" s="452"/>
      <c r="D18" s="452"/>
      <c r="E18" s="532"/>
      <c r="F18" s="532"/>
      <c r="G18" s="532"/>
      <c r="H18" s="532"/>
      <c r="I18" s="532"/>
      <c r="J18" s="532"/>
      <c r="K18" s="532"/>
      <c r="L18" s="533">
        <v>1121.26</v>
      </c>
      <c r="M18" s="533"/>
      <c r="N18" s="533"/>
      <c r="O18" s="533"/>
      <c r="P18" s="533"/>
      <c r="Q18" s="533"/>
      <c r="R18" s="534"/>
      <c r="S18" s="534"/>
      <c r="T18" s="534"/>
      <c r="U18" s="534"/>
      <c r="V18" s="535"/>
      <c r="W18" s="427"/>
      <c r="X18" s="428"/>
      <c r="Y18" s="428"/>
      <c r="Z18" s="428"/>
      <c r="AA18" s="428"/>
      <c r="AB18" s="419"/>
      <c r="AC18" s="536">
        <v>85.3</v>
      </c>
      <c r="AD18" s="537"/>
      <c r="AE18" s="537"/>
      <c r="AF18" s="537"/>
      <c r="AG18" s="538"/>
      <c r="AH18" s="536">
        <v>84.1</v>
      </c>
      <c r="AI18" s="537"/>
      <c r="AJ18" s="537"/>
      <c r="AK18" s="537"/>
      <c r="AL18" s="539"/>
      <c r="AM18" s="438"/>
      <c r="AN18" s="439"/>
      <c r="AO18" s="439"/>
      <c r="AP18" s="439"/>
      <c r="AQ18" s="439"/>
      <c r="AR18" s="439"/>
      <c r="AS18" s="439"/>
      <c r="AT18" s="440"/>
      <c r="AU18" s="441"/>
      <c r="AV18" s="442"/>
      <c r="AW18" s="442"/>
      <c r="AX18" s="442"/>
      <c r="AY18" s="443" t="s">
        <v>159</v>
      </c>
      <c r="AZ18" s="444"/>
      <c r="BA18" s="444"/>
      <c r="BB18" s="444"/>
      <c r="BC18" s="444"/>
      <c r="BD18" s="444"/>
      <c r="BE18" s="444"/>
      <c r="BF18" s="444"/>
      <c r="BG18" s="444"/>
      <c r="BH18" s="444"/>
      <c r="BI18" s="444"/>
      <c r="BJ18" s="444"/>
      <c r="BK18" s="444"/>
      <c r="BL18" s="444"/>
      <c r="BM18" s="445"/>
      <c r="BN18" s="409">
        <v>524557852</v>
      </c>
      <c r="BO18" s="410"/>
      <c r="BP18" s="410"/>
      <c r="BQ18" s="410"/>
      <c r="BR18" s="410"/>
      <c r="BS18" s="410"/>
      <c r="BT18" s="410"/>
      <c r="BU18" s="411"/>
      <c r="BV18" s="409">
        <v>536166519</v>
      </c>
      <c r="BW18" s="410"/>
      <c r="BX18" s="410"/>
      <c r="BY18" s="410"/>
      <c r="BZ18" s="410"/>
      <c r="CA18" s="410"/>
      <c r="CB18" s="410"/>
      <c r="CC18" s="411"/>
      <c r="CD18" s="194"/>
      <c r="CE18" s="523"/>
      <c r="CF18" s="523"/>
      <c r="CG18" s="523"/>
      <c r="CH18" s="523"/>
      <c r="CI18" s="523"/>
      <c r="CJ18" s="523"/>
      <c r="CK18" s="523"/>
      <c r="CL18" s="523"/>
      <c r="CM18" s="523"/>
      <c r="CN18" s="523"/>
      <c r="CO18" s="523"/>
      <c r="CP18" s="523"/>
      <c r="CQ18" s="523"/>
      <c r="CR18" s="523"/>
      <c r="CS18" s="524"/>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81"/>
      <c r="B19" s="531" t="s">
        <v>160</v>
      </c>
      <c r="C19" s="452"/>
      <c r="D19" s="452"/>
      <c r="E19" s="532"/>
      <c r="F19" s="532"/>
      <c r="G19" s="532"/>
      <c r="H19" s="532"/>
      <c r="I19" s="532"/>
      <c r="J19" s="532"/>
      <c r="K19" s="532"/>
      <c r="L19" s="540">
        <v>1760</v>
      </c>
      <c r="M19" s="540"/>
      <c r="N19" s="540"/>
      <c r="O19" s="540"/>
      <c r="P19" s="540"/>
      <c r="Q19" s="540"/>
      <c r="R19" s="541"/>
      <c r="S19" s="541"/>
      <c r="T19" s="541"/>
      <c r="U19" s="541"/>
      <c r="V19" s="542"/>
      <c r="W19" s="366"/>
      <c r="X19" s="367"/>
      <c r="Y19" s="367"/>
      <c r="Z19" s="367"/>
      <c r="AA19" s="367"/>
      <c r="AB19" s="367"/>
      <c r="AC19" s="518"/>
      <c r="AD19" s="518"/>
      <c r="AE19" s="518"/>
      <c r="AF19" s="518"/>
      <c r="AG19" s="518"/>
      <c r="AH19" s="518"/>
      <c r="AI19" s="518"/>
      <c r="AJ19" s="518"/>
      <c r="AK19" s="518"/>
      <c r="AL19" s="519"/>
      <c r="AM19" s="438"/>
      <c r="AN19" s="439"/>
      <c r="AO19" s="439"/>
      <c r="AP19" s="439"/>
      <c r="AQ19" s="439"/>
      <c r="AR19" s="439"/>
      <c r="AS19" s="439"/>
      <c r="AT19" s="440"/>
      <c r="AU19" s="441"/>
      <c r="AV19" s="442"/>
      <c r="AW19" s="442"/>
      <c r="AX19" s="442"/>
      <c r="AY19" s="443" t="s">
        <v>161</v>
      </c>
      <c r="AZ19" s="444"/>
      <c r="BA19" s="444"/>
      <c r="BB19" s="444"/>
      <c r="BC19" s="444"/>
      <c r="BD19" s="444"/>
      <c r="BE19" s="444"/>
      <c r="BF19" s="444"/>
      <c r="BG19" s="444"/>
      <c r="BH19" s="444"/>
      <c r="BI19" s="444"/>
      <c r="BJ19" s="444"/>
      <c r="BK19" s="444"/>
      <c r="BL19" s="444"/>
      <c r="BM19" s="445"/>
      <c r="BN19" s="409">
        <v>647510388</v>
      </c>
      <c r="BO19" s="410"/>
      <c r="BP19" s="410"/>
      <c r="BQ19" s="410"/>
      <c r="BR19" s="410"/>
      <c r="BS19" s="410"/>
      <c r="BT19" s="410"/>
      <c r="BU19" s="411"/>
      <c r="BV19" s="409">
        <v>649045662</v>
      </c>
      <c r="BW19" s="410"/>
      <c r="BX19" s="410"/>
      <c r="BY19" s="410"/>
      <c r="BZ19" s="410"/>
      <c r="CA19" s="410"/>
      <c r="CB19" s="410"/>
      <c r="CC19" s="411"/>
      <c r="CD19" s="194"/>
      <c r="CE19" s="523"/>
      <c r="CF19" s="523"/>
      <c r="CG19" s="523"/>
      <c r="CH19" s="523"/>
      <c r="CI19" s="523"/>
      <c r="CJ19" s="523"/>
      <c r="CK19" s="523"/>
      <c r="CL19" s="523"/>
      <c r="CM19" s="523"/>
      <c r="CN19" s="523"/>
      <c r="CO19" s="523"/>
      <c r="CP19" s="523"/>
      <c r="CQ19" s="523"/>
      <c r="CR19" s="523"/>
      <c r="CS19" s="524"/>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81"/>
      <c r="B20" s="531" t="s">
        <v>162</v>
      </c>
      <c r="C20" s="452"/>
      <c r="D20" s="452"/>
      <c r="E20" s="532"/>
      <c r="F20" s="532"/>
      <c r="G20" s="532"/>
      <c r="H20" s="532"/>
      <c r="I20" s="532"/>
      <c r="J20" s="532"/>
      <c r="K20" s="532"/>
      <c r="L20" s="540">
        <v>969161</v>
      </c>
      <c r="M20" s="540"/>
      <c r="N20" s="540"/>
      <c r="O20" s="540"/>
      <c r="P20" s="540"/>
      <c r="Q20" s="540"/>
      <c r="R20" s="541"/>
      <c r="S20" s="541"/>
      <c r="T20" s="541"/>
      <c r="U20" s="541"/>
      <c r="V20" s="542"/>
      <c r="W20" s="427"/>
      <c r="X20" s="428"/>
      <c r="Y20" s="428"/>
      <c r="Z20" s="428"/>
      <c r="AA20" s="428"/>
      <c r="AB20" s="428"/>
      <c r="AC20" s="543"/>
      <c r="AD20" s="543"/>
      <c r="AE20" s="543"/>
      <c r="AF20" s="543"/>
      <c r="AG20" s="543"/>
      <c r="AH20" s="543"/>
      <c r="AI20" s="543"/>
      <c r="AJ20" s="543"/>
      <c r="AK20" s="543"/>
      <c r="AL20" s="544"/>
      <c r="AM20" s="545"/>
      <c r="AN20" s="464"/>
      <c r="AO20" s="464"/>
      <c r="AP20" s="464"/>
      <c r="AQ20" s="464"/>
      <c r="AR20" s="464"/>
      <c r="AS20" s="464"/>
      <c r="AT20" s="465"/>
      <c r="AU20" s="546"/>
      <c r="AV20" s="547"/>
      <c r="AW20" s="547"/>
      <c r="AX20" s="548"/>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94"/>
      <c r="CE20" s="523"/>
      <c r="CF20" s="523"/>
      <c r="CG20" s="523"/>
      <c r="CH20" s="523"/>
      <c r="CI20" s="523"/>
      <c r="CJ20" s="523"/>
      <c r="CK20" s="523"/>
      <c r="CL20" s="523"/>
      <c r="CM20" s="523"/>
      <c r="CN20" s="523"/>
      <c r="CO20" s="523"/>
      <c r="CP20" s="523"/>
      <c r="CQ20" s="523"/>
      <c r="CR20" s="523"/>
      <c r="CS20" s="524"/>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81"/>
      <c r="B21" s="549" t="s">
        <v>163</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c r="AY21" s="525"/>
      <c r="AZ21" s="526"/>
      <c r="BA21" s="526"/>
      <c r="BB21" s="526"/>
      <c r="BC21" s="526"/>
      <c r="BD21" s="526"/>
      <c r="BE21" s="526"/>
      <c r="BF21" s="526"/>
      <c r="BG21" s="526"/>
      <c r="BH21" s="526"/>
      <c r="BI21" s="526"/>
      <c r="BJ21" s="526"/>
      <c r="BK21" s="526"/>
      <c r="BL21" s="526"/>
      <c r="BM21" s="527"/>
      <c r="BN21" s="528"/>
      <c r="BO21" s="529"/>
      <c r="BP21" s="529"/>
      <c r="BQ21" s="529"/>
      <c r="BR21" s="529"/>
      <c r="BS21" s="529"/>
      <c r="BT21" s="529"/>
      <c r="BU21" s="530"/>
      <c r="BV21" s="528"/>
      <c r="BW21" s="529"/>
      <c r="BX21" s="529"/>
      <c r="BY21" s="529"/>
      <c r="BZ21" s="529"/>
      <c r="CA21" s="529"/>
      <c r="CB21" s="529"/>
      <c r="CC21" s="530"/>
      <c r="CD21" s="194"/>
      <c r="CE21" s="523"/>
      <c r="CF21" s="523"/>
      <c r="CG21" s="523"/>
      <c r="CH21" s="523"/>
      <c r="CI21" s="523"/>
      <c r="CJ21" s="523"/>
      <c r="CK21" s="523"/>
      <c r="CL21" s="523"/>
      <c r="CM21" s="523"/>
      <c r="CN21" s="523"/>
      <c r="CO21" s="523"/>
      <c r="CP21" s="523"/>
      <c r="CQ21" s="523"/>
      <c r="CR21" s="523"/>
      <c r="CS21" s="524"/>
      <c r="CT21" s="406"/>
      <c r="CU21" s="407"/>
      <c r="CV21" s="407"/>
      <c r="CW21" s="407"/>
      <c r="CX21" s="407"/>
      <c r="CY21" s="407"/>
      <c r="CZ21" s="407"/>
      <c r="DA21" s="408"/>
      <c r="DB21" s="406"/>
      <c r="DC21" s="407"/>
      <c r="DD21" s="407"/>
      <c r="DE21" s="407"/>
      <c r="DF21" s="407"/>
      <c r="DG21" s="407"/>
      <c r="DH21" s="407"/>
      <c r="DI21" s="408"/>
    </row>
    <row r="22" spans="1:113" ht="18.75" customHeight="1" x14ac:dyDescent="0.2">
      <c r="A22" s="181"/>
      <c r="B22" s="579" t="s">
        <v>164</v>
      </c>
      <c r="C22" s="553"/>
      <c r="D22" s="554"/>
      <c r="E22" s="421" t="s">
        <v>1</v>
      </c>
      <c r="F22" s="426"/>
      <c r="G22" s="426"/>
      <c r="H22" s="426"/>
      <c r="I22" s="426"/>
      <c r="J22" s="426"/>
      <c r="K22" s="416"/>
      <c r="L22" s="421" t="s">
        <v>165</v>
      </c>
      <c r="M22" s="426"/>
      <c r="N22" s="426"/>
      <c r="O22" s="426"/>
      <c r="P22" s="416"/>
      <c r="Q22" s="584" t="s">
        <v>166</v>
      </c>
      <c r="R22" s="585"/>
      <c r="S22" s="585"/>
      <c r="T22" s="585"/>
      <c r="U22" s="585"/>
      <c r="V22" s="586"/>
      <c r="W22" s="552" t="s">
        <v>167</v>
      </c>
      <c r="X22" s="553"/>
      <c r="Y22" s="554"/>
      <c r="Z22" s="421" t="s">
        <v>1</v>
      </c>
      <c r="AA22" s="426"/>
      <c r="AB22" s="426"/>
      <c r="AC22" s="426"/>
      <c r="AD22" s="426"/>
      <c r="AE22" s="426"/>
      <c r="AF22" s="426"/>
      <c r="AG22" s="416"/>
      <c r="AH22" s="590" t="s">
        <v>168</v>
      </c>
      <c r="AI22" s="426"/>
      <c r="AJ22" s="426"/>
      <c r="AK22" s="426"/>
      <c r="AL22" s="416"/>
      <c r="AM22" s="590" t="s">
        <v>169</v>
      </c>
      <c r="AN22" s="591"/>
      <c r="AO22" s="591"/>
      <c r="AP22" s="591"/>
      <c r="AQ22" s="591"/>
      <c r="AR22" s="592"/>
      <c r="AS22" s="584" t="s">
        <v>166</v>
      </c>
      <c r="AT22" s="585"/>
      <c r="AU22" s="585"/>
      <c r="AV22" s="585"/>
      <c r="AW22" s="585"/>
      <c r="AX22" s="596"/>
      <c r="AY22" s="369" t="s">
        <v>170</v>
      </c>
      <c r="AZ22" s="370"/>
      <c r="BA22" s="370"/>
      <c r="BB22" s="370"/>
      <c r="BC22" s="370"/>
      <c r="BD22" s="370"/>
      <c r="BE22" s="370"/>
      <c r="BF22" s="370"/>
      <c r="BG22" s="370"/>
      <c r="BH22" s="370"/>
      <c r="BI22" s="370"/>
      <c r="BJ22" s="370"/>
      <c r="BK22" s="370"/>
      <c r="BL22" s="370"/>
      <c r="BM22" s="371"/>
      <c r="BN22" s="372">
        <v>1098123121</v>
      </c>
      <c r="BO22" s="373"/>
      <c r="BP22" s="373"/>
      <c r="BQ22" s="373"/>
      <c r="BR22" s="373"/>
      <c r="BS22" s="373"/>
      <c r="BT22" s="373"/>
      <c r="BU22" s="374"/>
      <c r="BV22" s="372">
        <v>1100637848</v>
      </c>
      <c r="BW22" s="373"/>
      <c r="BX22" s="373"/>
      <c r="BY22" s="373"/>
      <c r="BZ22" s="373"/>
      <c r="CA22" s="373"/>
      <c r="CB22" s="373"/>
      <c r="CC22" s="374"/>
      <c r="CD22" s="194"/>
      <c r="CE22" s="523"/>
      <c r="CF22" s="523"/>
      <c r="CG22" s="523"/>
      <c r="CH22" s="523"/>
      <c r="CI22" s="523"/>
      <c r="CJ22" s="523"/>
      <c r="CK22" s="523"/>
      <c r="CL22" s="523"/>
      <c r="CM22" s="523"/>
      <c r="CN22" s="523"/>
      <c r="CO22" s="523"/>
      <c r="CP22" s="523"/>
      <c r="CQ22" s="523"/>
      <c r="CR22" s="523"/>
      <c r="CS22" s="524"/>
      <c r="CT22" s="406"/>
      <c r="CU22" s="407"/>
      <c r="CV22" s="407"/>
      <c r="CW22" s="407"/>
      <c r="CX22" s="407"/>
      <c r="CY22" s="407"/>
      <c r="CZ22" s="407"/>
      <c r="DA22" s="408"/>
      <c r="DB22" s="406"/>
      <c r="DC22" s="407"/>
      <c r="DD22" s="407"/>
      <c r="DE22" s="407"/>
      <c r="DF22" s="407"/>
      <c r="DG22" s="407"/>
      <c r="DH22" s="407"/>
      <c r="DI22" s="408"/>
    </row>
    <row r="23" spans="1:113" ht="18.75" customHeight="1" x14ac:dyDescent="0.2">
      <c r="A23" s="181"/>
      <c r="B23" s="580"/>
      <c r="C23" s="556"/>
      <c r="D23" s="557"/>
      <c r="E23" s="395"/>
      <c r="F23" s="400"/>
      <c r="G23" s="400"/>
      <c r="H23" s="400"/>
      <c r="I23" s="400"/>
      <c r="J23" s="400"/>
      <c r="K23" s="389"/>
      <c r="L23" s="395"/>
      <c r="M23" s="400"/>
      <c r="N23" s="400"/>
      <c r="O23" s="400"/>
      <c r="P23" s="389"/>
      <c r="Q23" s="587"/>
      <c r="R23" s="588"/>
      <c r="S23" s="588"/>
      <c r="T23" s="588"/>
      <c r="U23" s="588"/>
      <c r="V23" s="589"/>
      <c r="W23" s="555"/>
      <c r="X23" s="556"/>
      <c r="Y23" s="557"/>
      <c r="Z23" s="395"/>
      <c r="AA23" s="400"/>
      <c r="AB23" s="400"/>
      <c r="AC23" s="400"/>
      <c r="AD23" s="400"/>
      <c r="AE23" s="400"/>
      <c r="AF23" s="400"/>
      <c r="AG23" s="389"/>
      <c r="AH23" s="395"/>
      <c r="AI23" s="400"/>
      <c r="AJ23" s="400"/>
      <c r="AK23" s="400"/>
      <c r="AL23" s="389"/>
      <c r="AM23" s="593"/>
      <c r="AN23" s="594"/>
      <c r="AO23" s="594"/>
      <c r="AP23" s="594"/>
      <c r="AQ23" s="594"/>
      <c r="AR23" s="595"/>
      <c r="AS23" s="587"/>
      <c r="AT23" s="588"/>
      <c r="AU23" s="588"/>
      <c r="AV23" s="588"/>
      <c r="AW23" s="588"/>
      <c r="AX23" s="597"/>
      <c r="AY23" s="443" t="s">
        <v>171</v>
      </c>
      <c r="AZ23" s="444"/>
      <c r="BA23" s="444"/>
      <c r="BB23" s="444"/>
      <c r="BC23" s="444"/>
      <c r="BD23" s="444"/>
      <c r="BE23" s="444"/>
      <c r="BF23" s="444"/>
      <c r="BG23" s="444"/>
      <c r="BH23" s="444"/>
      <c r="BI23" s="444"/>
      <c r="BJ23" s="444"/>
      <c r="BK23" s="444"/>
      <c r="BL23" s="444"/>
      <c r="BM23" s="445"/>
      <c r="BN23" s="409">
        <v>16177557</v>
      </c>
      <c r="BO23" s="410"/>
      <c r="BP23" s="410"/>
      <c r="BQ23" s="410"/>
      <c r="BR23" s="410"/>
      <c r="BS23" s="410"/>
      <c r="BT23" s="410"/>
      <c r="BU23" s="411"/>
      <c r="BV23" s="409">
        <v>19210826</v>
      </c>
      <c r="BW23" s="410"/>
      <c r="BX23" s="410"/>
      <c r="BY23" s="410"/>
      <c r="BZ23" s="410"/>
      <c r="CA23" s="410"/>
      <c r="CB23" s="410"/>
      <c r="CC23" s="411"/>
      <c r="CD23" s="194"/>
      <c r="CE23" s="523"/>
      <c r="CF23" s="523"/>
      <c r="CG23" s="523"/>
      <c r="CH23" s="523"/>
      <c r="CI23" s="523"/>
      <c r="CJ23" s="523"/>
      <c r="CK23" s="523"/>
      <c r="CL23" s="523"/>
      <c r="CM23" s="523"/>
      <c r="CN23" s="523"/>
      <c r="CO23" s="523"/>
      <c r="CP23" s="523"/>
      <c r="CQ23" s="523"/>
      <c r="CR23" s="523"/>
      <c r="CS23" s="524"/>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81"/>
      <c r="B24" s="580"/>
      <c r="C24" s="556"/>
      <c r="D24" s="557"/>
      <c r="E24" s="459" t="s">
        <v>172</v>
      </c>
      <c r="F24" s="439"/>
      <c r="G24" s="439"/>
      <c r="H24" s="439"/>
      <c r="I24" s="439"/>
      <c r="J24" s="439"/>
      <c r="K24" s="440"/>
      <c r="L24" s="460">
        <v>1</v>
      </c>
      <c r="M24" s="461"/>
      <c r="N24" s="461"/>
      <c r="O24" s="461"/>
      <c r="P24" s="503"/>
      <c r="Q24" s="460">
        <v>12800</v>
      </c>
      <c r="R24" s="461"/>
      <c r="S24" s="461"/>
      <c r="T24" s="461"/>
      <c r="U24" s="461"/>
      <c r="V24" s="503"/>
      <c r="W24" s="555"/>
      <c r="X24" s="556"/>
      <c r="Y24" s="557"/>
      <c r="Z24" s="459" t="s">
        <v>173</v>
      </c>
      <c r="AA24" s="439"/>
      <c r="AB24" s="439"/>
      <c r="AC24" s="439"/>
      <c r="AD24" s="439"/>
      <c r="AE24" s="439"/>
      <c r="AF24" s="439"/>
      <c r="AG24" s="440"/>
      <c r="AH24" s="460">
        <v>10625</v>
      </c>
      <c r="AI24" s="461"/>
      <c r="AJ24" s="461"/>
      <c r="AK24" s="461"/>
      <c r="AL24" s="503"/>
      <c r="AM24" s="460">
        <v>31609375</v>
      </c>
      <c r="AN24" s="461"/>
      <c r="AO24" s="461"/>
      <c r="AP24" s="461"/>
      <c r="AQ24" s="461"/>
      <c r="AR24" s="503"/>
      <c r="AS24" s="460">
        <v>2975</v>
      </c>
      <c r="AT24" s="461"/>
      <c r="AU24" s="461"/>
      <c r="AV24" s="461"/>
      <c r="AW24" s="461"/>
      <c r="AX24" s="462"/>
      <c r="AY24" s="525" t="s">
        <v>174</v>
      </c>
      <c r="AZ24" s="526"/>
      <c r="BA24" s="526"/>
      <c r="BB24" s="526"/>
      <c r="BC24" s="526"/>
      <c r="BD24" s="526"/>
      <c r="BE24" s="526"/>
      <c r="BF24" s="526"/>
      <c r="BG24" s="526"/>
      <c r="BH24" s="526"/>
      <c r="BI24" s="526"/>
      <c r="BJ24" s="526"/>
      <c r="BK24" s="526"/>
      <c r="BL24" s="526"/>
      <c r="BM24" s="527"/>
      <c r="BN24" s="409">
        <v>551748032</v>
      </c>
      <c r="BO24" s="410"/>
      <c r="BP24" s="410"/>
      <c r="BQ24" s="410"/>
      <c r="BR24" s="410"/>
      <c r="BS24" s="410"/>
      <c r="BT24" s="410"/>
      <c r="BU24" s="411"/>
      <c r="BV24" s="409">
        <v>551816885</v>
      </c>
      <c r="BW24" s="410"/>
      <c r="BX24" s="410"/>
      <c r="BY24" s="410"/>
      <c r="BZ24" s="410"/>
      <c r="CA24" s="410"/>
      <c r="CB24" s="410"/>
      <c r="CC24" s="411"/>
      <c r="CD24" s="194"/>
      <c r="CE24" s="523"/>
      <c r="CF24" s="523"/>
      <c r="CG24" s="523"/>
      <c r="CH24" s="523"/>
      <c r="CI24" s="523"/>
      <c r="CJ24" s="523"/>
      <c r="CK24" s="523"/>
      <c r="CL24" s="523"/>
      <c r="CM24" s="523"/>
      <c r="CN24" s="523"/>
      <c r="CO24" s="523"/>
      <c r="CP24" s="523"/>
      <c r="CQ24" s="523"/>
      <c r="CR24" s="523"/>
      <c r="CS24" s="524"/>
      <c r="CT24" s="406"/>
      <c r="CU24" s="407"/>
      <c r="CV24" s="407"/>
      <c r="CW24" s="407"/>
      <c r="CX24" s="407"/>
      <c r="CY24" s="407"/>
      <c r="CZ24" s="407"/>
      <c r="DA24" s="408"/>
      <c r="DB24" s="406"/>
      <c r="DC24" s="407"/>
      <c r="DD24" s="407"/>
      <c r="DE24" s="407"/>
      <c r="DF24" s="407"/>
      <c r="DG24" s="407"/>
      <c r="DH24" s="407"/>
      <c r="DI24" s="408"/>
    </row>
    <row r="25" spans="1:113" ht="18.75" customHeight="1" x14ac:dyDescent="0.2">
      <c r="A25" s="181"/>
      <c r="B25" s="580"/>
      <c r="C25" s="556"/>
      <c r="D25" s="557"/>
      <c r="E25" s="459" t="s">
        <v>175</v>
      </c>
      <c r="F25" s="439"/>
      <c r="G25" s="439"/>
      <c r="H25" s="439"/>
      <c r="I25" s="439"/>
      <c r="J25" s="439"/>
      <c r="K25" s="440"/>
      <c r="L25" s="460">
        <v>3</v>
      </c>
      <c r="M25" s="461"/>
      <c r="N25" s="461"/>
      <c r="O25" s="461"/>
      <c r="P25" s="503"/>
      <c r="Q25" s="460">
        <v>10300</v>
      </c>
      <c r="R25" s="461"/>
      <c r="S25" s="461"/>
      <c r="T25" s="461"/>
      <c r="U25" s="461"/>
      <c r="V25" s="503"/>
      <c r="W25" s="555"/>
      <c r="X25" s="556"/>
      <c r="Y25" s="557"/>
      <c r="Z25" s="459" t="s">
        <v>176</v>
      </c>
      <c r="AA25" s="439"/>
      <c r="AB25" s="439"/>
      <c r="AC25" s="439"/>
      <c r="AD25" s="439"/>
      <c r="AE25" s="439"/>
      <c r="AF25" s="439"/>
      <c r="AG25" s="440"/>
      <c r="AH25" s="460">
        <v>1829</v>
      </c>
      <c r="AI25" s="461"/>
      <c r="AJ25" s="461"/>
      <c r="AK25" s="461"/>
      <c r="AL25" s="503"/>
      <c r="AM25" s="460">
        <v>5324219</v>
      </c>
      <c r="AN25" s="461"/>
      <c r="AO25" s="461"/>
      <c r="AP25" s="461"/>
      <c r="AQ25" s="461"/>
      <c r="AR25" s="503"/>
      <c r="AS25" s="460">
        <v>2911</v>
      </c>
      <c r="AT25" s="461"/>
      <c r="AU25" s="461"/>
      <c r="AV25" s="461"/>
      <c r="AW25" s="461"/>
      <c r="AX25" s="462"/>
      <c r="AY25" s="369" t="s">
        <v>177</v>
      </c>
      <c r="AZ25" s="370"/>
      <c r="BA25" s="370"/>
      <c r="BB25" s="370"/>
      <c r="BC25" s="370"/>
      <c r="BD25" s="370"/>
      <c r="BE25" s="370"/>
      <c r="BF25" s="370"/>
      <c r="BG25" s="370"/>
      <c r="BH25" s="370"/>
      <c r="BI25" s="370"/>
      <c r="BJ25" s="370"/>
      <c r="BK25" s="370"/>
      <c r="BL25" s="370"/>
      <c r="BM25" s="371"/>
      <c r="BN25" s="372">
        <v>274888225</v>
      </c>
      <c r="BO25" s="373"/>
      <c r="BP25" s="373"/>
      <c r="BQ25" s="373"/>
      <c r="BR25" s="373"/>
      <c r="BS25" s="373"/>
      <c r="BT25" s="373"/>
      <c r="BU25" s="374"/>
      <c r="BV25" s="372">
        <v>195977257</v>
      </c>
      <c r="BW25" s="373"/>
      <c r="BX25" s="373"/>
      <c r="BY25" s="373"/>
      <c r="BZ25" s="373"/>
      <c r="CA25" s="373"/>
      <c r="CB25" s="373"/>
      <c r="CC25" s="374"/>
      <c r="CD25" s="194"/>
      <c r="CE25" s="523"/>
      <c r="CF25" s="523"/>
      <c r="CG25" s="523"/>
      <c r="CH25" s="523"/>
      <c r="CI25" s="523"/>
      <c r="CJ25" s="523"/>
      <c r="CK25" s="523"/>
      <c r="CL25" s="523"/>
      <c r="CM25" s="523"/>
      <c r="CN25" s="523"/>
      <c r="CO25" s="523"/>
      <c r="CP25" s="523"/>
      <c r="CQ25" s="523"/>
      <c r="CR25" s="523"/>
      <c r="CS25" s="524"/>
      <c r="CT25" s="406"/>
      <c r="CU25" s="407"/>
      <c r="CV25" s="407"/>
      <c r="CW25" s="407"/>
      <c r="CX25" s="407"/>
      <c r="CY25" s="407"/>
      <c r="CZ25" s="407"/>
      <c r="DA25" s="408"/>
      <c r="DB25" s="406"/>
      <c r="DC25" s="407"/>
      <c r="DD25" s="407"/>
      <c r="DE25" s="407"/>
      <c r="DF25" s="407"/>
      <c r="DG25" s="407"/>
      <c r="DH25" s="407"/>
      <c r="DI25" s="408"/>
    </row>
    <row r="26" spans="1:113" ht="18.75" customHeight="1" x14ac:dyDescent="0.2">
      <c r="A26" s="181"/>
      <c r="B26" s="580"/>
      <c r="C26" s="556"/>
      <c r="D26" s="557"/>
      <c r="E26" s="459" t="s">
        <v>178</v>
      </c>
      <c r="F26" s="439"/>
      <c r="G26" s="439"/>
      <c r="H26" s="439"/>
      <c r="I26" s="439"/>
      <c r="J26" s="439"/>
      <c r="K26" s="440"/>
      <c r="L26" s="460">
        <v>1</v>
      </c>
      <c r="M26" s="461"/>
      <c r="N26" s="461"/>
      <c r="O26" s="461"/>
      <c r="P26" s="503"/>
      <c r="Q26" s="460">
        <v>8300</v>
      </c>
      <c r="R26" s="461"/>
      <c r="S26" s="461"/>
      <c r="T26" s="461"/>
      <c r="U26" s="461"/>
      <c r="V26" s="503"/>
      <c r="W26" s="555"/>
      <c r="X26" s="556"/>
      <c r="Y26" s="557"/>
      <c r="Z26" s="459" t="s">
        <v>179</v>
      </c>
      <c r="AA26" s="561"/>
      <c r="AB26" s="561"/>
      <c r="AC26" s="561"/>
      <c r="AD26" s="561"/>
      <c r="AE26" s="561"/>
      <c r="AF26" s="561"/>
      <c r="AG26" s="562"/>
      <c r="AH26" s="460">
        <v>1046</v>
      </c>
      <c r="AI26" s="461"/>
      <c r="AJ26" s="461"/>
      <c r="AK26" s="461"/>
      <c r="AL26" s="503"/>
      <c r="AM26" s="460">
        <v>3130678</v>
      </c>
      <c r="AN26" s="461"/>
      <c r="AO26" s="461"/>
      <c r="AP26" s="461"/>
      <c r="AQ26" s="461"/>
      <c r="AR26" s="503"/>
      <c r="AS26" s="460">
        <v>2993</v>
      </c>
      <c r="AT26" s="461"/>
      <c r="AU26" s="461"/>
      <c r="AV26" s="461"/>
      <c r="AW26" s="461"/>
      <c r="AX26" s="462"/>
      <c r="AY26" s="412" t="s">
        <v>180</v>
      </c>
      <c r="AZ26" s="413"/>
      <c r="BA26" s="413"/>
      <c r="BB26" s="413"/>
      <c r="BC26" s="413"/>
      <c r="BD26" s="413"/>
      <c r="BE26" s="413"/>
      <c r="BF26" s="413"/>
      <c r="BG26" s="413"/>
      <c r="BH26" s="413"/>
      <c r="BI26" s="413"/>
      <c r="BJ26" s="413"/>
      <c r="BK26" s="413"/>
      <c r="BL26" s="413"/>
      <c r="BM26" s="414"/>
      <c r="BN26" s="409">
        <v>4804143</v>
      </c>
      <c r="BO26" s="410"/>
      <c r="BP26" s="410"/>
      <c r="BQ26" s="410"/>
      <c r="BR26" s="410"/>
      <c r="BS26" s="410"/>
      <c r="BT26" s="410"/>
      <c r="BU26" s="411"/>
      <c r="BV26" s="409">
        <v>4818568</v>
      </c>
      <c r="BW26" s="410"/>
      <c r="BX26" s="410"/>
      <c r="BY26" s="410"/>
      <c r="BZ26" s="410"/>
      <c r="CA26" s="410"/>
      <c r="CB26" s="410"/>
      <c r="CC26" s="411"/>
      <c r="CD26" s="194"/>
      <c r="CE26" s="523"/>
      <c r="CF26" s="523"/>
      <c r="CG26" s="523"/>
      <c r="CH26" s="523"/>
      <c r="CI26" s="523"/>
      <c r="CJ26" s="523"/>
      <c r="CK26" s="523"/>
      <c r="CL26" s="523"/>
      <c r="CM26" s="523"/>
      <c r="CN26" s="523"/>
      <c r="CO26" s="523"/>
      <c r="CP26" s="523"/>
      <c r="CQ26" s="523"/>
      <c r="CR26" s="523"/>
      <c r="CS26" s="524"/>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81"/>
      <c r="B27" s="580"/>
      <c r="C27" s="556"/>
      <c r="D27" s="557"/>
      <c r="E27" s="459" t="s">
        <v>181</v>
      </c>
      <c r="F27" s="439"/>
      <c r="G27" s="439"/>
      <c r="H27" s="439"/>
      <c r="I27" s="439"/>
      <c r="J27" s="439"/>
      <c r="K27" s="440"/>
      <c r="L27" s="460">
        <v>1</v>
      </c>
      <c r="M27" s="461"/>
      <c r="N27" s="461"/>
      <c r="O27" s="461"/>
      <c r="P27" s="503"/>
      <c r="Q27" s="460">
        <v>10400</v>
      </c>
      <c r="R27" s="461"/>
      <c r="S27" s="461"/>
      <c r="T27" s="461"/>
      <c r="U27" s="461"/>
      <c r="V27" s="503"/>
      <c r="W27" s="555"/>
      <c r="X27" s="556"/>
      <c r="Y27" s="557"/>
      <c r="Z27" s="459" t="s">
        <v>182</v>
      </c>
      <c r="AA27" s="439"/>
      <c r="AB27" s="439"/>
      <c r="AC27" s="439"/>
      <c r="AD27" s="439"/>
      <c r="AE27" s="439"/>
      <c r="AF27" s="439"/>
      <c r="AG27" s="440"/>
      <c r="AH27" s="460">
        <v>8810</v>
      </c>
      <c r="AI27" s="461"/>
      <c r="AJ27" s="461"/>
      <c r="AK27" s="461"/>
      <c r="AL27" s="503"/>
      <c r="AM27" s="460">
        <v>30757606</v>
      </c>
      <c r="AN27" s="461"/>
      <c r="AO27" s="461"/>
      <c r="AP27" s="461"/>
      <c r="AQ27" s="461"/>
      <c r="AR27" s="503"/>
      <c r="AS27" s="460">
        <v>3491</v>
      </c>
      <c r="AT27" s="461"/>
      <c r="AU27" s="461"/>
      <c r="AV27" s="461"/>
      <c r="AW27" s="461"/>
      <c r="AX27" s="462"/>
      <c r="AY27" s="504" t="s">
        <v>183</v>
      </c>
      <c r="AZ27" s="505"/>
      <c r="BA27" s="505"/>
      <c r="BB27" s="505"/>
      <c r="BC27" s="505"/>
      <c r="BD27" s="505"/>
      <c r="BE27" s="505"/>
      <c r="BF27" s="505"/>
      <c r="BG27" s="505"/>
      <c r="BH27" s="505"/>
      <c r="BI27" s="505"/>
      <c r="BJ27" s="505"/>
      <c r="BK27" s="505"/>
      <c r="BL27" s="505"/>
      <c r="BM27" s="506"/>
      <c r="BN27" s="528">
        <v>58232211</v>
      </c>
      <c r="BO27" s="529"/>
      <c r="BP27" s="529"/>
      <c r="BQ27" s="529"/>
      <c r="BR27" s="529"/>
      <c r="BS27" s="529"/>
      <c r="BT27" s="529"/>
      <c r="BU27" s="530"/>
      <c r="BV27" s="528">
        <v>66751332</v>
      </c>
      <c r="BW27" s="529"/>
      <c r="BX27" s="529"/>
      <c r="BY27" s="529"/>
      <c r="BZ27" s="529"/>
      <c r="CA27" s="529"/>
      <c r="CB27" s="529"/>
      <c r="CC27" s="530"/>
      <c r="CD27" s="196"/>
      <c r="CE27" s="523"/>
      <c r="CF27" s="523"/>
      <c r="CG27" s="523"/>
      <c r="CH27" s="523"/>
      <c r="CI27" s="523"/>
      <c r="CJ27" s="523"/>
      <c r="CK27" s="523"/>
      <c r="CL27" s="523"/>
      <c r="CM27" s="523"/>
      <c r="CN27" s="523"/>
      <c r="CO27" s="523"/>
      <c r="CP27" s="523"/>
      <c r="CQ27" s="523"/>
      <c r="CR27" s="523"/>
      <c r="CS27" s="524"/>
      <c r="CT27" s="406"/>
      <c r="CU27" s="407"/>
      <c r="CV27" s="407"/>
      <c r="CW27" s="407"/>
      <c r="CX27" s="407"/>
      <c r="CY27" s="407"/>
      <c r="CZ27" s="407"/>
      <c r="DA27" s="408"/>
      <c r="DB27" s="406"/>
      <c r="DC27" s="407"/>
      <c r="DD27" s="407"/>
      <c r="DE27" s="407"/>
      <c r="DF27" s="407"/>
      <c r="DG27" s="407"/>
      <c r="DH27" s="407"/>
      <c r="DI27" s="408"/>
    </row>
    <row r="28" spans="1:113" ht="18.75" customHeight="1" x14ac:dyDescent="0.2">
      <c r="A28" s="181"/>
      <c r="B28" s="580"/>
      <c r="C28" s="556"/>
      <c r="D28" s="557"/>
      <c r="E28" s="459" t="s">
        <v>184</v>
      </c>
      <c r="F28" s="439"/>
      <c r="G28" s="439"/>
      <c r="H28" s="439"/>
      <c r="I28" s="439"/>
      <c r="J28" s="439"/>
      <c r="K28" s="440"/>
      <c r="L28" s="460">
        <v>1</v>
      </c>
      <c r="M28" s="461"/>
      <c r="N28" s="461"/>
      <c r="O28" s="461"/>
      <c r="P28" s="503"/>
      <c r="Q28" s="460">
        <v>9500</v>
      </c>
      <c r="R28" s="461"/>
      <c r="S28" s="461"/>
      <c r="T28" s="461"/>
      <c r="U28" s="461"/>
      <c r="V28" s="503"/>
      <c r="W28" s="555"/>
      <c r="X28" s="556"/>
      <c r="Y28" s="557"/>
      <c r="Z28" s="459" t="s">
        <v>185</v>
      </c>
      <c r="AA28" s="439"/>
      <c r="AB28" s="439"/>
      <c r="AC28" s="439"/>
      <c r="AD28" s="439"/>
      <c r="AE28" s="439"/>
      <c r="AF28" s="439"/>
      <c r="AG28" s="440"/>
      <c r="AH28" s="460" t="s">
        <v>186</v>
      </c>
      <c r="AI28" s="461"/>
      <c r="AJ28" s="461"/>
      <c r="AK28" s="461"/>
      <c r="AL28" s="503"/>
      <c r="AM28" s="460" t="s">
        <v>186</v>
      </c>
      <c r="AN28" s="461"/>
      <c r="AO28" s="461"/>
      <c r="AP28" s="461"/>
      <c r="AQ28" s="461"/>
      <c r="AR28" s="503"/>
      <c r="AS28" s="460" t="s">
        <v>139</v>
      </c>
      <c r="AT28" s="461"/>
      <c r="AU28" s="461"/>
      <c r="AV28" s="461"/>
      <c r="AW28" s="461"/>
      <c r="AX28" s="462"/>
      <c r="AY28" s="563" t="s">
        <v>187</v>
      </c>
      <c r="AZ28" s="564"/>
      <c r="BA28" s="564"/>
      <c r="BB28" s="565"/>
      <c r="BC28" s="369" t="s">
        <v>51</v>
      </c>
      <c r="BD28" s="370"/>
      <c r="BE28" s="370"/>
      <c r="BF28" s="370"/>
      <c r="BG28" s="370"/>
      <c r="BH28" s="370"/>
      <c r="BI28" s="370"/>
      <c r="BJ28" s="370"/>
      <c r="BK28" s="370"/>
      <c r="BL28" s="370"/>
      <c r="BM28" s="371"/>
      <c r="BN28" s="372">
        <v>27892576</v>
      </c>
      <c r="BO28" s="373"/>
      <c r="BP28" s="373"/>
      <c r="BQ28" s="373"/>
      <c r="BR28" s="373"/>
      <c r="BS28" s="373"/>
      <c r="BT28" s="373"/>
      <c r="BU28" s="374"/>
      <c r="BV28" s="372">
        <v>26192042</v>
      </c>
      <c r="BW28" s="373"/>
      <c r="BX28" s="373"/>
      <c r="BY28" s="373"/>
      <c r="BZ28" s="373"/>
      <c r="CA28" s="373"/>
      <c r="CB28" s="373"/>
      <c r="CC28" s="374"/>
      <c r="CD28" s="194"/>
      <c r="CE28" s="523"/>
      <c r="CF28" s="523"/>
      <c r="CG28" s="523"/>
      <c r="CH28" s="523"/>
      <c r="CI28" s="523"/>
      <c r="CJ28" s="523"/>
      <c r="CK28" s="523"/>
      <c r="CL28" s="523"/>
      <c r="CM28" s="523"/>
      <c r="CN28" s="523"/>
      <c r="CO28" s="523"/>
      <c r="CP28" s="523"/>
      <c r="CQ28" s="523"/>
      <c r="CR28" s="523"/>
      <c r="CS28" s="524"/>
      <c r="CT28" s="406"/>
      <c r="CU28" s="407"/>
      <c r="CV28" s="407"/>
      <c r="CW28" s="407"/>
      <c r="CX28" s="407"/>
      <c r="CY28" s="407"/>
      <c r="CZ28" s="407"/>
      <c r="DA28" s="408"/>
      <c r="DB28" s="406"/>
      <c r="DC28" s="407"/>
      <c r="DD28" s="407"/>
      <c r="DE28" s="407"/>
      <c r="DF28" s="407"/>
      <c r="DG28" s="407"/>
      <c r="DH28" s="407"/>
      <c r="DI28" s="408"/>
    </row>
    <row r="29" spans="1:113" ht="18.75" customHeight="1" x14ac:dyDescent="0.2">
      <c r="A29" s="181"/>
      <c r="B29" s="580"/>
      <c r="C29" s="556"/>
      <c r="D29" s="557"/>
      <c r="E29" s="459" t="s">
        <v>188</v>
      </c>
      <c r="F29" s="439"/>
      <c r="G29" s="439"/>
      <c r="H29" s="439"/>
      <c r="I29" s="439"/>
      <c r="J29" s="439"/>
      <c r="K29" s="440"/>
      <c r="L29" s="460">
        <v>66</v>
      </c>
      <c r="M29" s="461"/>
      <c r="N29" s="461"/>
      <c r="O29" s="461"/>
      <c r="P29" s="503"/>
      <c r="Q29" s="460">
        <v>8600</v>
      </c>
      <c r="R29" s="461"/>
      <c r="S29" s="461"/>
      <c r="T29" s="461"/>
      <c r="U29" s="461"/>
      <c r="V29" s="503"/>
      <c r="W29" s="558"/>
      <c r="X29" s="559"/>
      <c r="Y29" s="560"/>
      <c r="Z29" s="459" t="s">
        <v>189</v>
      </c>
      <c r="AA29" s="439"/>
      <c r="AB29" s="439"/>
      <c r="AC29" s="439"/>
      <c r="AD29" s="439"/>
      <c r="AE29" s="439"/>
      <c r="AF29" s="439"/>
      <c r="AG29" s="440"/>
      <c r="AH29" s="460">
        <v>19435</v>
      </c>
      <c r="AI29" s="461"/>
      <c r="AJ29" s="461"/>
      <c r="AK29" s="461"/>
      <c r="AL29" s="503"/>
      <c r="AM29" s="460">
        <v>62366981</v>
      </c>
      <c r="AN29" s="461"/>
      <c r="AO29" s="461"/>
      <c r="AP29" s="461"/>
      <c r="AQ29" s="461"/>
      <c r="AR29" s="503"/>
      <c r="AS29" s="460">
        <v>3209</v>
      </c>
      <c r="AT29" s="461"/>
      <c r="AU29" s="461"/>
      <c r="AV29" s="461"/>
      <c r="AW29" s="461"/>
      <c r="AX29" s="462"/>
      <c r="AY29" s="566"/>
      <c r="AZ29" s="567"/>
      <c r="BA29" s="567"/>
      <c r="BB29" s="568"/>
      <c r="BC29" s="443" t="s">
        <v>190</v>
      </c>
      <c r="BD29" s="444"/>
      <c r="BE29" s="444"/>
      <c r="BF29" s="444"/>
      <c r="BG29" s="444"/>
      <c r="BH29" s="444"/>
      <c r="BI29" s="444"/>
      <c r="BJ29" s="444"/>
      <c r="BK29" s="444"/>
      <c r="BL29" s="444"/>
      <c r="BM29" s="445"/>
      <c r="BN29" s="409">
        <v>389585</v>
      </c>
      <c r="BO29" s="410"/>
      <c r="BP29" s="410"/>
      <c r="BQ29" s="410"/>
      <c r="BR29" s="410"/>
      <c r="BS29" s="410"/>
      <c r="BT29" s="410"/>
      <c r="BU29" s="411"/>
      <c r="BV29" s="409">
        <v>579356</v>
      </c>
      <c r="BW29" s="410"/>
      <c r="BX29" s="410"/>
      <c r="BY29" s="410"/>
      <c r="BZ29" s="410"/>
      <c r="CA29" s="410"/>
      <c r="CB29" s="410"/>
      <c r="CC29" s="411"/>
      <c r="CD29" s="196"/>
      <c r="CE29" s="523"/>
      <c r="CF29" s="523"/>
      <c r="CG29" s="523"/>
      <c r="CH29" s="523"/>
      <c r="CI29" s="523"/>
      <c r="CJ29" s="523"/>
      <c r="CK29" s="523"/>
      <c r="CL29" s="523"/>
      <c r="CM29" s="523"/>
      <c r="CN29" s="523"/>
      <c r="CO29" s="523"/>
      <c r="CP29" s="523"/>
      <c r="CQ29" s="523"/>
      <c r="CR29" s="523"/>
      <c r="CS29" s="524"/>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81"/>
      <c r="B30" s="581"/>
      <c r="C30" s="582"/>
      <c r="D30" s="583"/>
      <c r="E30" s="463"/>
      <c r="F30" s="464"/>
      <c r="G30" s="464"/>
      <c r="H30" s="464"/>
      <c r="I30" s="464"/>
      <c r="J30" s="464"/>
      <c r="K30" s="465"/>
      <c r="L30" s="573"/>
      <c r="M30" s="574"/>
      <c r="N30" s="574"/>
      <c r="O30" s="574"/>
      <c r="P30" s="575"/>
      <c r="Q30" s="573"/>
      <c r="R30" s="574"/>
      <c r="S30" s="574"/>
      <c r="T30" s="574"/>
      <c r="U30" s="574"/>
      <c r="V30" s="575"/>
      <c r="W30" s="576" t="s">
        <v>191</v>
      </c>
      <c r="X30" s="577"/>
      <c r="Y30" s="577"/>
      <c r="Z30" s="577"/>
      <c r="AA30" s="577"/>
      <c r="AB30" s="577"/>
      <c r="AC30" s="577"/>
      <c r="AD30" s="577"/>
      <c r="AE30" s="577"/>
      <c r="AF30" s="577"/>
      <c r="AG30" s="578"/>
      <c r="AH30" s="536">
        <v>99.6</v>
      </c>
      <c r="AI30" s="537"/>
      <c r="AJ30" s="537"/>
      <c r="AK30" s="537"/>
      <c r="AL30" s="537"/>
      <c r="AM30" s="537"/>
      <c r="AN30" s="537"/>
      <c r="AO30" s="537"/>
      <c r="AP30" s="537"/>
      <c r="AQ30" s="537"/>
      <c r="AR30" s="537"/>
      <c r="AS30" s="537"/>
      <c r="AT30" s="537"/>
      <c r="AU30" s="537"/>
      <c r="AV30" s="537"/>
      <c r="AW30" s="537"/>
      <c r="AX30" s="539"/>
      <c r="AY30" s="569"/>
      <c r="AZ30" s="570"/>
      <c r="BA30" s="570"/>
      <c r="BB30" s="571"/>
      <c r="BC30" s="525" t="s">
        <v>53</v>
      </c>
      <c r="BD30" s="526"/>
      <c r="BE30" s="526"/>
      <c r="BF30" s="526"/>
      <c r="BG30" s="526"/>
      <c r="BH30" s="526"/>
      <c r="BI30" s="526"/>
      <c r="BJ30" s="526"/>
      <c r="BK30" s="526"/>
      <c r="BL30" s="526"/>
      <c r="BM30" s="527"/>
      <c r="BN30" s="528">
        <v>71584462</v>
      </c>
      <c r="BO30" s="529"/>
      <c r="BP30" s="529"/>
      <c r="BQ30" s="529"/>
      <c r="BR30" s="529"/>
      <c r="BS30" s="529"/>
      <c r="BT30" s="529"/>
      <c r="BU30" s="530"/>
      <c r="BV30" s="528">
        <v>55494569</v>
      </c>
      <c r="BW30" s="529"/>
      <c r="BX30" s="529"/>
      <c r="BY30" s="529"/>
      <c r="BZ30" s="529"/>
      <c r="CA30" s="529"/>
      <c r="CB30" s="529"/>
      <c r="CC30" s="530"/>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2" t="s">
        <v>192</v>
      </c>
      <c r="D32" s="572"/>
      <c r="E32" s="572"/>
      <c r="F32" s="572"/>
      <c r="G32" s="572"/>
      <c r="H32" s="572"/>
      <c r="I32" s="572"/>
      <c r="J32" s="572"/>
      <c r="K32" s="572"/>
      <c r="L32" s="572"/>
      <c r="M32" s="572"/>
      <c r="N32" s="572"/>
      <c r="O32" s="572"/>
      <c r="P32" s="572"/>
      <c r="Q32" s="572"/>
      <c r="R32" s="572"/>
      <c r="S32" s="572"/>
      <c r="U32" s="413" t="s">
        <v>193</v>
      </c>
      <c r="V32" s="413"/>
      <c r="W32" s="413"/>
      <c r="X32" s="413"/>
      <c r="Y32" s="413"/>
      <c r="Z32" s="413"/>
      <c r="AA32" s="413"/>
      <c r="AB32" s="413"/>
      <c r="AC32" s="413"/>
      <c r="AD32" s="413"/>
      <c r="AE32" s="413"/>
      <c r="AF32" s="413"/>
      <c r="AG32" s="413"/>
      <c r="AH32" s="413"/>
      <c r="AI32" s="413"/>
      <c r="AJ32" s="413"/>
      <c r="AK32" s="413"/>
      <c r="AM32" s="413" t="s">
        <v>194</v>
      </c>
      <c r="AN32" s="413"/>
      <c r="AO32" s="413"/>
      <c r="AP32" s="413"/>
      <c r="AQ32" s="413"/>
      <c r="AR32" s="413"/>
      <c r="AS32" s="413"/>
      <c r="AT32" s="413"/>
      <c r="AU32" s="413"/>
      <c r="AV32" s="413"/>
      <c r="AW32" s="413"/>
      <c r="AX32" s="413"/>
      <c r="AY32" s="413"/>
      <c r="AZ32" s="413"/>
      <c r="BA32" s="413"/>
      <c r="BB32" s="413"/>
      <c r="BC32" s="413"/>
      <c r="BE32" s="413" t="s">
        <v>195</v>
      </c>
      <c r="BF32" s="413"/>
      <c r="BG32" s="413"/>
      <c r="BH32" s="413"/>
      <c r="BI32" s="413"/>
      <c r="BJ32" s="413"/>
      <c r="BK32" s="413"/>
      <c r="BL32" s="413"/>
      <c r="BM32" s="413"/>
      <c r="BN32" s="413"/>
      <c r="BO32" s="413"/>
      <c r="BP32" s="413"/>
      <c r="BQ32" s="413"/>
      <c r="BR32" s="413"/>
      <c r="BS32" s="413"/>
      <c r="BT32" s="413"/>
      <c r="BU32" s="413"/>
      <c r="BW32" s="413" t="s">
        <v>196</v>
      </c>
      <c r="BX32" s="413"/>
      <c r="BY32" s="413"/>
      <c r="BZ32" s="413"/>
      <c r="CA32" s="413"/>
      <c r="CB32" s="413"/>
      <c r="CC32" s="413"/>
      <c r="CD32" s="413"/>
      <c r="CE32" s="413"/>
      <c r="CF32" s="413"/>
      <c r="CG32" s="413"/>
      <c r="CH32" s="413"/>
      <c r="CI32" s="413"/>
      <c r="CJ32" s="413"/>
      <c r="CK32" s="413"/>
      <c r="CL32" s="413"/>
      <c r="CM32" s="413"/>
      <c r="CO32" s="413" t="s">
        <v>197</v>
      </c>
      <c r="CP32" s="413"/>
      <c r="CQ32" s="413"/>
      <c r="CR32" s="413"/>
      <c r="CS32" s="413"/>
      <c r="CT32" s="413"/>
      <c r="CU32" s="413"/>
      <c r="CV32" s="413"/>
      <c r="CW32" s="413"/>
      <c r="CX32" s="413"/>
      <c r="CY32" s="413"/>
      <c r="CZ32" s="413"/>
      <c r="DA32" s="413"/>
      <c r="DB32" s="413"/>
      <c r="DC32" s="413"/>
      <c r="DD32" s="413"/>
      <c r="DE32" s="413"/>
      <c r="DI32" s="204"/>
    </row>
    <row r="33" spans="1:113" ht="13.5" customHeight="1" x14ac:dyDescent="0.2">
      <c r="A33" s="181"/>
      <c r="B33" s="205"/>
      <c r="C33" s="433" t="s">
        <v>198</v>
      </c>
      <c r="D33" s="433"/>
      <c r="E33" s="398" t="s">
        <v>199</v>
      </c>
      <c r="F33" s="398"/>
      <c r="G33" s="398"/>
      <c r="H33" s="398"/>
      <c r="I33" s="398"/>
      <c r="J33" s="398"/>
      <c r="K33" s="398"/>
      <c r="L33" s="398"/>
      <c r="M33" s="398"/>
      <c r="N33" s="398"/>
      <c r="O33" s="398"/>
      <c r="P33" s="398"/>
      <c r="Q33" s="398"/>
      <c r="R33" s="398"/>
      <c r="S33" s="398"/>
      <c r="T33" s="206"/>
      <c r="U33" s="433" t="s">
        <v>200</v>
      </c>
      <c r="V33" s="433"/>
      <c r="W33" s="398" t="s">
        <v>199</v>
      </c>
      <c r="X33" s="398"/>
      <c r="Y33" s="398"/>
      <c r="Z33" s="398"/>
      <c r="AA33" s="398"/>
      <c r="AB33" s="398"/>
      <c r="AC33" s="398"/>
      <c r="AD33" s="398"/>
      <c r="AE33" s="398"/>
      <c r="AF33" s="398"/>
      <c r="AG33" s="398"/>
      <c r="AH33" s="398"/>
      <c r="AI33" s="398"/>
      <c r="AJ33" s="398"/>
      <c r="AK33" s="398"/>
      <c r="AL33" s="206"/>
      <c r="AM33" s="433" t="s">
        <v>198</v>
      </c>
      <c r="AN33" s="433"/>
      <c r="AO33" s="398" t="s">
        <v>201</v>
      </c>
      <c r="AP33" s="398"/>
      <c r="AQ33" s="398"/>
      <c r="AR33" s="398"/>
      <c r="AS33" s="398"/>
      <c r="AT33" s="398"/>
      <c r="AU33" s="398"/>
      <c r="AV33" s="398"/>
      <c r="AW33" s="398"/>
      <c r="AX33" s="398"/>
      <c r="AY33" s="398"/>
      <c r="AZ33" s="398"/>
      <c r="BA33" s="398"/>
      <c r="BB33" s="398"/>
      <c r="BC33" s="398"/>
      <c r="BD33" s="207"/>
      <c r="BE33" s="398" t="s">
        <v>202</v>
      </c>
      <c r="BF33" s="398"/>
      <c r="BG33" s="398" t="s">
        <v>203</v>
      </c>
      <c r="BH33" s="398"/>
      <c r="BI33" s="398"/>
      <c r="BJ33" s="398"/>
      <c r="BK33" s="398"/>
      <c r="BL33" s="398"/>
      <c r="BM33" s="398"/>
      <c r="BN33" s="398"/>
      <c r="BO33" s="398"/>
      <c r="BP33" s="398"/>
      <c r="BQ33" s="398"/>
      <c r="BR33" s="398"/>
      <c r="BS33" s="398"/>
      <c r="BT33" s="398"/>
      <c r="BU33" s="398"/>
      <c r="BV33" s="207"/>
      <c r="BW33" s="433" t="s">
        <v>202</v>
      </c>
      <c r="BX33" s="433"/>
      <c r="BY33" s="398" t="s">
        <v>204</v>
      </c>
      <c r="BZ33" s="398"/>
      <c r="CA33" s="398"/>
      <c r="CB33" s="398"/>
      <c r="CC33" s="398"/>
      <c r="CD33" s="398"/>
      <c r="CE33" s="398"/>
      <c r="CF33" s="398"/>
      <c r="CG33" s="398"/>
      <c r="CH33" s="398"/>
      <c r="CI33" s="398"/>
      <c r="CJ33" s="398"/>
      <c r="CK33" s="398"/>
      <c r="CL33" s="398"/>
      <c r="CM33" s="398"/>
      <c r="CN33" s="206"/>
      <c r="CO33" s="433" t="s">
        <v>200</v>
      </c>
      <c r="CP33" s="433"/>
      <c r="CQ33" s="398" t="s">
        <v>205</v>
      </c>
      <c r="CR33" s="398"/>
      <c r="CS33" s="398"/>
      <c r="CT33" s="398"/>
      <c r="CU33" s="398"/>
      <c r="CV33" s="398"/>
      <c r="CW33" s="398"/>
      <c r="CX33" s="398"/>
      <c r="CY33" s="398"/>
      <c r="CZ33" s="398"/>
      <c r="DA33" s="398"/>
      <c r="DB33" s="398"/>
      <c r="DC33" s="398"/>
      <c r="DD33" s="398"/>
      <c r="DE33" s="398"/>
      <c r="DF33" s="206"/>
      <c r="DG33" s="598" t="s">
        <v>206</v>
      </c>
      <c r="DH33" s="598"/>
      <c r="DI33" s="208"/>
    </row>
    <row r="34" spans="1:113" ht="32.25" customHeight="1" x14ac:dyDescent="0.2">
      <c r="A34" s="181"/>
      <c r="B34" s="205"/>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81"/>
      <c r="U34" s="599">
        <f>IF(W34="","",MAX(C34:D43)+1)</f>
        <v>6</v>
      </c>
      <c r="V34" s="599"/>
      <c r="W34" s="600" t="str">
        <f>IF('各会計、関係団体の財政状況及び健全化判断比率'!B28="","",'各会計、関係団体の財政状況及び健全化判断比率'!B28)</f>
        <v>駐車場会計</v>
      </c>
      <c r="X34" s="600"/>
      <c r="Y34" s="600"/>
      <c r="Z34" s="600"/>
      <c r="AA34" s="600"/>
      <c r="AB34" s="600"/>
      <c r="AC34" s="600"/>
      <c r="AD34" s="600"/>
      <c r="AE34" s="600"/>
      <c r="AF34" s="600"/>
      <c r="AG34" s="600"/>
      <c r="AH34" s="600"/>
      <c r="AI34" s="600"/>
      <c r="AJ34" s="600"/>
      <c r="AK34" s="600"/>
      <c r="AL34" s="181"/>
      <c r="AM34" s="599">
        <f>IF(AO34="","",MAX(C34:D43,U34:V43)+1)</f>
        <v>10</v>
      </c>
      <c r="AN34" s="599"/>
      <c r="AO34" s="600" t="str">
        <f>IF('各会計、関係団体の財政状況及び健全化判断比率'!B32="","",'各会計、関係団体の財政状況及び健全化判断比率'!B32)</f>
        <v>病院事業会計</v>
      </c>
      <c r="AP34" s="600"/>
      <c r="AQ34" s="600"/>
      <c r="AR34" s="600"/>
      <c r="AS34" s="600"/>
      <c r="AT34" s="600"/>
      <c r="AU34" s="600"/>
      <c r="AV34" s="600"/>
      <c r="AW34" s="600"/>
      <c r="AX34" s="600"/>
      <c r="AY34" s="600"/>
      <c r="AZ34" s="600"/>
      <c r="BA34" s="600"/>
      <c r="BB34" s="600"/>
      <c r="BC34" s="600"/>
      <c r="BD34" s="181"/>
      <c r="BE34" s="599" t="str">
        <f>IF(BG34="","",MAX(C34:D43,U34:V43,AM34:AN43)+1)</f>
        <v/>
      </c>
      <c r="BF34" s="599"/>
      <c r="BG34" s="600"/>
      <c r="BH34" s="600"/>
      <c r="BI34" s="600"/>
      <c r="BJ34" s="600"/>
      <c r="BK34" s="600"/>
      <c r="BL34" s="600"/>
      <c r="BM34" s="600"/>
      <c r="BN34" s="600"/>
      <c r="BO34" s="600"/>
      <c r="BP34" s="600"/>
      <c r="BQ34" s="600"/>
      <c r="BR34" s="600"/>
      <c r="BS34" s="600"/>
      <c r="BT34" s="600"/>
      <c r="BU34" s="600"/>
      <c r="BV34" s="181"/>
      <c r="BW34" s="599">
        <f>IF(BY34="","",MAX(C34:D43,U34:V43,AM34:AN43,BE34:BF43)+1)</f>
        <v>16</v>
      </c>
      <c r="BX34" s="599"/>
      <c r="BY34" s="600" t="str">
        <f>IF('各会計、関係団体の財政状況及び健全化判断比率'!B68="","",'各会計、関係団体の財政状況及び健全化判断比率'!B68)</f>
        <v>北海道市町村備荒資金組合</v>
      </c>
      <c r="BZ34" s="600"/>
      <c r="CA34" s="600"/>
      <c r="CB34" s="600"/>
      <c r="CC34" s="600"/>
      <c r="CD34" s="600"/>
      <c r="CE34" s="600"/>
      <c r="CF34" s="600"/>
      <c r="CG34" s="600"/>
      <c r="CH34" s="600"/>
      <c r="CI34" s="600"/>
      <c r="CJ34" s="600"/>
      <c r="CK34" s="600"/>
      <c r="CL34" s="600"/>
      <c r="CM34" s="600"/>
      <c r="CN34" s="181"/>
      <c r="CO34" s="599">
        <f>IF(CQ34="","",MAX(C34:D43,U34:V43,AM34:AN43,BE34:BF43,BW34:BX43)+1)</f>
        <v>19</v>
      </c>
      <c r="CP34" s="599"/>
      <c r="CQ34" s="600" t="str">
        <f>IF('各会計、関係団体の財政状況及び健全化判断比率'!BS7="","",'各会計、関係団体の財政状況及び健全化判断比率'!BS7)</f>
        <v>(公財)札幌市中小企業共済センター</v>
      </c>
      <c r="CR34" s="600"/>
      <c r="CS34" s="600"/>
      <c r="CT34" s="600"/>
      <c r="CU34" s="600"/>
      <c r="CV34" s="600"/>
      <c r="CW34" s="600"/>
      <c r="CX34" s="600"/>
      <c r="CY34" s="600"/>
      <c r="CZ34" s="600"/>
      <c r="DA34" s="600"/>
      <c r="DB34" s="600"/>
      <c r="DC34" s="600"/>
      <c r="DD34" s="600"/>
      <c r="DE34" s="600"/>
      <c r="DG34" s="601" t="str">
        <f>IF('各会計、関係団体の財政状況及び健全化判断比率'!BR7="","",'各会計、関係団体の財政状況及び健全化判断比率'!BR7)</f>
        <v/>
      </c>
      <c r="DH34" s="601"/>
      <c r="DI34" s="208"/>
    </row>
    <row r="35" spans="1:113" ht="32.25" customHeight="1" x14ac:dyDescent="0.2">
      <c r="A35" s="181"/>
      <c r="B35" s="205"/>
      <c r="C35" s="599">
        <f>IF(E35="","",C34+1)</f>
        <v>2</v>
      </c>
      <c r="D35" s="599"/>
      <c r="E35" s="600" t="str">
        <f>IF('各会計、関係団体の財政状況及び健全化判断比率'!B8="","",'各会計、関係団体の財政状況及び健全化判断比率'!B8)</f>
        <v>土地区画整理会計</v>
      </c>
      <c r="F35" s="600"/>
      <c r="G35" s="600"/>
      <c r="H35" s="600"/>
      <c r="I35" s="600"/>
      <c r="J35" s="600"/>
      <c r="K35" s="600"/>
      <c r="L35" s="600"/>
      <c r="M35" s="600"/>
      <c r="N35" s="600"/>
      <c r="O35" s="600"/>
      <c r="P35" s="600"/>
      <c r="Q35" s="600"/>
      <c r="R35" s="600"/>
      <c r="S35" s="600"/>
      <c r="T35" s="181"/>
      <c r="U35" s="599">
        <f>IF(W35="","",U34+1)</f>
        <v>7</v>
      </c>
      <c r="V35" s="599"/>
      <c r="W35" s="600" t="str">
        <f>IF('各会計、関係団体の財政状況及び健全化判断比率'!B29="","",'各会計、関係団体の財政状況及び健全化判断比率'!B29)</f>
        <v>国民健康保険会計</v>
      </c>
      <c r="X35" s="600"/>
      <c r="Y35" s="600"/>
      <c r="Z35" s="600"/>
      <c r="AA35" s="600"/>
      <c r="AB35" s="600"/>
      <c r="AC35" s="600"/>
      <c r="AD35" s="600"/>
      <c r="AE35" s="600"/>
      <c r="AF35" s="600"/>
      <c r="AG35" s="600"/>
      <c r="AH35" s="600"/>
      <c r="AI35" s="600"/>
      <c r="AJ35" s="600"/>
      <c r="AK35" s="600"/>
      <c r="AL35" s="181"/>
      <c r="AM35" s="599">
        <f t="shared" ref="AM35:AM43" si="0">IF(AO35="","",AM34+1)</f>
        <v>11</v>
      </c>
      <c r="AN35" s="599"/>
      <c r="AO35" s="600" t="str">
        <f>IF('各会計、関係団体の財政状況及び健全化判断比率'!B33="","",'各会計、関係団体の財政状況及び健全化判断比率'!B33)</f>
        <v>中央卸売市場事業会計</v>
      </c>
      <c r="AP35" s="600"/>
      <c r="AQ35" s="600"/>
      <c r="AR35" s="600"/>
      <c r="AS35" s="600"/>
      <c r="AT35" s="600"/>
      <c r="AU35" s="600"/>
      <c r="AV35" s="600"/>
      <c r="AW35" s="600"/>
      <c r="AX35" s="600"/>
      <c r="AY35" s="600"/>
      <c r="AZ35" s="600"/>
      <c r="BA35" s="600"/>
      <c r="BB35" s="600"/>
      <c r="BC35" s="600"/>
      <c r="BD35" s="181"/>
      <c r="BE35" s="599" t="str">
        <f t="shared" ref="BE35:BE43" si="1">IF(BG35="","",BE34+1)</f>
        <v/>
      </c>
      <c r="BF35" s="599"/>
      <c r="BG35" s="600"/>
      <c r="BH35" s="600"/>
      <c r="BI35" s="600"/>
      <c r="BJ35" s="600"/>
      <c r="BK35" s="600"/>
      <c r="BL35" s="600"/>
      <c r="BM35" s="600"/>
      <c r="BN35" s="600"/>
      <c r="BO35" s="600"/>
      <c r="BP35" s="600"/>
      <c r="BQ35" s="600"/>
      <c r="BR35" s="600"/>
      <c r="BS35" s="600"/>
      <c r="BT35" s="600"/>
      <c r="BU35" s="600"/>
      <c r="BV35" s="181"/>
      <c r="BW35" s="599">
        <f t="shared" ref="BW35:BW43" si="2">IF(BY35="","",BW34+1)</f>
        <v>17</v>
      </c>
      <c r="BX35" s="599"/>
      <c r="BY35" s="600" t="str">
        <f>IF('各会計、関係団体の財政状況及び健全化判断比率'!B69="","",'各会計、関係団体の財政状況及び健全化判断比率'!B69)</f>
        <v>北海道後期高齢者医療広域連合</v>
      </c>
      <c r="BZ35" s="600"/>
      <c r="CA35" s="600"/>
      <c r="CB35" s="600"/>
      <c r="CC35" s="600"/>
      <c r="CD35" s="600"/>
      <c r="CE35" s="600"/>
      <c r="CF35" s="600"/>
      <c r="CG35" s="600"/>
      <c r="CH35" s="600"/>
      <c r="CI35" s="600"/>
      <c r="CJ35" s="600"/>
      <c r="CK35" s="600"/>
      <c r="CL35" s="600"/>
      <c r="CM35" s="600"/>
      <c r="CN35" s="181"/>
      <c r="CO35" s="599">
        <f t="shared" ref="CO35:CO43" si="3">IF(CQ35="","",CO34+1)</f>
        <v>20</v>
      </c>
      <c r="CP35" s="599"/>
      <c r="CQ35" s="600" t="str">
        <f>IF('各会計、関係団体の財政状況及び健全化判断比率'!BS8="","",'各会計、関係団体の財政状況及び健全化判断比率'!BS8)</f>
        <v>(一財)札幌市住宅管理公社</v>
      </c>
      <c r="CR35" s="600"/>
      <c r="CS35" s="600"/>
      <c r="CT35" s="600"/>
      <c r="CU35" s="600"/>
      <c r="CV35" s="600"/>
      <c r="CW35" s="600"/>
      <c r="CX35" s="600"/>
      <c r="CY35" s="600"/>
      <c r="CZ35" s="600"/>
      <c r="DA35" s="600"/>
      <c r="DB35" s="600"/>
      <c r="DC35" s="600"/>
      <c r="DD35" s="600"/>
      <c r="DE35" s="600"/>
      <c r="DG35" s="601" t="str">
        <f>IF('各会計、関係団体の財政状況及び健全化判断比率'!BR8="","",'各会計、関係団体の財政状況及び健全化判断比率'!BR8)</f>
        <v/>
      </c>
      <c r="DH35" s="601"/>
      <c r="DI35" s="208"/>
    </row>
    <row r="36" spans="1:113" ht="32.25" customHeight="1" x14ac:dyDescent="0.2">
      <c r="A36" s="181"/>
      <c r="B36" s="205"/>
      <c r="C36" s="599">
        <f>IF(E36="","",C35+1)</f>
        <v>3</v>
      </c>
      <c r="D36" s="599"/>
      <c r="E36" s="600" t="str">
        <f>IF('各会計、関係団体の財政状況及び健全化判断比率'!B9="","",'各会計、関係団体の財政状況及び健全化判断比率'!B9)</f>
        <v>母子父子寡婦福祉資金貸付会計</v>
      </c>
      <c r="F36" s="600"/>
      <c r="G36" s="600"/>
      <c r="H36" s="600"/>
      <c r="I36" s="600"/>
      <c r="J36" s="600"/>
      <c r="K36" s="600"/>
      <c r="L36" s="600"/>
      <c r="M36" s="600"/>
      <c r="N36" s="600"/>
      <c r="O36" s="600"/>
      <c r="P36" s="600"/>
      <c r="Q36" s="600"/>
      <c r="R36" s="600"/>
      <c r="S36" s="600"/>
      <c r="T36" s="181"/>
      <c r="U36" s="599">
        <f t="shared" ref="U36:U43" si="4">IF(W36="","",U35+1)</f>
        <v>8</v>
      </c>
      <c r="V36" s="599"/>
      <c r="W36" s="600" t="str">
        <f>IF('各会計、関係団体の財政状況及び健全化判断比率'!B30="","",'各会計、関係団体の財政状況及び健全化判断比率'!B30)</f>
        <v>後期高齢者医療会計</v>
      </c>
      <c r="X36" s="600"/>
      <c r="Y36" s="600"/>
      <c r="Z36" s="600"/>
      <c r="AA36" s="600"/>
      <c r="AB36" s="600"/>
      <c r="AC36" s="600"/>
      <c r="AD36" s="600"/>
      <c r="AE36" s="600"/>
      <c r="AF36" s="600"/>
      <c r="AG36" s="600"/>
      <c r="AH36" s="600"/>
      <c r="AI36" s="600"/>
      <c r="AJ36" s="600"/>
      <c r="AK36" s="600"/>
      <c r="AL36" s="181"/>
      <c r="AM36" s="599">
        <f t="shared" si="0"/>
        <v>12</v>
      </c>
      <c r="AN36" s="599"/>
      <c r="AO36" s="600" t="str">
        <f>IF('各会計、関係団体の財政状況及び健全化判断比率'!B34="","",'各会計、関係団体の財政状況及び健全化判断比率'!B34)</f>
        <v>軌道整備事業会計</v>
      </c>
      <c r="AP36" s="600"/>
      <c r="AQ36" s="600"/>
      <c r="AR36" s="600"/>
      <c r="AS36" s="600"/>
      <c r="AT36" s="600"/>
      <c r="AU36" s="600"/>
      <c r="AV36" s="600"/>
      <c r="AW36" s="600"/>
      <c r="AX36" s="600"/>
      <c r="AY36" s="600"/>
      <c r="AZ36" s="600"/>
      <c r="BA36" s="600"/>
      <c r="BB36" s="600"/>
      <c r="BC36" s="600"/>
      <c r="BD36" s="181"/>
      <c r="BE36" s="599" t="str">
        <f t="shared" si="1"/>
        <v/>
      </c>
      <c r="BF36" s="599"/>
      <c r="BG36" s="600"/>
      <c r="BH36" s="600"/>
      <c r="BI36" s="600"/>
      <c r="BJ36" s="600"/>
      <c r="BK36" s="600"/>
      <c r="BL36" s="600"/>
      <c r="BM36" s="600"/>
      <c r="BN36" s="600"/>
      <c r="BO36" s="600"/>
      <c r="BP36" s="600"/>
      <c r="BQ36" s="600"/>
      <c r="BR36" s="600"/>
      <c r="BS36" s="600"/>
      <c r="BT36" s="600"/>
      <c r="BU36" s="600"/>
      <c r="BV36" s="181"/>
      <c r="BW36" s="599">
        <f t="shared" si="2"/>
        <v>18</v>
      </c>
      <c r="BX36" s="599"/>
      <c r="BY36" s="600" t="str">
        <f>IF('各会計、関係団体の財政状況及び健全化判断比率'!B70="","",'各会計、関係団体の財政状況及び健全化判断比率'!B70)</f>
        <v>石狩西部広域水道企業団</v>
      </c>
      <c r="BZ36" s="600"/>
      <c r="CA36" s="600"/>
      <c r="CB36" s="600"/>
      <c r="CC36" s="600"/>
      <c r="CD36" s="600"/>
      <c r="CE36" s="600"/>
      <c r="CF36" s="600"/>
      <c r="CG36" s="600"/>
      <c r="CH36" s="600"/>
      <c r="CI36" s="600"/>
      <c r="CJ36" s="600"/>
      <c r="CK36" s="600"/>
      <c r="CL36" s="600"/>
      <c r="CM36" s="600"/>
      <c r="CN36" s="181"/>
      <c r="CO36" s="599">
        <f t="shared" si="3"/>
        <v>21</v>
      </c>
      <c r="CP36" s="599"/>
      <c r="CQ36" s="600" t="str">
        <f>IF('各会計、関係団体の財政状況及び健全化判断比率'!BS9="","",'各会計、関係団体の財政状況及び健全化判断比率'!BS9)</f>
        <v>(一財)さっぽろ水道サービス協会</v>
      </c>
      <c r="CR36" s="600"/>
      <c r="CS36" s="600"/>
      <c r="CT36" s="600"/>
      <c r="CU36" s="600"/>
      <c r="CV36" s="600"/>
      <c r="CW36" s="600"/>
      <c r="CX36" s="600"/>
      <c r="CY36" s="600"/>
      <c r="CZ36" s="600"/>
      <c r="DA36" s="600"/>
      <c r="DB36" s="600"/>
      <c r="DC36" s="600"/>
      <c r="DD36" s="600"/>
      <c r="DE36" s="600"/>
      <c r="DG36" s="601" t="str">
        <f>IF('各会計、関係団体の財政状況及び健全化判断比率'!BR9="","",'各会計、関係団体の財政状況及び健全化判断比率'!BR9)</f>
        <v/>
      </c>
      <c r="DH36" s="601"/>
      <c r="DI36" s="208"/>
    </row>
    <row r="37" spans="1:113" ht="32.25" customHeight="1" x14ac:dyDescent="0.2">
      <c r="A37" s="181"/>
      <c r="B37" s="205"/>
      <c r="C37" s="599">
        <f>IF(E37="","",C36+1)</f>
        <v>4</v>
      </c>
      <c r="D37" s="599"/>
      <c r="E37" s="600" t="str">
        <f>IF('各会計、関係団体の財政状況及び健全化判断比率'!B10="","",'各会計、関係団体の財政状況及び健全化判断比率'!B10)</f>
        <v>基金会計</v>
      </c>
      <c r="F37" s="600"/>
      <c r="G37" s="600"/>
      <c r="H37" s="600"/>
      <c r="I37" s="600"/>
      <c r="J37" s="600"/>
      <c r="K37" s="600"/>
      <c r="L37" s="600"/>
      <c r="M37" s="600"/>
      <c r="N37" s="600"/>
      <c r="O37" s="600"/>
      <c r="P37" s="600"/>
      <c r="Q37" s="600"/>
      <c r="R37" s="600"/>
      <c r="S37" s="600"/>
      <c r="T37" s="181"/>
      <c r="U37" s="599">
        <f t="shared" si="4"/>
        <v>9</v>
      </c>
      <c r="V37" s="599"/>
      <c r="W37" s="600" t="str">
        <f>IF('各会計、関係団体の財政状況及び健全化判断比率'!B31="","",'各会計、関係団体の財政状況及び健全化判断比率'!B31)</f>
        <v>介護保険会計</v>
      </c>
      <c r="X37" s="600"/>
      <c r="Y37" s="600"/>
      <c r="Z37" s="600"/>
      <c r="AA37" s="600"/>
      <c r="AB37" s="600"/>
      <c r="AC37" s="600"/>
      <c r="AD37" s="600"/>
      <c r="AE37" s="600"/>
      <c r="AF37" s="600"/>
      <c r="AG37" s="600"/>
      <c r="AH37" s="600"/>
      <c r="AI37" s="600"/>
      <c r="AJ37" s="600"/>
      <c r="AK37" s="600"/>
      <c r="AL37" s="181"/>
      <c r="AM37" s="599">
        <f t="shared" si="0"/>
        <v>13</v>
      </c>
      <c r="AN37" s="599"/>
      <c r="AO37" s="600" t="str">
        <f>IF('各会計、関係団体の財政状況及び健全化判断比率'!B35="","",'各会計、関係団体の財政状況及び健全化判断比率'!B35)</f>
        <v>高速電車事業会計</v>
      </c>
      <c r="AP37" s="600"/>
      <c r="AQ37" s="600"/>
      <c r="AR37" s="600"/>
      <c r="AS37" s="600"/>
      <c r="AT37" s="600"/>
      <c r="AU37" s="600"/>
      <c r="AV37" s="600"/>
      <c r="AW37" s="600"/>
      <c r="AX37" s="600"/>
      <c r="AY37" s="600"/>
      <c r="AZ37" s="600"/>
      <c r="BA37" s="600"/>
      <c r="BB37" s="600"/>
      <c r="BC37" s="600"/>
      <c r="BD37" s="181"/>
      <c r="BE37" s="599" t="str">
        <f t="shared" si="1"/>
        <v/>
      </c>
      <c r="BF37" s="599"/>
      <c r="BG37" s="600"/>
      <c r="BH37" s="600"/>
      <c r="BI37" s="600"/>
      <c r="BJ37" s="600"/>
      <c r="BK37" s="600"/>
      <c r="BL37" s="600"/>
      <c r="BM37" s="600"/>
      <c r="BN37" s="600"/>
      <c r="BO37" s="600"/>
      <c r="BP37" s="600"/>
      <c r="BQ37" s="600"/>
      <c r="BR37" s="600"/>
      <c r="BS37" s="600"/>
      <c r="BT37" s="600"/>
      <c r="BU37" s="600"/>
      <c r="BV37" s="181"/>
      <c r="BW37" s="599" t="str">
        <f t="shared" si="2"/>
        <v/>
      </c>
      <c r="BX37" s="599"/>
      <c r="BY37" s="600" t="str">
        <f>IF('各会計、関係団体の財政状況及び健全化判断比率'!B71="","",'各会計、関係団体の財政状況及び健全化判断比率'!B71)</f>
        <v/>
      </c>
      <c r="BZ37" s="600"/>
      <c r="CA37" s="600"/>
      <c r="CB37" s="600"/>
      <c r="CC37" s="600"/>
      <c r="CD37" s="600"/>
      <c r="CE37" s="600"/>
      <c r="CF37" s="600"/>
      <c r="CG37" s="600"/>
      <c r="CH37" s="600"/>
      <c r="CI37" s="600"/>
      <c r="CJ37" s="600"/>
      <c r="CK37" s="600"/>
      <c r="CL37" s="600"/>
      <c r="CM37" s="600"/>
      <c r="CN37" s="181"/>
      <c r="CO37" s="599">
        <f t="shared" si="3"/>
        <v>22</v>
      </c>
      <c r="CP37" s="599"/>
      <c r="CQ37" s="600" t="str">
        <f>IF('各会計、関係団体の財政状況及び健全化判断比率'!BS10="","",'各会計、関係団体の財政状況及び健全化判断比率'!BS10)</f>
        <v>(公財)さっぽろ青少年女性活動協会</v>
      </c>
      <c r="CR37" s="600"/>
      <c r="CS37" s="600"/>
      <c r="CT37" s="600"/>
      <c r="CU37" s="600"/>
      <c r="CV37" s="600"/>
      <c r="CW37" s="600"/>
      <c r="CX37" s="600"/>
      <c r="CY37" s="600"/>
      <c r="CZ37" s="600"/>
      <c r="DA37" s="600"/>
      <c r="DB37" s="600"/>
      <c r="DC37" s="600"/>
      <c r="DD37" s="600"/>
      <c r="DE37" s="600"/>
      <c r="DG37" s="601" t="str">
        <f>IF('各会計、関係団体の財政状況及び健全化判断比率'!BR10="","",'各会計、関係団体の財政状況及び健全化判断比率'!BR10)</f>
        <v/>
      </c>
      <c r="DH37" s="601"/>
      <c r="DI37" s="208"/>
    </row>
    <row r="38" spans="1:113" ht="32.25" customHeight="1" x14ac:dyDescent="0.2">
      <c r="A38" s="181"/>
      <c r="B38" s="205"/>
      <c r="C38" s="599">
        <f t="shared" ref="C38:C43" si="5">IF(E38="","",C37+1)</f>
        <v>5</v>
      </c>
      <c r="D38" s="599"/>
      <c r="E38" s="600" t="str">
        <f>IF('各会計、関係団体の財政状況及び健全化判断比率'!B11="","",'各会計、関係団体の財政状況及び健全化判断比率'!B11)</f>
        <v>公債会計</v>
      </c>
      <c r="F38" s="600"/>
      <c r="G38" s="600"/>
      <c r="H38" s="600"/>
      <c r="I38" s="600"/>
      <c r="J38" s="600"/>
      <c r="K38" s="600"/>
      <c r="L38" s="600"/>
      <c r="M38" s="600"/>
      <c r="N38" s="600"/>
      <c r="O38" s="600"/>
      <c r="P38" s="600"/>
      <c r="Q38" s="600"/>
      <c r="R38" s="600"/>
      <c r="S38" s="600"/>
      <c r="T38" s="181"/>
      <c r="U38" s="599" t="str">
        <f t="shared" si="4"/>
        <v/>
      </c>
      <c r="V38" s="599"/>
      <c r="W38" s="600"/>
      <c r="X38" s="600"/>
      <c r="Y38" s="600"/>
      <c r="Z38" s="600"/>
      <c r="AA38" s="600"/>
      <c r="AB38" s="600"/>
      <c r="AC38" s="600"/>
      <c r="AD38" s="600"/>
      <c r="AE38" s="600"/>
      <c r="AF38" s="600"/>
      <c r="AG38" s="600"/>
      <c r="AH38" s="600"/>
      <c r="AI38" s="600"/>
      <c r="AJ38" s="600"/>
      <c r="AK38" s="600"/>
      <c r="AL38" s="181"/>
      <c r="AM38" s="599">
        <f t="shared" si="0"/>
        <v>14</v>
      </c>
      <c r="AN38" s="599"/>
      <c r="AO38" s="600" t="str">
        <f>IF('各会計、関係団体の財政状況及び健全化判断比率'!B36="","",'各会計、関係団体の財政状況及び健全化判断比率'!B36)</f>
        <v>水道事業会計</v>
      </c>
      <c r="AP38" s="600"/>
      <c r="AQ38" s="600"/>
      <c r="AR38" s="600"/>
      <c r="AS38" s="600"/>
      <c r="AT38" s="600"/>
      <c r="AU38" s="600"/>
      <c r="AV38" s="600"/>
      <c r="AW38" s="600"/>
      <c r="AX38" s="600"/>
      <c r="AY38" s="600"/>
      <c r="AZ38" s="600"/>
      <c r="BA38" s="600"/>
      <c r="BB38" s="600"/>
      <c r="BC38" s="600"/>
      <c r="BD38" s="181"/>
      <c r="BE38" s="599" t="str">
        <f t="shared" si="1"/>
        <v/>
      </c>
      <c r="BF38" s="599"/>
      <c r="BG38" s="600"/>
      <c r="BH38" s="600"/>
      <c r="BI38" s="600"/>
      <c r="BJ38" s="600"/>
      <c r="BK38" s="600"/>
      <c r="BL38" s="600"/>
      <c r="BM38" s="600"/>
      <c r="BN38" s="600"/>
      <c r="BO38" s="600"/>
      <c r="BP38" s="600"/>
      <c r="BQ38" s="600"/>
      <c r="BR38" s="600"/>
      <c r="BS38" s="600"/>
      <c r="BT38" s="600"/>
      <c r="BU38" s="600"/>
      <c r="BV38" s="181"/>
      <c r="BW38" s="599" t="str">
        <f t="shared" si="2"/>
        <v/>
      </c>
      <c r="BX38" s="599"/>
      <c r="BY38" s="600" t="str">
        <f>IF('各会計、関係団体の財政状況及び健全化判断比率'!B72="","",'各会計、関係団体の財政状況及び健全化判断比率'!B72)</f>
        <v/>
      </c>
      <c r="BZ38" s="600"/>
      <c r="CA38" s="600"/>
      <c r="CB38" s="600"/>
      <c r="CC38" s="600"/>
      <c r="CD38" s="600"/>
      <c r="CE38" s="600"/>
      <c r="CF38" s="600"/>
      <c r="CG38" s="600"/>
      <c r="CH38" s="600"/>
      <c r="CI38" s="600"/>
      <c r="CJ38" s="600"/>
      <c r="CK38" s="600"/>
      <c r="CL38" s="600"/>
      <c r="CM38" s="600"/>
      <c r="CN38" s="181"/>
      <c r="CO38" s="599">
        <f t="shared" si="3"/>
        <v>23</v>
      </c>
      <c r="CP38" s="599"/>
      <c r="CQ38" s="600" t="str">
        <f>IF('各会計、関係団体の財政状況及び健全化判断比率'!BS11="","",'各会計、関係団体の財政状況及び健全化判断比率'!BS11)</f>
        <v>(一財)札幌産業流通振興協会</v>
      </c>
      <c r="CR38" s="600"/>
      <c r="CS38" s="600"/>
      <c r="CT38" s="600"/>
      <c r="CU38" s="600"/>
      <c r="CV38" s="600"/>
      <c r="CW38" s="600"/>
      <c r="CX38" s="600"/>
      <c r="CY38" s="600"/>
      <c r="CZ38" s="600"/>
      <c r="DA38" s="600"/>
      <c r="DB38" s="600"/>
      <c r="DC38" s="600"/>
      <c r="DD38" s="600"/>
      <c r="DE38" s="600"/>
      <c r="DG38" s="601" t="str">
        <f>IF('各会計、関係団体の財政状況及び健全化判断比率'!BR11="","",'各会計、関係団体の財政状況及び健全化判断比率'!BR11)</f>
        <v/>
      </c>
      <c r="DH38" s="601"/>
      <c r="DI38" s="208"/>
    </row>
    <row r="39" spans="1:113" ht="32.25" customHeight="1" x14ac:dyDescent="0.2">
      <c r="A39" s="181"/>
      <c r="B39" s="205"/>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81"/>
      <c r="U39" s="599" t="str">
        <f t="shared" si="4"/>
        <v/>
      </c>
      <c r="V39" s="599"/>
      <c r="W39" s="600"/>
      <c r="X39" s="600"/>
      <c r="Y39" s="600"/>
      <c r="Z39" s="600"/>
      <c r="AA39" s="600"/>
      <c r="AB39" s="600"/>
      <c r="AC39" s="600"/>
      <c r="AD39" s="600"/>
      <c r="AE39" s="600"/>
      <c r="AF39" s="600"/>
      <c r="AG39" s="600"/>
      <c r="AH39" s="600"/>
      <c r="AI39" s="600"/>
      <c r="AJ39" s="600"/>
      <c r="AK39" s="600"/>
      <c r="AL39" s="181"/>
      <c r="AM39" s="599">
        <f t="shared" si="0"/>
        <v>15</v>
      </c>
      <c r="AN39" s="599"/>
      <c r="AO39" s="600" t="str">
        <f>IF('各会計、関係団体の財政状況及び健全化判断比率'!B37="","",'各会計、関係団体の財政状況及び健全化判断比率'!B37)</f>
        <v>下水道事業会計</v>
      </c>
      <c r="AP39" s="600"/>
      <c r="AQ39" s="600"/>
      <c r="AR39" s="600"/>
      <c r="AS39" s="600"/>
      <c r="AT39" s="600"/>
      <c r="AU39" s="600"/>
      <c r="AV39" s="600"/>
      <c r="AW39" s="600"/>
      <c r="AX39" s="600"/>
      <c r="AY39" s="600"/>
      <c r="AZ39" s="600"/>
      <c r="BA39" s="600"/>
      <c r="BB39" s="600"/>
      <c r="BC39" s="600"/>
      <c r="BD39" s="181"/>
      <c r="BE39" s="599" t="str">
        <f t="shared" si="1"/>
        <v/>
      </c>
      <c r="BF39" s="599"/>
      <c r="BG39" s="600"/>
      <c r="BH39" s="600"/>
      <c r="BI39" s="600"/>
      <c r="BJ39" s="600"/>
      <c r="BK39" s="600"/>
      <c r="BL39" s="600"/>
      <c r="BM39" s="600"/>
      <c r="BN39" s="600"/>
      <c r="BO39" s="600"/>
      <c r="BP39" s="600"/>
      <c r="BQ39" s="600"/>
      <c r="BR39" s="600"/>
      <c r="BS39" s="600"/>
      <c r="BT39" s="600"/>
      <c r="BU39" s="600"/>
      <c r="BV39" s="181"/>
      <c r="BW39" s="599" t="str">
        <f t="shared" si="2"/>
        <v/>
      </c>
      <c r="BX39" s="599"/>
      <c r="BY39" s="600" t="str">
        <f>IF('各会計、関係団体の財政状況及び健全化判断比率'!B73="","",'各会計、関係団体の財政状況及び健全化判断比率'!B73)</f>
        <v/>
      </c>
      <c r="BZ39" s="600"/>
      <c r="CA39" s="600"/>
      <c r="CB39" s="600"/>
      <c r="CC39" s="600"/>
      <c r="CD39" s="600"/>
      <c r="CE39" s="600"/>
      <c r="CF39" s="600"/>
      <c r="CG39" s="600"/>
      <c r="CH39" s="600"/>
      <c r="CI39" s="600"/>
      <c r="CJ39" s="600"/>
      <c r="CK39" s="600"/>
      <c r="CL39" s="600"/>
      <c r="CM39" s="600"/>
      <c r="CN39" s="181"/>
      <c r="CO39" s="599">
        <f t="shared" si="3"/>
        <v>24</v>
      </c>
      <c r="CP39" s="599"/>
      <c r="CQ39" s="600" t="str">
        <f>IF('各会計、関係団体の財政状況及び健全化判断比率'!BS12="","",'各会計、関係団体の財政状況及び健全化判断比率'!BS12)</f>
        <v>(一財)札幌市下水道資源公社</v>
      </c>
      <c r="CR39" s="600"/>
      <c r="CS39" s="600"/>
      <c r="CT39" s="600"/>
      <c r="CU39" s="600"/>
      <c r="CV39" s="600"/>
      <c r="CW39" s="600"/>
      <c r="CX39" s="600"/>
      <c r="CY39" s="600"/>
      <c r="CZ39" s="600"/>
      <c r="DA39" s="600"/>
      <c r="DB39" s="600"/>
      <c r="DC39" s="600"/>
      <c r="DD39" s="600"/>
      <c r="DE39" s="600"/>
      <c r="DG39" s="601" t="str">
        <f>IF('各会計、関係団体の財政状況及び健全化判断比率'!BR12="","",'各会計、関係団体の財政状況及び健全化判断比率'!BR12)</f>
        <v/>
      </c>
      <c r="DH39" s="601"/>
      <c r="DI39" s="208"/>
    </row>
    <row r="40" spans="1:113" ht="32.25" customHeight="1" x14ac:dyDescent="0.2">
      <c r="A40" s="181"/>
      <c r="B40" s="205"/>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81"/>
      <c r="U40" s="599" t="str">
        <f t="shared" si="4"/>
        <v/>
      </c>
      <c r="V40" s="599"/>
      <c r="W40" s="600"/>
      <c r="X40" s="600"/>
      <c r="Y40" s="600"/>
      <c r="Z40" s="600"/>
      <c r="AA40" s="600"/>
      <c r="AB40" s="600"/>
      <c r="AC40" s="600"/>
      <c r="AD40" s="600"/>
      <c r="AE40" s="600"/>
      <c r="AF40" s="600"/>
      <c r="AG40" s="600"/>
      <c r="AH40" s="600"/>
      <c r="AI40" s="600"/>
      <c r="AJ40" s="600"/>
      <c r="AK40" s="600"/>
      <c r="AL40" s="181"/>
      <c r="AM40" s="599" t="str">
        <f t="shared" si="0"/>
        <v/>
      </c>
      <c r="AN40" s="599"/>
      <c r="AO40" s="600"/>
      <c r="AP40" s="600"/>
      <c r="AQ40" s="600"/>
      <c r="AR40" s="600"/>
      <c r="AS40" s="600"/>
      <c r="AT40" s="600"/>
      <c r="AU40" s="600"/>
      <c r="AV40" s="600"/>
      <c r="AW40" s="600"/>
      <c r="AX40" s="600"/>
      <c r="AY40" s="600"/>
      <c r="AZ40" s="600"/>
      <c r="BA40" s="600"/>
      <c r="BB40" s="600"/>
      <c r="BC40" s="600"/>
      <c r="BD40" s="181"/>
      <c r="BE40" s="599" t="str">
        <f t="shared" si="1"/>
        <v/>
      </c>
      <c r="BF40" s="599"/>
      <c r="BG40" s="600"/>
      <c r="BH40" s="600"/>
      <c r="BI40" s="600"/>
      <c r="BJ40" s="600"/>
      <c r="BK40" s="600"/>
      <c r="BL40" s="600"/>
      <c r="BM40" s="600"/>
      <c r="BN40" s="600"/>
      <c r="BO40" s="600"/>
      <c r="BP40" s="600"/>
      <c r="BQ40" s="600"/>
      <c r="BR40" s="600"/>
      <c r="BS40" s="600"/>
      <c r="BT40" s="600"/>
      <c r="BU40" s="600"/>
      <c r="BV40" s="181"/>
      <c r="BW40" s="599" t="str">
        <f t="shared" si="2"/>
        <v/>
      </c>
      <c r="BX40" s="599"/>
      <c r="BY40" s="600" t="str">
        <f>IF('各会計、関係団体の財政状況及び健全化判断比率'!B74="","",'各会計、関係団体の財政状況及び健全化判断比率'!B74)</f>
        <v/>
      </c>
      <c r="BZ40" s="600"/>
      <c r="CA40" s="600"/>
      <c r="CB40" s="600"/>
      <c r="CC40" s="600"/>
      <c r="CD40" s="600"/>
      <c r="CE40" s="600"/>
      <c r="CF40" s="600"/>
      <c r="CG40" s="600"/>
      <c r="CH40" s="600"/>
      <c r="CI40" s="600"/>
      <c r="CJ40" s="600"/>
      <c r="CK40" s="600"/>
      <c r="CL40" s="600"/>
      <c r="CM40" s="600"/>
      <c r="CN40" s="181"/>
      <c r="CO40" s="599">
        <f t="shared" si="3"/>
        <v>25</v>
      </c>
      <c r="CP40" s="599"/>
      <c r="CQ40" s="600" t="str">
        <f>IF('各会計、関係団体の財政状況及び健全化判断比率'!BS13="","",'各会計、関係団体の財政状況及び健全化判断比率'!BS13)</f>
        <v>(一財)札幌市スポーツ協会</v>
      </c>
      <c r="CR40" s="600"/>
      <c r="CS40" s="600"/>
      <c r="CT40" s="600"/>
      <c r="CU40" s="600"/>
      <c r="CV40" s="600"/>
      <c r="CW40" s="600"/>
      <c r="CX40" s="600"/>
      <c r="CY40" s="600"/>
      <c r="CZ40" s="600"/>
      <c r="DA40" s="600"/>
      <c r="DB40" s="600"/>
      <c r="DC40" s="600"/>
      <c r="DD40" s="600"/>
      <c r="DE40" s="600"/>
      <c r="DG40" s="601" t="str">
        <f>IF('各会計、関係団体の財政状況及び健全化判断比率'!BR13="","",'各会計、関係団体の財政状況及び健全化判断比率'!BR13)</f>
        <v/>
      </c>
      <c r="DH40" s="601"/>
      <c r="DI40" s="208"/>
    </row>
    <row r="41" spans="1:113" ht="32.25" customHeight="1" x14ac:dyDescent="0.2">
      <c r="A41" s="181"/>
      <c r="B41" s="205"/>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81"/>
      <c r="U41" s="599" t="str">
        <f t="shared" si="4"/>
        <v/>
      </c>
      <c r="V41" s="599"/>
      <c r="W41" s="600"/>
      <c r="X41" s="600"/>
      <c r="Y41" s="600"/>
      <c r="Z41" s="600"/>
      <c r="AA41" s="600"/>
      <c r="AB41" s="600"/>
      <c r="AC41" s="600"/>
      <c r="AD41" s="600"/>
      <c r="AE41" s="600"/>
      <c r="AF41" s="600"/>
      <c r="AG41" s="600"/>
      <c r="AH41" s="600"/>
      <c r="AI41" s="600"/>
      <c r="AJ41" s="600"/>
      <c r="AK41" s="600"/>
      <c r="AL41" s="181"/>
      <c r="AM41" s="599" t="str">
        <f t="shared" si="0"/>
        <v/>
      </c>
      <c r="AN41" s="599"/>
      <c r="AO41" s="600"/>
      <c r="AP41" s="600"/>
      <c r="AQ41" s="600"/>
      <c r="AR41" s="600"/>
      <c r="AS41" s="600"/>
      <c r="AT41" s="600"/>
      <c r="AU41" s="600"/>
      <c r="AV41" s="600"/>
      <c r="AW41" s="600"/>
      <c r="AX41" s="600"/>
      <c r="AY41" s="600"/>
      <c r="AZ41" s="600"/>
      <c r="BA41" s="600"/>
      <c r="BB41" s="600"/>
      <c r="BC41" s="600"/>
      <c r="BD41" s="181"/>
      <c r="BE41" s="599" t="str">
        <f t="shared" si="1"/>
        <v/>
      </c>
      <c r="BF41" s="599"/>
      <c r="BG41" s="600"/>
      <c r="BH41" s="600"/>
      <c r="BI41" s="600"/>
      <c r="BJ41" s="600"/>
      <c r="BK41" s="600"/>
      <c r="BL41" s="600"/>
      <c r="BM41" s="600"/>
      <c r="BN41" s="600"/>
      <c r="BO41" s="600"/>
      <c r="BP41" s="600"/>
      <c r="BQ41" s="600"/>
      <c r="BR41" s="600"/>
      <c r="BS41" s="600"/>
      <c r="BT41" s="600"/>
      <c r="BU41" s="600"/>
      <c r="BV41" s="181"/>
      <c r="BW41" s="599" t="str">
        <f t="shared" si="2"/>
        <v/>
      </c>
      <c r="BX41" s="599"/>
      <c r="BY41" s="600" t="str">
        <f>IF('各会計、関係団体の財政状況及び健全化判断比率'!B75="","",'各会計、関係団体の財政状況及び健全化判断比率'!B75)</f>
        <v/>
      </c>
      <c r="BZ41" s="600"/>
      <c r="CA41" s="600"/>
      <c r="CB41" s="600"/>
      <c r="CC41" s="600"/>
      <c r="CD41" s="600"/>
      <c r="CE41" s="600"/>
      <c r="CF41" s="600"/>
      <c r="CG41" s="600"/>
      <c r="CH41" s="600"/>
      <c r="CI41" s="600"/>
      <c r="CJ41" s="600"/>
      <c r="CK41" s="600"/>
      <c r="CL41" s="600"/>
      <c r="CM41" s="600"/>
      <c r="CN41" s="181"/>
      <c r="CO41" s="599">
        <f t="shared" si="3"/>
        <v>26</v>
      </c>
      <c r="CP41" s="599"/>
      <c r="CQ41" s="600" t="str">
        <f>IF('各会計、関係団体の財政状況及び健全化判断比率'!BS14="","",'各会計、関係団体の財政状況及び健全化判断比率'!BS14)</f>
        <v>(公財)札幌市公園緑化協会</v>
      </c>
      <c r="CR41" s="600"/>
      <c r="CS41" s="600"/>
      <c r="CT41" s="600"/>
      <c r="CU41" s="600"/>
      <c r="CV41" s="600"/>
      <c r="CW41" s="600"/>
      <c r="CX41" s="600"/>
      <c r="CY41" s="600"/>
      <c r="CZ41" s="600"/>
      <c r="DA41" s="600"/>
      <c r="DB41" s="600"/>
      <c r="DC41" s="600"/>
      <c r="DD41" s="600"/>
      <c r="DE41" s="600"/>
      <c r="DG41" s="601" t="str">
        <f>IF('各会計、関係団体の財政状況及び健全化判断比率'!BR14="","",'各会計、関係団体の財政状況及び健全化判断比率'!BR14)</f>
        <v/>
      </c>
      <c r="DH41" s="601"/>
      <c r="DI41" s="208"/>
    </row>
    <row r="42" spans="1:113" ht="32.25" customHeight="1" x14ac:dyDescent="0.2">
      <c r="B42" s="205"/>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81"/>
      <c r="U42" s="599" t="str">
        <f t="shared" si="4"/>
        <v/>
      </c>
      <c r="V42" s="599"/>
      <c r="W42" s="600"/>
      <c r="X42" s="600"/>
      <c r="Y42" s="600"/>
      <c r="Z42" s="600"/>
      <c r="AA42" s="600"/>
      <c r="AB42" s="600"/>
      <c r="AC42" s="600"/>
      <c r="AD42" s="600"/>
      <c r="AE42" s="600"/>
      <c r="AF42" s="600"/>
      <c r="AG42" s="600"/>
      <c r="AH42" s="600"/>
      <c r="AI42" s="600"/>
      <c r="AJ42" s="600"/>
      <c r="AK42" s="600"/>
      <c r="AL42" s="181"/>
      <c r="AM42" s="599" t="str">
        <f t="shared" si="0"/>
        <v/>
      </c>
      <c r="AN42" s="599"/>
      <c r="AO42" s="600"/>
      <c r="AP42" s="600"/>
      <c r="AQ42" s="600"/>
      <c r="AR42" s="600"/>
      <c r="AS42" s="600"/>
      <c r="AT42" s="600"/>
      <c r="AU42" s="600"/>
      <c r="AV42" s="600"/>
      <c r="AW42" s="600"/>
      <c r="AX42" s="600"/>
      <c r="AY42" s="600"/>
      <c r="AZ42" s="600"/>
      <c r="BA42" s="600"/>
      <c r="BB42" s="600"/>
      <c r="BC42" s="600"/>
      <c r="BD42" s="181"/>
      <c r="BE42" s="599" t="str">
        <f t="shared" si="1"/>
        <v/>
      </c>
      <c r="BF42" s="599"/>
      <c r="BG42" s="600"/>
      <c r="BH42" s="600"/>
      <c r="BI42" s="600"/>
      <c r="BJ42" s="600"/>
      <c r="BK42" s="600"/>
      <c r="BL42" s="600"/>
      <c r="BM42" s="600"/>
      <c r="BN42" s="600"/>
      <c r="BO42" s="600"/>
      <c r="BP42" s="600"/>
      <c r="BQ42" s="600"/>
      <c r="BR42" s="600"/>
      <c r="BS42" s="600"/>
      <c r="BT42" s="600"/>
      <c r="BU42" s="600"/>
      <c r="BV42" s="181"/>
      <c r="BW42" s="599" t="str">
        <f t="shared" si="2"/>
        <v/>
      </c>
      <c r="BX42" s="599"/>
      <c r="BY42" s="600" t="str">
        <f>IF('各会計、関係団体の財政状況及び健全化判断比率'!B76="","",'各会計、関係団体の財政状況及び健全化判断比率'!B76)</f>
        <v/>
      </c>
      <c r="BZ42" s="600"/>
      <c r="CA42" s="600"/>
      <c r="CB42" s="600"/>
      <c r="CC42" s="600"/>
      <c r="CD42" s="600"/>
      <c r="CE42" s="600"/>
      <c r="CF42" s="600"/>
      <c r="CG42" s="600"/>
      <c r="CH42" s="600"/>
      <c r="CI42" s="600"/>
      <c r="CJ42" s="600"/>
      <c r="CK42" s="600"/>
      <c r="CL42" s="600"/>
      <c r="CM42" s="600"/>
      <c r="CN42" s="181"/>
      <c r="CO42" s="599">
        <f t="shared" si="3"/>
        <v>27</v>
      </c>
      <c r="CP42" s="599"/>
      <c r="CQ42" s="600" t="str">
        <f>IF('各会計、関係団体の財政状況及び健全化判断比率'!BS15="","",'各会計、関係団体の財政状況及び健全化判断比率'!BS15)</f>
        <v>(一財)札幌勤労者職業福祉センター</v>
      </c>
      <c r="CR42" s="600"/>
      <c r="CS42" s="600"/>
      <c r="CT42" s="600"/>
      <c r="CU42" s="600"/>
      <c r="CV42" s="600"/>
      <c r="CW42" s="600"/>
      <c r="CX42" s="600"/>
      <c r="CY42" s="600"/>
      <c r="CZ42" s="600"/>
      <c r="DA42" s="600"/>
      <c r="DB42" s="600"/>
      <c r="DC42" s="600"/>
      <c r="DD42" s="600"/>
      <c r="DE42" s="600"/>
      <c r="DG42" s="601" t="str">
        <f>IF('各会計、関係団体の財政状況及び健全化判断比率'!BR15="","",'各会計、関係団体の財政状況及び健全化判断比率'!BR15)</f>
        <v/>
      </c>
      <c r="DH42" s="601"/>
      <c r="DI42" s="208"/>
    </row>
    <row r="43" spans="1:113" ht="32.25" customHeight="1" x14ac:dyDescent="0.2">
      <c r="B43" s="205"/>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81"/>
      <c r="U43" s="599" t="str">
        <f t="shared" si="4"/>
        <v/>
      </c>
      <c r="V43" s="599"/>
      <c r="W43" s="600"/>
      <c r="X43" s="600"/>
      <c r="Y43" s="600"/>
      <c r="Z43" s="600"/>
      <c r="AA43" s="600"/>
      <c r="AB43" s="600"/>
      <c r="AC43" s="600"/>
      <c r="AD43" s="600"/>
      <c r="AE43" s="600"/>
      <c r="AF43" s="600"/>
      <c r="AG43" s="600"/>
      <c r="AH43" s="600"/>
      <c r="AI43" s="600"/>
      <c r="AJ43" s="600"/>
      <c r="AK43" s="600"/>
      <c r="AL43" s="181"/>
      <c r="AM43" s="599" t="str">
        <f t="shared" si="0"/>
        <v/>
      </c>
      <c r="AN43" s="599"/>
      <c r="AO43" s="600"/>
      <c r="AP43" s="600"/>
      <c r="AQ43" s="600"/>
      <c r="AR43" s="600"/>
      <c r="AS43" s="600"/>
      <c r="AT43" s="600"/>
      <c r="AU43" s="600"/>
      <c r="AV43" s="600"/>
      <c r="AW43" s="600"/>
      <c r="AX43" s="600"/>
      <c r="AY43" s="600"/>
      <c r="AZ43" s="600"/>
      <c r="BA43" s="600"/>
      <c r="BB43" s="600"/>
      <c r="BC43" s="600"/>
      <c r="BD43" s="181"/>
      <c r="BE43" s="599" t="str">
        <f t="shared" si="1"/>
        <v/>
      </c>
      <c r="BF43" s="599"/>
      <c r="BG43" s="600"/>
      <c r="BH43" s="600"/>
      <c r="BI43" s="600"/>
      <c r="BJ43" s="600"/>
      <c r="BK43" s="600"/>
      <c r="BL43" s="600"/>
      <c r="BM43" s="600"/>
      <c r="BN43" s="600"/>
      <c r="BO43" s="600"/>
      <c r="BP43" s="600"/>
      <c r="BQ43" s="600"/>
      <c r="BR43" s="600"/>
      <c r="BS43" s="600"/>
      <c r="BT43" s="600"/>
      <c r="BU43" s="600"/>
      <c r="BV43" s="181"/>
      <c r="BW43" s="599" t="str">
        <f t="shared" si="2"/>
        <v/>
      </c>
      <c r="BX43" s="599"/>
      <c r="BY43" s="600" t="str">
        <f>IF('各会計、関係団体の財政状況及び健全化判断比率'!B77="","",'各会計、関係団体の財政状況及び健全化判断比率'!B77)</f>
        <v/>
      </c>
      <c r="BZ43" s="600"/>
      <c r="CA43" s="600"/>
      <c r="CB43" s="600"/>
      <c r="CC43" s="600"/>
      <c r="CD43" s="600"/>
      <c r="CE43" s="600"/>
      <c r="CF43" s="600"/>
      <c r="CG43" s="600"/>
      <c r="CH43" s="600"/>
      <c r="CI43" s="600"/>
      <c r="CJ43" s="600"/>
      <c r="CK43" s="600"/>
      <c r="CL43" s="600"/>
      <c r="CM43" s="600"/>
      <c r="CN43" s="181"/>
      <c r="CO43" s="599">
        <f t="shared" si="3"/>
        <v>28</v>
      </c>
      <c r="CP43" s="599"/>
      <c r="CQ43" s="600" t="str">
        <f>IF('各会計、関係団体の財政状況及び健全化判断比率'!BS16="","",'各会計、関係団体の財政状況及び健全化判断比率'!BS16)</f>
        <v>(公財)札幌市芸術文化財団</v>
      </c>
      <c r="CR43" s="600"/>
      <c r="CS43" s="600"/>
      <c r="CT43" s="600"/>
      <c r="CU43" s="600"/>
      <c r="CV43" s="600"/>
      <c r="CW43" s="600"/>
      <c r="CX43" s="600"/>
      <c r="CY43" s="600"/>
      <c r="CZ43" s="600"/>
      <c r="DA43" s="600"/>
      <c r="DB43" s="600"/>
      <c r="DC43" s="600"/>
      <c r="DD43" s="600"/>
      <c r="DE43" s="600"/>
      <c r="DG43" s="601" t="str">
        <f>IF('各会計、関係団体の財政状況及び健全化判断比率'!BR16="","",'各会計、関係団体の財政状況及び健全化判断比率'!BR16)</f>
        <v/>
      </c>
      <c r="DH43" s="601"/>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2" t="s">
        <v>208</v>
      </c>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row>
    <row r="47" spans="1:113" x14ac:dyDescent="0.2">
      <c r="E47" s="602" t="s">
        <v>209</v>
      </c>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row>
    <row r="48" spans="1:113" x14ac:dyDescent="0.2">
      <c r="E48" s="602" t="s">
        <v>210</v>
      </c>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row>
    <row r="49" spans="5:113" x14ac:dyDescent="0.2">
      <c r="E49" s="603" t="s">
        <v>211</v>
      </c>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row>
    <row r="50" spans="5:113" x14ac:dyDescent="0.2">
      <c r="E50" s="602" t="s">
        <v>212</v>
      </c>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row>
    <row r="51" spans="5:113" x14ac:dyDescent="0.2">
      <c r="E51" s="602" t="s">
        <v>213</v>
      </c>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2"/>
      <c r="BU51" s="602"/>
      <c r="BV51" s="602"/>
      <c r="BW51" s="602"/>
      <c r="BX51" s="602"/>
      <c r="BY51" s="602"/>
      <c r="BZ51" s="602"/>
      <c r="CA51" s="602"/>
      <c r="CB51" s="602"/>
      <c r="CC51" s="602"/>
      <c r="CD51" s="602"/>
      <c r="CE51" s="602"/>
      <c r="CF51" s="602"/>
      <c r="CG51" s="602"/>
      <c r="CH51" s="602"/>
      <c r="CI51" s="602"/>
      <c r="CJ51" s="602"/>
      <c r="CK51" s="602"/>
      <c r="CL51" s="602"/>
      <c r="CM51" s="602"/>
      <c r="CN51" s="602"/>
      <c r="CO51" s="602"/>
      <c r="CP51" s="602"/>
      <c r="CQ51" s="602"/>
      <c r="CR51" s="602"/>
      <c r="CS51" s="602"/>
      <c r="CT51" s="602"/>
      <c r="CU51" s="602"/>
      <c r="CV51" s="602"/>
      <c r="CW51" s="602"/>
      <c r="CX51" s="602"/>
      <c r="CY51" s="602"/>
      <c r="CZ51" s="602"/>
      <c r="DA51" s="602"/>
      <c r="DB51" s="602"/>
      <c r="DC51" s="602"/>
      <c r="DD51" s="602"/>
      <c r="DE51" s="602"/>
      <c r="DF51" s="602"/>
      <c r="DG51" s="602"/>
      <c r="DH51" s="602"/>
      <c r="DI51" s="602"/>
    </row>
    <row r="52" spans="5:113" x14ac:dyDescent="0.2">
      <c r="E52" s="602" t="s">
        <v>214</v>
      </c>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2"/>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2"/>
      <c r="CV52" s="602"/>
      <c r="CW52" s="602"/>
      <c r="CX52" s="602"/>
      <c r="CY52" s="602"/>
      <c r="CZ52" s="602"/>
      <c r="DA52" s="602"/>
      <c r="DB52" s="602"/>
      <c r="DC52" s="602"/>
      <c r="DD52" s="602"/>
      <c r="DE52" s="602"/>
      <c r="DF52" s="602"/>
      <c r="DG52" s="602"/>
      <c r="DH52" s="602"/>
      <c r="DI52" s="602"/>
    </row>
    <row r="53" spans="5:113" x14ac:dyDescent="0.2">
      <c r="E53" s="602" t="s">
        <v>215</v>
      </c>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602"/>
      <c r="AR53" s="602"/>
      <c r="AS53" s="602"/>
      <c r="AT53" s="602"/>
      <c r="AU53" s="602"/>
      <c r="AV53" s="602"/>
      <c r="AW53" s="602"/>
      <c r="AX53" s="602"/>
      <c r="AY53" s="602"/>
      <c r="AZ53" s="602"/>
      <c r="BA53" s="602"/>
      <c r="BB53" s="602"/>
      <c r="BC53" s="602"/>
      <c r="BD53" s="602"/>
      <c r="BE53" s="602"/>
      <c r="BF53" s="602"/>
      <c r="BG53" s="602"/>
      <c r="BH53" s="602"/>
      <c r="BI53" s="602"/>
      <c r="BJ53" s="602"/>
      <c r="BK53" s="602"/>
      <c r="BL53" s="602"/>
      <c r="BM53" s="602"/>
      <c r="BN53" s="602"/>
      <c r="BO53" s="602"/>
      <c r="BP53" s="602"/>
      <c r="BQ53" s="602"/>
      <c r="BR53" s="602"/>
      <c r="BS53" s="602"/>
      <c r="BT53" s="602"/>
      <c r="BU53" s="602"/>
      <c r="BV53" s="602"/>
      <c r="BW53" s="602"/>
      <c r="BX53" s="602"/>
      <c r="BY53" s="602"/>
      <c r="BZ53" s="602"/>
      <c r="CA53" s="602"/>
      <c r="CB53" s="602"/>
      <c r="CC53" s="602"/>
      <c r="CD53" s="602"/>
      <c r="CE53" s="602"/>
      <c r="CF53" s="602"/>
      <c r="CG53" s="602"/>
      <c r="CH53" s="602"/>
      <c r="CI53" s="602"/>
      <c r="CJ53" s="602"/>
      <c r="CK53" s="602"/>
      <c r="CL53" s="602"/>
      <c r="CM53" s="602"/>
      <c r="CN53" s="602"/>
      <c r="CO53" s="602"/>
      <c r="CP53" s="602"/>
      <c r="CQ53" s="602"/>
      <c r="CR53" s="602"/>
      <c r="CS53" s="602"/>
      <c r="CT53" s="602"/>
      <c r="CU53" s="602"/>
      <c r="CV53" s="602"/>
      <c r="CW53" s="602"/>
      <c r="CX53" s="602"/>
      <c r="CY53" s="602"/>
      <c r="CZ53" s="602"/>
      <c r="DA53" s="602"/>
      <c r="DB53" s="602"/>
      <c r="DC53" s="602"/>
      <c r="DD53" s="602"/>
      <c r="DE53" s="602"/>
      <c r="DF53" s="602"/>
      <c r="DG53" s="602"/>
      <c r="DH53" s="602"/>
      <c r="DI53" s="602"/>
    </row>
    <row r="54" spans="5:113" x14ac:dyDescent="0.2"/>
    <row r="55" spans="5:113" x14ac:dyDescent="0.2"/>
    <row r="56" spans="5:113" x14ac:dyDescent="0.2"/>
  </sheetData>
  <sheetProtection algorithmName="SHA-512" hashValue="iMw7E05HyBwpROn4XTFgzTicABOs3FnPYolBF2eOHeLAF08FoqgHIJ9108PVHS6Gdl+RwoBKa7Pp+Z60IqnO5Q==" saltValue="AlX6KhpCSOsIpXRnP5ID9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7" zoomScaleSheetLayoutView="100" workbookViewId="0">
      <selection activeCell="I36" sqref="I36"/>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3" t="s">
        <v>573</v>
      </c>
      <c r="D34" s="1153"/>
      <c r="E34" s="1154"/>
      <c r="F34" s="32">
        <v>2.84</v>
      </c>
      <c r="G34" s="33">
        <v>2.97</v>
      </c>
      <c r="H34" s="33">
        <v>3.2</v>
      </c>
      <c r="I34" s="33">
        <v>3.05</v>
      </c>
      <c r="J34" s="34">
        <v>3.03</v>
      </c>
      <c r="K34" s="22"/>
      <c r="L34" s="22"/>
      <c r="M34" s="22"/>
      <c r="N34" s="22"/>
      <c r="O34" s="22"/>
      <c r="P34" s="22"/>
    </row>
    <row r="35" spans="1:16" ht="39" customHeight="1" x14ac:dyDescent="0.2">
      <c r="A35" s="22"/>
      <c r="B35" s="35"/>
      <c r="C35" s="1147" t="s">
        <v>574</v>
      </c>
      <c r="D35" s="1148"/>
      <c r="E35" s="1149"/>
      <c r="F35" s="36">
        <v>0.87</v>
      </c>
      <c r="G35" s="37">
        <v>1.32</v>
      </c>
      <c r="H35" s="37">
        <v>2.2400000000000002</v>
      </c>
      <c r="I35" s="37">
        <v>1.75</v>
      </c>
      <c r="J35" s="38">
        <v>1.25</v>
      </c>
      <c r="K35" s="22"/>
      <c r="L35" s="22"/>
      <c r="M35" s="22"/>
      <c r="N35" s="22"/>
      <c r="O35" s="22"/>
      <c r="P35" s="22"/>
    </row>
    <row r="36" spans="1:16" ht="39" customHeight="1" x14ac:dyDescent="0.2">
      <c r="A36" s="22"/>
      <c r="B36" s="35"/>
      <c r="C36" s="1147" t="s">
        <v>575</v>
      </c>
      <c r="D36" s="1148"/>
      <c r="E36" s="1149"/>
      <c r="F36" s="36">
        <v>1.39</v>
      </c>
      <c r="G36" s="37">
        <v>1.4</v>
      </c>
      <c r="H36" s="37">
        <v>1.3</v>
      </c>
      <c r="I36" s="37">
        <v>1.28</v>
      </c>
      <c r="J36" s="38">
        <v>1.19</v>
      </c>
      <c r="K36" s="22"/>
      <c r="L36" s="22"/>
      <c r="M36" s="22"/>
      <c r="N36" s="22"/>
      <c r="O36" s="22"/>
      <c r="P36" s="22"/>
    </row>
    <row r="37" spans="1:16" ht="39" customHeight="1" x14ac:dyDescent="0.2">
      <c r="A37" s="22"/>
      <c r="B37" s="35"/>
      <c r="C37" s="1147" t="s">
        <v>576</v>
      </c>
      <c r="D37" s="1148"/>
      <c r="E37" s="1149"/>
      <c r="F37" s="36">
        <v>0.67</v>
      </c>
      <c r="G37" s="37">
        <v>0.28999999999999998</v>
      </c>
      <c r="H37" s="37">
        <v>0.73</v>
      </c>
      <c r="I37" s="37">
        <v>0.52</v>
      </c>
      <c r="J37" s="38">
        <v>0.49</v>
      </c>
      <c r="K37" s="22"/>
      <c r="L37" s="22"/>
      <c r="M37" s="22"/>
      <c r="N37" s="22"/>
      <c r="O37" s="22"/>
      <c r="P37" s="22"/>
    </row>
    <row r="38" spans="1:16" ht="39" customHeight="1" x14ac:dyDescent="0.2">
      <c r="A38" s="22"/>
      <c r="B38" s="35"/>
      <c r="C38" s="1147" t="s">
        <v>577</v>
      </c>
      <c r="D38" s="1148"/>
      <c r="E38" s="1149"/>
      <c r="F38" s="36">
        <v>0.1</v>
      </c>
      <c r="G38" s="37">
        <v>0.11</v>
      </c>
      <c r="H38" s="37">
        <v>0.65</v>
      </c>
      <c r="I38" s="37">
        <v>0.93</v>
      </c>
      <c r="J38" s="38">
        <v>0.44</v>
      </c>
      <c r="K38" s="22"/>
      <c r="L38" s="22"/>
      <c r="M38" s="22"/>
      <c r="N38" s="22"/>
      <c r="O38" s="22"/>
      <c r="P38" s="22"/>
    </row>
    <row r="39" spans="1:16" ht="39" customHeight="1" x14ac:dyDescent="0.2">
      <c r="A39" s="22"/>
      <c r="B39" s="35"/>
      <c r="C39" s="1147" t="s">
        <v>578</v>
      </c>
      <c r="D39" s="1148"/>
      <c r="E39" s="1149"/>
      <c r="F39" s="36">
        <v>0.2</v>
      </c>
      <c r="G39" s="37">
        <v>0.19</v>
      </c>
      <c r="H39" s="37">
        <v>0.17</v>
      </c>
      <c r="I39" s="37">
        <v>0.17</v>
      </c>
      <c r="J39" s="38">
        <v>0.23</v>
      </c>
      <c r="K39" s="22"/>
      <c r="L39" s="22"/>
      <c r="M39" s="22"/>
      <c r="N39" s="22"/>
      <c r="O39" s="22"/>
      <c r="P39" s="22"/>
    </row>
    <row r="40" spans="1:16" ht="39" customHeight="1" x14ac:dyDescent="0.2">
      <c r="A40" s="22"/>
      <c r="B40" s="35"/>
      <c r="C40" s="1147" t="s">
        <v>579</v>
      </c>
      <c r="D40" s="1148"/>
      <c r="E40" s="1149"/>
      <c r="F40" s="36">
        <v>0.19</v>
      </c>
      <c r="G40" s="37">
        <v>0.2</v>
      </c>
      <c r="H40" s="37">
        <v>0.21</v>
      </c>
      <c r="I40" s="37">
        <v>0.21</v>
      </c>
      <c r="J40" s="38">
        <v>0.23</v>
      </c>
      <c r="K40" s="22"/>
      <c r="L40" s="22"/>
      <c r="M40" s="22"/>
      <c r="N40" s="22"/>
      <c r="O40" s="22"/>
      <c r="P40" s="22"/>
    </row>
    <row r="41" spans="1:16" ht="39" customHeight="1" x14ac:dyDescent="0.2">
      <c r="A41" s="22"/>
      <c r="B41" s="35"/>
      <c r="C41" s="1147" t="s">
        <v>580</v>
      </c>
      <c r="D41" s="1148"/>
      <c r="E41" s="1149"/>
      <c r="F41" s="36">
        <v>0.02</v>
      </c>
      <c r="G41" s="37">
        <v>0.05</v>
      </c>
      <c r="H41" s="37">
        <v>0</v>
      </c>
      <c r="I41" s="37">
        <v>0</v>
      </c>
      <c r="J41" s="38">
        <v>0.17</v>
      </c>
      <c r="K41" s="22"/>
      <c r="L41" s="22"/>
      <c r="M41" s="22"/>
      <c r="N41" s="22"/>
      <c r="O41" s="22"/>
      <c r="P41" s="22"/>
    </row>
    <row r="42" spans="1:16" ht="39" customHeight="1" x14ac:dyDescent="0.2">
      <c r="A42" s="22"/>
      <c r="B42" s="39"/>
      <c r="C42" s="1147" t="s">
        <v>581</v>
      </c>
      <c r="D42" s="1148"/>
      <c r="E42" s="1149"/>
      <c r="F42" s="36" t="s">
        <v>538</v>
      </c>
      <c r="G42" s="37" t="s">
        <v>538</v>
      </c>
      <c r="H42" s="37" t="s">
        <v>538</v>
      </c>
      <c r="I42" s="37" t="s">
        <v>538</v>
      </c>
      <c r="J42" s="38" t="s">
        <v>538</v>
      </c>
      <c r="K42" s="22"/>
      <c r="L42" s="22"/>
      <c r="M42" s="22"/>
      <c r="N42" s="22"/>
      <c r="O42" s="22"/>
      <c r="P42" s="22"/>
    </row>
    <row r="43" spans="1:16" ht="39" customHeight="1" thickBot="1" x14ac:dyDescent="0.25">
      <c r="A43" s="22"/>
      <c r="B43" s="40"/>
      <c r="C43" s="1150" t="s">
        <v>582</v>
      </c>
      <c r="D43" s="1151"/>
      <c r="E43" s="1152"/>
      <c r="F43" s="41">
        <v>0.49</v>
      </c>
      <c r="G43" s="42">
        <v>0.83</v>
      </c>
      <c r="H43" s="42">
        <v>0.71</v>
      </c>
      <c r="I43" s="42">
        <v>0.46</v>
      </c>
      <c r="J43" s="43">
        <v>0.13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XAmCnsUbOFpwY443k0XiGdm1yHNDjWQuU/aF3K+hn9hEn/39nLrVasSviM2ZY37qy0ogzqKgj9DBNNMGXjA==" saltValue="tdeGamYeigigOJeJpCiN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6"/>
  <sheetViews>
    <sheetView showGridLines="0" topLeftCell="A25" zoomScale="70" zoomScaleNormal="70" zoomScaleSheetLayoutView="55" workbookViewId="0">
      <selection activeCell="Q61" sqref="Q6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5" t="s">
        <v>11</v>
      </c>
      <c r="C45" s="1156"/>
      <c r="D45" s="58"/>
      <c r="E45" s="1161" t="s">
        <v>12</v>
      </c>
      <c r="F45" s="1161"/>
      <c r="G45" s="1161"/>
      <c r="H45" s="1161"/>
      <c r="I45" s="1161"/>
      <c r="J45" s="1162"/>
      <c r="K45" s="59">
        <v>27387</v>
      </c>
      <c r="L45" s="60">
        <v>27362</v>
      </c>
      <c r="M45" s="60">
        <v>30550</v>
      </c>
      <c r="N45" s="60">
        <v>28149</v>
      </c>
      <c r="O45" s="61">
        <v>26628</v>
      </c>
      <c r="P45" s="48"/>
      <c r="Q45" s="48"/>
      <c r="R45" s="48"/>
      <c r="S45" s="48"/>
      <c r="T45" s="48"/>
      <c r="U45" s="48"/>
    </row>
    <row r="46" spans="1:21" ht="30.75" customHeight="1" x14ac:dyDescent="0.2">
      <c r="A46" s="48"/>
      <c r="B46" s="1157"/>
      <c r="C46" s="1158"/>
      <c r="D46" s="62"/>
      <c r="E46" s="1163" t="s">
        <v>13</v>
      </c>
      <c r="F46" s="1163"/>
      <c r="G46" s="1163"/>
      <c r="H46" s="1163"/>
      <c r="I46" s="1163"/>
      <c r="J46" s="1164"/>
      <c r="K46" s="63" t="s">
        <v>538</v>
      </c>
      <c r="L46" s="64" t="s">
        <v>538</v>
      </c>
      <c r="M46" s="64" t="s">
        <v>538</v>
      </c>
      <c r="N46" s="64" t="s">
        <v>538</v>
      </c>
      <c r="O46" s="65" t="s">
        <v>538</v>
      </c>
      <c r="P46" s="48"/>
      <c r="Q46" s="48"/>
      <c r="R46" s="48"/>
      <c r="S46" s="48"/>
      <c r="T46" s="48"/>
      <c r="U46" s="48"/>
    </row>
    <row r="47" spans="1:21" ht="30.75" customHeight="1" x14ac:dyDescent="0.2">
      <c r="A47" s="48"/>
      <c r="B47" s="1157"/>
      <c r="C47" s="1158"/>
      <c r="D47" s="62"/>
      <c r="E47" s="1163" t="s">
        <v>14</v>
      </c>
      <c r="F47" s="1163"/>
      <c r="G47" s="1163"/>
      <c r="H47" s="1163"/>
      <c r="I47" s="1163"/>
      <c r="J47" s="1164"/>
      <c r="K47" s="63">
        <v>43689</v>
      </c>
      <c r="L47" s="64">
        <v>44227</v>
      </c>
      <c r="M47" s="64">
        <v>45368</v>
      </c>
      <c r="N47" s="64">
        <v>46560</v>
      </c>
      <c r="O47" s="65">
        <v>48753</v>
      </c>
      <c r="P47" s="48"/>
      <c r="Q47" s="48"/>
      <c r="R47" s="48"/>
      <c r="S47" s="48"/>
      <c r="T47" s="48"/>
      <c r="U47" s="48"/>
    </row>
    <row r="48" spans="1:21" ht="30.75" customHeight="1" x14ac:dyDescent="0.2">
      <c r="A48" s="48"/>
      <c r="B48" s="1157"/>
      <c r="C48" s="1158"/>
      <c r="D48" s="62"/>
      <c r="E48" s="1163" t="s">
        <v>15</v>
      </c>
      <c r="F48" s="1163"/>
      <c r="G48" s="1163"/>
      <c r="H48" s="1163"/>
      <c r="I48" s="1163"/>
      <c r="J48" s="1164"/>
      <c r="K48" s="63">
        <v>18778</v>
      </c>
      <c r="L48" s="64">
        <v>17336</v>
      </c>
      <c r="M48" s="64">
        <v>16081</v>
      </c>
      <c r="N48" s="64">
        <v>16033</v>
      </c>
      <c r="O48" s="65">
        <v>15103</v>
      </c>
      <c r="P48" s="48"/>
      <c r="Q48" s="48"/>
      <c r="R48" s="48"/>
      <c r="S48" s="48"/>
      <c r="T48" s="48"/>
      <c r="U48" s="48"/>
    </row>
    <row r="49" spans="1:21" ht="30.75" customHeight="1" x14ac:dyDescent="0.2">
      <c r="A49" s="48"/>
      <c r="B49" s="1157"/>
      <c r="C49" s="1158"/>
      <c r="D49" s="62"/>
      <c r="E49" s="1163" t="s">
        <v>16</v>
      </c>
      <c r="F49" s="1163"/>
      <c r="G49" s="1163"/>
      <c r="H49" s="1163"/>
      <c r="I49" s="1163"/>
      <c r="J49" s="1164"/>
      <c r="K49" s="63" t="s">
        <v>538</v>
      </c>
      <c r="L49" s="64" t="s">
        <v>538</v>
      </c>
      <c r="M49" s="64" t="s">
        <v>538</v>
      </c>
      <c r="N49" s="64" t="s">
        <v>538</v>
      </c>
      <c r="O49" s="65" t="s">
        <v>538</v>
      </c>
      <c r="P49" s="48"/>
      <c r="Q49" s="48"/>
      <c r="R49" s="48"/>
      <c r="S49" s="48"/>
      <c r="T49" s="48"/>
      <c r="U49" s="48"/>
    </row>
    <row r="50" spans="1:21" ht="30.75" customHeight="1" x14ac:dyDescent="0.2">
      <c r="A50" s="48"/>
      <c r="B50" s="1157"/>
      <c r="C50" s="1158"/>
      <c r="D50" s="62"/>
      <c r="E50" s="1163" t="s">
        <v>17</v>
      </c>
      <c r="F50" s="1163"/>
      <c r="G50" s="1163"/>
      <c r="H50" s="1163"/>
      <c r="I50" s="1163"/>
      <c r="J50" s="1164"/>
      <c r="K50" s="63">
        <v>277</v>
      </c>
      <c r="L50" s="64">
        <v>278</v>
      </c>
      <c r="M50" s="64">
        <v>278</v>
      </c>
      <c r="N50" s="64">
        <v>292</v>
      </c>
      <c r="O50" s="65">
        <v>284</v>
      </c>
      <c r="P50" s="48"/>
      <c r="Q50" s="48"/>
      <c r="R50" s="48"/>
      <c r="S50" s="48"/>
      <c r="T50" s="48"/>
      <c r="U50" s="48"/>
    </row>
    <row r="51" spans="1:21" ht="30.75" customHeight="1" x14ac:dyDescent="0.2">
      <c r="A51" s="48"/>
      <c r="B51" s="1159"/>
      <c r="C51" s="1160"/>
      <c r="D51" s="66"/>
      <c r="E51" s="1163" t="s">
        <v>18</v>
      </c>
      <c r="F51" s="1163"/>
      <c r="G51" s="1163"/>
      <c r="H51" s="1163"/>
      <c r="I51" s="1163"/>
      <c r="J51" s="1164"/>
      <c r="K51" s="63" t="s">
        <v>538</v>
      </c>
      <c r="L51" s="64" t="s">
        <v>538</v>
      </c>
      <c r="M51" s="64">
        <v>1</v>
      </c>
      <c r="N51" s="64">
        <v>0</v>
      </c>
      <c r="O51" s="65">
        <v>0</v>
      </c>
      <c r="P51" s="48"/>
      <c r="Q51" s="48"/>
      <c r="R51" s="48"/>
      <c r="S51" s="48"/>
      <c r="T51" s="48"/>
      <c r="U51" s="48"/>
    </row>
    <row r="52" spans="1:21" ht="30.75" customHeight="1" x14ac:dyDescent="0.2">
      <c r="A52" s="48"/>
      <c r="B52" s="1165" t="s">
        <v>19</v>
      </c>
      <c r="C52" s="1166"/>
      <c r="D52" s="66"/>
      <c r="E52" s="1163" t="s">
        <v>20</v>
      </c>
      <c r="F52" s="1163"/>
      <c r="G52" s="1163"/>
      <c r="H52" s="1163"/>
      <c r="I52" s="1163"/>
      <c r="J52" s="1164"/>
      <c r="K52" s="63">
        <v>79286</v>
      </c>
      <c r="L52" s="64">
        <v>78312</v>
      </c>
      <c r="M52" s="64">
        <v>77306</v>
      </c>
      <c r="N52" s="64">
        <v>77192</v>
      </c>
      <c r="O52" s="65">
        <v>76142</v>
      </c>
      <c r="P52" s="48"/>
      <c r="Q52" s="48"/>
      <c r="R52" s="48"/>
      <c r="S52" s="48"/>
      <c r="T52" s="48"/>
      <c r="U52" s="48"/>
    </row>
    <row r="53" spans="1:21" ht="30.75" customHeight="1" thickBot="1" x14ac:dyDescent="0.25">
      <c r="A53" s="48"/>
      <c r="B53" s="1167" t="s">
        <v>21</v>
      </c>
      <c r="C53" s="1168"/>
      <c r="D53" s="67"/>
      <c r="E53" s="1169" t="s">
        <v>22</v>
      </c>
      <c r="F53" s="1169"/>
      <c r="G53" s="1169"/>
      <c r="H53" s="1169"/>
      <c r="I53" s="1169"/>
      <c r="J53" s="1170"/>
      <c r="K53" s="68">
        <v>10845</v>
      </c>
      <c r="L53" s="69">
        <v>10891</v>
      </c>
      <c r="M53" s="69">
        <v>14972</v>
      </c>
      <c r="N53" s="69">
        <v>13842</v>
      </c>
      <c r="O53" s="70">
        <v>14626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5">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
      <c r="B58" s="1171" t="s">
        <v>27</v>
      </c>
      <c r="C58" s="1172"/>
      <c r="D58" s="1177" t="s">
        <v>28</v>
      </c>
      <c r="E58" s="1178"/>
      <c r="F58" s="1178"/>
      <c r="G58" s="1178"/>
      <c r="H58" s="1178"/>
      <c r="I58" s="1178"/>
      <c r="J58" s="1179"/>
      <c r="K58" s="83">
        <v>0</v>
      </c>
      <c r="L58" s="84">
        <v>2626.386</v>
      </c>
      <c r="M58" s="84">
        <v>830.48599999999999</v>
      </c>
      <c r="N58" s="84">
        <v>1667.5740000000001</v>
      </c>
      <c r="O58" s="85">
        <v>5258.29</v>
      </c>
    </row>
    <row r="59" spans="1:21" ht="31.5" customHeight="1" x14ac:dyDescent="0.2">
      <c r="B59" s="1173"/>
      <c r="C59" s="1174"/>
      <c r="D59" s="1180" t="s">
        <v>29</v>
      </c>
      <c r="E59" s="1181"/>
      <c r="F59" s="1181"/>
      <c r="G59" s="1181"/>
      <c r="H59" s="1181"/>
      <c r="I59" s="1181"/>
      <c r="J59" s="1182"/>
      <c r="K59" s="86">
        <v>200283</v>
      </c>
      <c r="L59" s="87">
        <v>214325</v>
      </c>
      <c r="M59" s="87">
        <v>241375</v>
      </c>
      <c r="N59" s="87">
        <v>267218</v>
      </c>
      <c r="O59" s="88">
        <v>309435</v>
      </c>
    </row>
    <row r="60" spans="1:21" ht="31.5" customHeight="1" thickBot="1" x14ac:dyDescent="0.25">
      <c r="B60" s="1175"/>
      <c r="C60" s="1176"/>
      <c r="D60" s="1183" t="s">
        <v>30</v>
      </c>
      <c r="E60" s="1184"/>
      <c r="F60" s="1184"/>
      <c r="G60" s="1184"/>
      <c r="H60" s="1184"/>
      <c r="I60" s="1184"/>
      <c r="J60" s="1185"/>
      <c r="K60" s="89">
        <v>185973</v>
      </c>
      <c r="L60" s="90">
        <v>196650</v>
      </c>
      <c r="M60" s="90">
        <v>216655</v>
      </c>
      <c r="N60" s="90">
        <v>235301</v>
      </c>
      <c r="O60" s="91">
        <v>257159</v>
      </c>
    </row>
    <row r="61" spans="1:21" ht="24" customHeight="1" x14ac:dyDescent="0.2">
      <c r="B61" s="92"/>
      <c r="C61" s="92"/>
      <c r="D61" s="93" t="s">
        <v>31</v>
      </c>
      <c r="E61" s="94"/>
      <c r="F61" s="94"/>
      <c r="G61" s="94"/>
      <c r="H61" s="94"/>
      <c r="I61" s="94"/>
      <c r="J61" s="94"/>
      <c r="K61" s="94"/>
      <c r="L61" s="94"/>
      <c r="M61" s="94"/>
      <c r="N61" s="94"/>
      <c r="O61" s="94"/>
    </row>
    <row r="62" spans="1:21" ht="24" customHeight="1" x14ac:dyDescent="0.2">
      <c r="B62" s="95"/>
      <c r="C62" s="95"/>
      <c r="D62" s="93" t="s">
        <v>32</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2"/>
    <row r="66" ht="12.6" hidden="1" customHeight="1" x14ac:dyDescent="0.2"/>
  </sheetData>
  <sheetProtection algorithmName="SHA-512" hashValue="s1qkbw5OXnRiFndFnVCyqV2rKepBjAfDpsF29ioW1Hl9jnSU7Zh25eVW2IVfzBHCX1nbXajm3bupI2MCkL/RTw==" saltValue="LpyFG5gg/+qcPfMjWZ+12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L50" sqref="L50"/>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86" t="s">
        <v>33</v>
      </c>
      <c r="C41" s="1187"/>
      <c r="D41" s="105"/>
      <c r="E41" s="1192" t="s">
        <v>34</v>
      </c>
      <c r="F41" s="1192"/>
      <c r="G41" s="1192"/>
      <c r="H41" s="1193"/>
      <c r="I41" s="355">
        <v>1288253</v>
      </c>
      <c r="J41" s="356">
        <v>1326761</v>
      </c>
      <c r="K41" s="356">
        <v>1365904</v>
      </c>
      <c r="L41" s="356">
        <v>1410792</v>
      </c>
      <c r="M41" s="357">
        <v>1427355</v>
      </c>
    </row>
    <row r="42" spans="2:13" ht="27.75" customHeight="1" x14ac:dyDescent="0.2">
      <c r="B42" s="1188"/>
      <c r="C42" s="1189"/>
      <c r="D42" s="106"/>
      <c r="E42" s="1194" t="s">
        <v>35</v>
      </c>
      <c r="F42" s="1194"/>
      <c r="G42" s="1194"/>
      <c r="H42" s="1195"/>
      <c r="I42" s="358">
        <v>1144</v>
      </c>
      <c r="J42" s="359">
        <v>936</v>
      </c>
      <c r="K42" s="359">
        <v>728</v>
      </c>
      <c r="L42" s="359">
        <v>520</v>
      </c>
      <c r="M42" s="360">
        <v>312</v>
      </c>
    </row>
    <row r="43" spans="2:13" ht="27.75" customHeight="1" x14ac:dyDescent="0.2">
      <c r="B43" s="1188"/>
      <c r="C43" s="1189"/>
      <c r="D43" s="106"/>
      <c r="E43" s="1194" t="s">
        <v>36</v>
      </c>
      <c r="F43" s="1194"/>
      <c r="G43" s="1194"/>
      <c r="H43" s="1195"/>
      <c r="I43" s="358">
        <v>199669</v>
      </c>
      <c r="J43" s="359">
        <v>188420</v>
      </c>
      <c r="K43" s="359">
        <v>180068</v>
      </c>
      <c r="L43" s="359">
        <v>172354</v>
      </c>
      <c r="M43" s="360">
        <v>167164</v>
      </c>
    </row>
    <row r="44" spans="2:13" ht="27.75" customHeight="1" x14ac:dyDescent="0.2">
      <c r="B44" s="1188"/>
      <c r="C44" s="1189"/>
      <c r="D44" s="106"/>
      <c r="E44" s="1194" t="s">
        <v>37</v>
      </c>
      <c r="F44" s="1194"/>
      <c r="G44" s="1194"/>
      <c r="H44" s="1195"/>
      <c r="I44" s="358" t="s">
        <v>538</v>
      </c>
      <c r="J44" s="359" t="s">
        <v>538</v>
      </c>
      <c r="K44" s="359" t="s">
        <v>538</v>
      </c>
      <c r="L44" s="359" t="s">
        <v>538</v>
      </c>
      <c r="M44" s="360" t="s">
        <v>538</v>
      </c>
    </row>
    <row r="45" spans="2:13" ht="27.75" customHeight="1" x14ac:dyDescent="0.2">
      <c r="B45" s="1188"/>
      <c r="C45" s="1189"/>
      <c r="D45" s="106"/>
      <c r="E45" s="1194" t="s">
        <v>38</v>
      </c>
      <c r="F45" s="1194"/>
      <c r="G45" s="1194"/>
      <c r="H45" s="1195"/>
      <c r="I45" s="358">
        <v>128609</v>
      </c>
      <c r="J45" s="359">
        <v>125973</v>
      </c>
      <c r="K45" s="359">
        <v>118499</v>
      </c>
      <c r="L45" s="359">
        <v>116418</v>
      </c>
      <c r="M45" s="360">
        <v>113987</v>
      </c>
    </row>
    <row r="46" spans="2:13" ht="27.75" customHeight="1" x14ac:dyDescent="0.2">
      <c r="B46" s="1188"/>
      <c r="C46" s="1189"/>
      <c r="D46" s="107"/>
      <c r="E46" s="1194" t="s">
        <v>39</v>
      </c>
      <c r="F46" s="1194"/>
      <c r="G46" s="1194"/>
      <c r="H46" s="1195"/>
      <c r="I46" s="358">
        <v>1678</v>
      </c>
      <c r="J46" s="359">
        <v>1507</v>
      </c>
      <c r="K46" s="359">
        <v>1611</v>
      </c>
      <c r="L46" s="359">
        <v>951</v>
      </c>
      <c r="M46" s="360">
        <v>1355</v>
      </c>
    </row>
    <row r="47" spans="2:13" ht="27.75" customHeight="1" x14ac:dyDescent="0.2">
      <c r="B47" s="1188"/>
      <c r="C47" s="1189"/>
      <c r="D47" s="108"/>
      <c r="E47" s="1196" t="s">
        <v>40</v>
      </c>
      <c r="F47" s="1197"/>
      <c r="G47" s="1197"/>
      <c r="H47" s="1198"/>
      <c r="I47" s="358" t="s">
        <v>538</v>
      </c>
      <c r="J47" s="359" t="s">
        <v>538</v>
      </c>
      <c r="K47" s="359" t="s">
        <v>538</v>
      </c>
      <c r="L47" s="359" t="s">
        <v>538</v>
      </c>
      <c r="M47" s="360" t="s">
        <v>538</v>
      </c>
    </row>
    <row r="48" spans="2:13" ht="27.75" customHeight="1" x14ac:dyDescent="0.2">
      <c r="B48" s="1188"/>
      <c r="C48" s="1189"/>
      <c r="D48" s="106"/>
      <c r="E48" s="1194" t="s">
        <v>41</v>
      </c>
      <c r="F48" s="1194"/>
      <c r="G48" s="1194"/>
      <c r="H48" s="1195"/>
      <c r="I48" s="358" t="s">
        <v>538</v>
      </c>
      <c r="J48" s="359" t="s">
        <v>538</v>
      </c>
      <c r="K48" s="359" t="s">
        <v>538</v>
      </c>
      <c r="L48" s="359" t="s">
        <v>538</v>
      </c>
      <c r="M48" s="360" t="s">
        <v>538</v>
      </c>
    </row>
    <row r="49" spans="2:13" ht="27.75" customHeight="1" x14ac:dyDescent="0.2">
      <c r="B49" s="1190"/>
      <c r="C49" s="1191"/>
      <c r="D49" s="106"/>
      <c r="E49" s="1194" t="s">
        <v>42</v>
      </c>
      <c r="F49" s="1194"/>
      <c r="G49" s="1194"/>
      <c r="H49" s="1195"/>
      <c r="I49" s="358" t="s">
        <v>538</v>
      </c>
      <c r="J49" s="359" t="s">
        <v>538</v>
      </c>
      <c r="K49" s="359" t="s">
        <v>538</v>
      </c>
      <c r="L49" s="359" t="s">
        <v>538</v>
      </c>
      <c r="M49" s="360" t="s">
        <v>538</v>
      </c>
    </row>
    <row r="50" spans="2:13" ht="27.75" customHeight="1" x14ac:dyDescent="0.2">
      <c r="B50" s="1199" t="s">
        <v>43</v>
      </c>
      <c r="C50" s="1200"/>
      <c r="D50" s="109"/>
      <c r="E50" s="1194" t="s">
        <v>44</v>
      </c>
      <c r="F50" s="1194"/>
      <c r="G50" s="1194"/>
      <c r="H50" s="1195"/>
      <c r="I50" s="358">
        <v>308211</v>
      </c>
      <c r="J50" s="359">
        <v>339292</v>
      </c>
      <c r="K50" s="359">
        <v>366879</v>
      </c>
      <c r="L50" s="359">
        <v>431885</v>
      </c>
      <c r="M50" s="360">
        <v>471675</v>
      </c>
    </row>
    <row r="51" spans="2:13" ht="27.75" customHeight="1" x14ac:dyDescent="0.2">
      <c r="B51" s="1188"/>
      <c r="C51" s="1189"/>
      <c r="D51" s="106"/>
      <c r="E51" s="1194" t="s">
        <v>45</v>
      </c>
      <c r="F51" s="1194"/>
      <c r="G51" s="1194"/>
      <c r="H51" s="1195"/>
      <c r="I51" s="358">
        <v>218671</v>
      </c>
      <c r="J51" s="359">
        <v>229157</v>
      </c>
      <c r="K51" s="359">
        <v>236039</v>
      </c>
      <c r="L51" s="359">
        <v>247120</v>
      </c>
      <c r="M51" s="360">
        <v>253349</v>
      </c>
    </row>
    <row r="52" spans="2:13" ht="27.75" customHeight="1" x14ac:dyDescent="0.2">
      <c r="B52" s="1190"/>
      <c r="C52" s="1191"/>
      <c r="D52" s="106"/>
      <c r="E52" s="1194" t="s">
        <v>46</v>
      </c>
      <c r="F52" s="1194"/>
      <c r="G52" s="1194"/>
      <c r="H52" s="1195"/>
      <c r="I52" s="358">
        <v>831126</v>
      </c>
      <c r="J52" s="359">
        <v>846513</v>
      </c>
      <c r="K52" s="359">
        <v>861475</v>
      </c>
      <c r="L52" s="359">
        <v>875362</v>
      </c>
      <c r="M52" s="360">
        <v>879568</v>
      </c>
    </row>
    <row r="53" spans="2:13" ht="27.75" customHeight="1" thickBot="1" x14ac:dyDescent="0.25">
      <c r="B53" s="1201" t="s">
        <v>47</v>
      </c>
      <c r="C53" s="1202"/>
      <c r="D53" s="110"/>
      <c r="E53" s="1203" t="s">
        <v>48</v>
      </c>
      <c r="F53" s="1203"/>
      <c r="G53" s="1203"/>
      <c r="H53" s="1204"/>
      <c r="I53" s="361">
        <v>261344</v>
      </c>
      <c r="J53" s="362">
        <v>228636</v>
      </c>
      <c r="K53" s="362">
        <v>202416</v>
      </c>
      <c r="L53" s="362">
        <v>146668</v>
      </c>
      <c r="M53" s="363">
        <v>105582</v>
      </c>
    </row>
    <row r="54" spans="2:13" ht="27.75" customHeight="1" x14ac:dyDescent="0.2">
      <c r="B54" s="111" t="s">
        <v>49</v>
      </c>
      <c r="C54" s="112"/>
      <c r="D54" s="112"/>
      <c r="E54" s="113"/>
      <c r="F54" s="113"/>
      <c r="G54" s="113"/>
      <c r="H54" s="113"/>
      <c r="I54" s="114"/>
      <c r="J54" s="114"/>
      <c r="K54" s="114"/>
      <c r="L54" s="114"/>
      <c r="M54" s="114"/>
    </row>
    <row r="55" spans="2:13" ht="13.2" x14ac:dyDescent="0.2"/>
  </sheetData>
  <sheetProtection algorithmName="SHA-512" hashValue="eVXB+7633dej9Yj4H3w/w9BtrgGnO60pLnD556Li4UhkqV8M/JVSpLXubYTK7zRuCS5l+dw4hSgeIBRnd0HXIw==" saltValue="EcuUKzKySZFTkKMyP6Jk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1" zoomScale="55" zoomScaleNormal="55" zoomScaleSheetLayoutView="100" workbookViewId="0">
      <selection activeCell="O61" sqref="O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50</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07" t="s">
        <v>51</v>
      </c>
      <c r="D55" s="1207"/>
      <c r="E55" s="1208"/>
      <c r="F55" s="122">
        <v>25891</v>
      </c>
      <c r="G55" s="122">
        <v>26192</v>
      </c>
      <c r="H55" s="123">
        <v>27893</v>
      </c>
    </row>
    <row r="56" spans="2:8" ht="52.5" customHeight="1" x14ac:dyDescent="0.2">
      <c r="B56" s="124"/>
      <c r="C56" s="1209" t="s">
        <v>52</v>
      </c>
      <c r="D56" s="1209"/>
      <c r="E56" s="1210"/>
      <c r="F56" s="125">
        <v>776</v>
      </c>
      <c r="G56" s="125">
        <v>579</v>
      </c>
      <c r="H56" s="126">
        <v>390</v>
      </c>
    </row>
    <row r="57" spans="2:8" ht="53.25" customHeight="1" x14ac:dyDescent="0.2">
      <c r="B57" s="124"/>
      <c r="C57" s="1211" t="s">
        <v>53</v>
      </c>
      <c r="D57" s="1211"/>
      <c r="E57" s="1212"/>
      <c r="F57" s="127">
        <v>42133</v>
      </c>
      <c r="G57" s="127">
        <v>55495</v>
      </c>
      <c r="H57" s="128">
        <v>71584</v>
      </c>
    </row>
    <row r="58" spans="2:8" ht="45.75" customHeight="1" x14ac:dyDescent="0.2">
      <c r="B58" s="129"/>
      <c r="C58" s="1213" t="s">
        <v>583</v>
      </c>
      <c r="D58" s="1214"/>
      <c r="E58" s="1215"/>
      <c r="F58" s="364">
        <v>22014</v>
      </c>
      <c r="G58" s="130">
        <v>35426</v>
      </c>
      <c r="H58" s="131">
        <v>50909</v>
      </c>
    </row>
    <row r="59" spans="2:8" ht="45.75" customHeight="1" x14ac:dyDescent="0.2">
      <c r="B59" s="129"/>
      <c r="C59" s="1213" t="s">
        <v>584</v>
      </c>
      <c r="D59" s="1214"/>
      <c r="E59" s="1215"/>
      <c r="F59" s="364">
        <v>5013</v>
      </c>
      <c r="G59" s="130">
        <v>5038</v>
      </c>
      <c r="H59" s="131">
        <v>5199</v>
      </c>
    </row>
    <row r="60" spans="2:8" ht="45.75" customHeight="1" x14ac:dyDescent="0.2">
      <c r="B60" s="129"/>
      <c r="C60" s="1213" t="s">
        <v>585</v>
      </c>
      <c r="D60" s="1214"/>
      <c r="E60" s="1215"/>
      <c r="F60" s="364">
        <v>2962</v>
      </c>
      <c r="G60" s="130">
        <v>2483</v>
      </c>
      <c r="H60" s="131">
        <v>2441</v>
      </c>
    </row>
    <row r="61" spans="2:8" ht="45.75" customHeight="1" x14ac:dyDescent="0.2">
      <c r="B61" s="129"/>
      <c r="C61" s="1213" t="s">
        <v>586</v>
      </c>
      <c r="D61" s="1214"/>
      <c r="E61" s="1215"/>
      <c r="F61" s="364">
        <v>2189</v>
      </c>
      <c r="G61" s="130">
        <v>2247</v>
      </c>
      <c r="H61" s="131">
        <v>2390</v>
      </c>
    </row>
    <row r="62" spans="2:8" ht="45.75" customHeight="1" thickBot="1" x14ac:dyDescent="0.25">
      <c r="B62" s="132"/>
      <c r="C62" s="1216" t="s">
        <v>587</v>
      </c>
      <c r="D62" s="1217"/>
      <c r="E62" s="1218"/>
      <c r="F62" s="365">
        <v>2082</v>
      </c>
      <c r="G62" s="133">
        <v>1997</v>
      </c>
      <c r="H62" s="134">
        <v>1873</v>
      </c>
    </row>
    <row r="63" spans="2:8" ht="52.5" customHeight="1" thickBot="1" x14ac:dyDescent="0.25">
      <c r="B63" s="135"/>
      <c r="C63" s="1205" t="s">
        <v>54</v>
      </c>
      <c r="D63" s="1205"/>
      <c r="E63" s="1206"/>
      <c r="F63" s="136">
        <v>68800</v>
      </c>
      <c r="G63" s="136">
        <v>82266</v>
      </c>
      <c r="H63" s="137">
        <v>99867</v>
      </c>
    </row>
    <row r="64" spans="2:8" ht="13.2" x14ac:dyDescent="0.2"/>
  </sheetData>
  <sheetProtection algorithmName="SHA-512" hashValue="4O/q+Ma9ravQSANAaI53tv6JBOocKjwojVtd94AC6ABr7XHICLT6KBtybmGSXNMXODrrdZdT3yt2sxFllAb52g==" saltValue="TFYiYm9/WCwbiIFEMzbs7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55</v>
      </c>
      <c r="E2" s="149"/>
      <c r="F2" s="150" t="s">
        <v>562</v>
      </c>
      <c r="G2" s="151"/>
      <c r="H2" s="152"/>
    </row>
    <row r="3" spans="1:8" x14ac:dyDescent="0.2">
      <c r="A3" s="148" t="s">
        <v>555</v>
      </c>
      <c r="B3" s="153"/>
      <c r="C3" s="154"/>
      <c r="D3" s="155">
        <v>54946</v>
      </c>
      <c r="E3" s="156"/>
      <c r="F3" s="157">
        <v>54945</v>
      </c>
      <c r="G3" s="158"/>
      <c r="H3" s="159"/>
    </row>
    <row r="4" spans="1:8" x14ac:dyDescent="0.2">
      <c r="A4" s="160"/>
      <c r="B4" s="161"/>
      <c r="C4" s="162"/>
      <c r="D4" s="163">
        <v>35584</v>
      </c>
      <c r="E4" s="164"/>
      <c r="F4" s="165">
        <v>29293</v>
      </c>
      <c r="G4" s="166"/>
      <c r="H4" s="167"/>
    </row>
    <row r="5" spans="1:8" x14ac:dyDescent="0.2">
      <c r="A5" s="148" t="s">
        <v>557</v>
      </c>
      <c r="B5" s="153"/>
      <c r="C5" s="154"/>
      <c r="D5" s="155">
        <v>47961</v>
      </c>
      <c r="E5" s="156"/>
      <c r="F5" s="157">
        <v>57132</v>
      </c>
      <c r="G5" s="158"/>
      <c r="H5" s="159"/>
    </row>
    <row r="6" spans="1:8" x14ac:dyDescent="0.2">
      <c r="A6" s="160"/>
      <c r="B6" s="161"/>
      <c r="C6" s="162"/>
      <c r="D6" s="163">
        <v>27970</v>
      </c>
      <c r="E6" s="164"/>
      <c r="F6" s="165">
        <v>30126</v>
      </c>
      <c r="G6" s="166"/>
      <c r="H6" s="167"/>
    </row>
    <row r="7" spans="1:8" x14ac:dyDescent="0.2">
      <c r="A7" s="148" t="s">
        <v>558</v>
      </c>
      <c r="B7" s="153"/>
      <c r="C7" s="154"/>
      <c r="D7" s="155">
        <v>50962</v>
      </c>
      <c r="E7" s="156"/>
      <c r="F7" s="157">
        <v>58766</v>
      </c>
      <c r="G7" s="158"/>
      <c r="H7" s="159"/>
    </row>
    <row r="8" spans="1:8" x14ac:dyDescent="0.2">
      <c r="A8" s="160"/>
      <c r="B8" s="161"/>
      <c r="C8" s="162"/>
      <c r="D8" s="163">
        <v>30633</v>
      </c>
      <c r="E8" s="164"/>
      <c r="F8" s="165">
        <v>29363</v>
      </c>
      <c r="G8" s="166"/>
      <c r="H8" s="167"/>
    </row>
    <row r="9" spans="1:8" x14ac:dyDescent="0.2">
      <c r="A9" s="148" t="s">
        <v>559</v>
      </c>
      <c r="B9" s="153"/>
      <c r="C9" s="154"/>
      <c r="D9" s="155">
        <v>52396</v>
      </c>
      <c r="E9" s="156"/>
      <c r="F9" s="157">
        <v>62482</v>
      </c>
      <c r="G9" s="158"/>
      <c r="H9" s="159"/>
    </row>
    <row r="10" spans="1:8" x14ac:dyDescent="0.2">
      <c r="A10" s="160"/>
      <c r="B10" s="161"/>
      <c r="C10" s="162"/>
      <c r="D10" s="163">
        <v>29383</v>
      </c>
      <c r="E10" s="164"/>
      <c r="F10" s="165">
        <v>34626</v>
      </c>
      <c r="G10" s="166"/>
      <c r="H10" s="167"/>
    </row>
    <row r="11" spans="1:8" x14ac:dyDescent="0.2">
      <c r="A11" s="148" t="s">
        <v>560</v>
      </c>
      <c r="B11" s="153"/>
      <c r="C11" s="154"/>
      <c r="D11" s="155">
        <v>56483</v>
      </c>
      <c r="E11" s="156"/>
      <c r="F11" s="157">
        <v>59288</v>
      </c>
      <c r="G11" s="158"/>
      <c r="H11" s="159"/>
    </row>
    <row r="12" spans="1:8" x14ac:dyDescent="0.2">
      <c r="A12" s="160"/>
      <c r="B12" s="161"/>
      <c r="C12" s="168"/>
      <c r="D12" s="163">
        <v>36460</v>
      </c>
      <c r="E12" s="164"/>
      <c r="F12" s="165">
        <v>32670</v>
      </c>
      <c r="G12" s="166"/>
      <c r="H12" s="167"/>
    </row>
    <row r="13" spans="1:8" x14ac:dyDescent="0.2">
      <c r="A13" s="148"/>
      <c r="B13" s="153"/>
      <c r="C13" s="169"/>
      <c r="D13" s="170">
        <v>52550</v>
      </c>
      <c r="E13" s="171"/>
      <c r="F13" s="172">
        <v>58523</v>
      </c>
      <c r="G13" s="173"/>
      <c r="H13" s="159"/>
    </row>
    <row r="14" spans="1:8" x14ac:dyDescent="0.2">
      <c r="A14" s="160"/>
      <c r="B14" s="161"/>
      <c r="C14" s="162"/>
      <c r="D14" s="163">
        <v>32006</v>
      </c>
      <c r="E14" s="164"/>
      <c r="F14" s="165">
        <v>31216</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0.96</v>
      </c>
      <c r="C19" s="174">
        <f>ROUND(VALUE(SUBSTITUTE(実質収支比率等に係る経年分析!G$48,"▲","-")),2)</f>
        <v>1.46</v>
      </c>
      <c r="D19" s="174">
        <f>ROUND(VALUE(SUBSTITUTE(実質収支比率等に係る経年分析!H$48,"▲","-")),2)</f>
        <v>2.3199999999999998</v>
      </c>
      <c r="E19" s="174">
        <f>ROUND(VALUE(SUBSTITUTE(実質収支比率等に係る経年分析!I$48,"▲","-")),2)</f>
        <v>1.79</v>
      </c>
      <c r="F19" s="174">
        <f>ROUND(VALUE(SUBSTITUTE(実質収支比率等に係る経年分析!J$48,"▲","-")),2)</f>
        <v>1.44</v>
      </c>
    </row>
    <row r="20" spans="1:11" x14ac:dyDescent="0.2">
      <c r="A20" s="174" t="s">
        <v>58</v>
      </c>
      <c r="B20" s="174">
        <f>ROUND(VALUE(SUBSTITUTE(実質収支比率等に係る経年分析!F$47,"▲","-")),2)</f>
        <v>3.91</v>
      </c>
      <c r="C20" s="174">
        <f>ROUND(VALUE(SUBSTITUTE(実質収支比率等に係る経年分析!G$47,"▲","-")),2)</f>
        <v>4.34</v>
      </c>
      <c r="D20" s="174">
        <f>ROUND(VALUE(SUBSTITUTE(実質収支比率等に係る経年分析!H$47,"▲","-")),2)</f>
        <v>4.92</v>
      </c>
      <c r="E20" s="174">
        <f>ROUND(VALUE(SUBSTITUTE(実質収支比率等に係る経年分析!I$47,"▲","-")),2)</f>
        <v>4.71</v>
      </c>
      <c r="F20" s="174">
        <f>ROUND(VALUE(SUBSTITUTE(実質収支比率等に係る経年分析!J$47,"▲","-")),2)</f>
        <v>5.15</v>
      </c>
    </row>
    <row r="21" spans="1:11" x14ac:dyDescent="0.2">
      <c r="A21" s="174" t="s">
        <v>59</v>
      </c>
      <c r="B21" s="174">
        <f>IF(ISNUMBER(VALUE(SUBSTITUTE(実質収支比率等に係る経年分析!F$49,"▲","-"))),ROUND(VALUE(SUBSTITUTE(実質収支比率等に係る経年分析!F$49,"▲","-")),2),NA())</f>
        <v>-0.51</v>
      </c>
      <c r="C21" s="174">
        <f>IF(ISNUMBER(VALUE(SUBSTITUTE(実質収支比率等に係る経年分析!G$49,"▲","-"))),ROUND(VALUE(SUBSTITUTE(実質収支比率等に係る経年分析!G$49,"▲","-")),2),NA())</f>
        <v>0.5</v>
      </c>
      <c r="D21" s="174">
        <f>IF(ISNUMBER(VALUE(SUBSTITUTE(実質収支比率等に係る経年分析!H$49,"▲","-"))),ROUND(VALUE(SUBSTITUTE(実質収支比率等に係る経年分析!H$49,"▲","-")),2),NA())</f>
        <v>0.89</v>
      </c>
      <c r="E21" s="174">
        <f>IF(ISNUMBER(VALUE(SUBSTITUTE(実質収支比率等に係る経年分析!I$49,"▲","-"))),ROUND(VALUE(SUBSTITUTE(実質収支比率等に係る経年分析!I$49,"▲","-")),2),NA())</f>
        <v>-1.43</v>
      </c>
      <c r="F21" s="174">
        <f>IF(ISNUMBER(VALUE(SUBSTITUTE(実質収支比率等に係る経年分析!J$49,"▲","-"))),ROUND(VALUE(SUBSTITUTE(実質収支比率等に係る経年分析!J$49,"▲","-")),2),NA())</f>
        <v>-0.99</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0.71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基金会計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0.17</v>
      </c>
    </row>
    <row r="30" spans="1:11" x14ac:dyDescent="0.2">
      <c r="A30" s="175" t="str">
        <f>IF(連結実質赤字比率に係る赤字・黒字の構成分析!C$40="",NA(),連結実質赤字比率に係る赤字・黒字の構成分析!C$40)</f>
        <v>後期高齢者医療会計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0.23</v>
      </c>
    </row>
    <row r="31" spans="1:11" x14ac:dyDescent="0.2">
      <c r="A31" s="175" t="str">
        <f>IF(連結実質赤字比率に係る赤字・黒字の構成分析!C$39="",NA(),連結実質赤字比率に係る赤字・黒字の構成分析!C$39)</f>
        <v>中央卸売市場事業会計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x14ac:dyDescent="0.2">
      <c r="A32" s="175" t="str">
        <f>IF(連結実質赤字比率に係る赤字・黒字の構成分析!C$38="",NA(),連結実質赤字比率に係る赤字・黒字の構成分析!C$38)</f>
        <v>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0.44</v>
      </c>
    </row>
    <row r="33" spans="1:16" x14ac:dyDescent="0.2">
      <c r="A33" s="175" t="str">
        <f>IF(連結実質赤字比率に係る赤字・黒字の構成分析!C$37="",NA(),連結実質赤字比率に係る赤字・黒字の構成分析!C$37)</f>
        <v>介護保険会計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2.2400000000000002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3.03</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79286</v>
      </c>
      <c r="E42" s="176"/>
      <c r="F42" s="176"/>
      <c r="G42" s="176">
        <f>'実質公債費比率（分子）の構造'!L$52</f>
        <v>78312</v>
      </c>
      <c r="H42" s="176"/>
      <c r="I42" s="176"/>
      <c r="J42" s="176">
        <f>'実質公債費比率（分子）の構造'!M$52</f>
        <v>77306</v>
      </c>
      <c r="K42" s="176"/>
      <c r="L42" s="176"/>
      <c r="M42" s="176">
        <f>'実質公債費比率（分子）の構造'!N$52</f>
        <v>77192</v>
      </c>
      <c r="N42" s="176"/>
      <c r="O42" s="176"/>
      <c r="P42" s="176">
        <f>'実質公債費比率（分子）の構造'!O$52</f>
        <v>76142</v>
      </c>
    </row>
    <row r="43" spans="1:16" x14ac:dyDescent="0.2">
      <c r="A43" s="176" t="s">
        <v>67</v>
      </c>
      <c r="B43" s="176" t="str">
        <f>'実質公債費比率（分子）の構造'!K$51</f>
        <v>-</v>
      </c>
      <c r="C43" s="176"/>
      <c r="D43" s="176"/>
      <c r="E43" s="176" t="str">
        <f>'実質公債費比率（分子）の構造'!L$51</f>
        <v>-</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2">
      <c r="A44" s="176" t="s">
        <v>68</v>
      </c>
      <c r="B44" s="176">
        <f>'実質公債費比率（分子）の構造'!K$50</f>
        <v>277</v>
      </c>
      <c r="C44" s="176"/>
      <c r="D44" s="176"/>
      <c r="E44" s="176">
        <f>'実質公債費比率（分子）の構造'!L$50</f>
        <v>278</v>
      </c>
      <c r="F44" s="176"/>
      <c r="G44" s="176"/>
      <c r="H44" s="176">
        <f>'実質公債費比率（分子）の構造'!M$50</f>
        <v>278</v>
      </c>
      <c r="I44" s="176"/>
      <c r="J44" s="176"/>
      <c r="K44" s="176">
        <f>'実質公債費比率（分子）の構造'!N$50</f>
        <v>292</v>
      </c>
      <c r="L44" s="176"/>
      <c r="M44" s="176"/>
      <c r="N44" s="176">
        <f>'実質公債費比率（分子）の構造'!O$50</f>
        <v>284</v>
      </c>
      <c r="O44" s="176"/>
      <c r="P44" s="176"/>
    </row>
    <row r="45" spans="1:16" x14ac:dyDescent="0.2">
      <c r="A45" s="176" t="s">
        <v>69</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70</v>
      </c>
      <c r="B46" s="176">
        <f>'実質公債費比率（分子）の構造'!K$48</f>
        <v>18778</v>
      </c>
      <c r="C46" s="176"/>
      <c r="D46" s="176"/>
      <c r="E46" s="176">
        <f>'実質公債費比率（分子）の構造'!L$48</f>
        <v>17336</v>
      </c>
      <c r="F46" s="176"/>
      <c r="G46" s="176"/>
      <c r="H46" s="176">
        <f>'実質公債費比率（分子）の構造'!M$48</f>
        <v>16081</v>
      </c>
      <c r="I46" s="176"/>
      <c r="J46" s="176"/>
      <c r="K46" s="176">
        <f>'実質公債費比率（分子）の構造'!N$48</f>
        <v>16033</v>
      </c>
      <c r="L46" s="176"/>
      <c r="M46" s="176"/>
      <c r="N46" s="176">
        <f>'実質公債費比率（分子）の構造'!O$48</f>
        <v>15103</v>
      </c>
      <c r="O46" s="176"/>
      <c r="P46" s="176"/>
    </row>
    <row r="47" spans="1:16" x14ac:dyDescent="0.2">
      <c r="A47" s="176" t="s">
        <v>71</v>
      </c>
      <c r="B47" s="176">
        <f>'実質公債費比率（分子）の構造'!K$47</f>
        <v>43689</v>
      </c>
      <c r="C47" s="176"/>
      <c r="D47" s="176"/>
      <c r="E47" s="176">
        <f>'実質公債費比率（分子）の構造'!L$47</f>
        <v>44227</v>
      </c>
      <c r="F47" s="176"/>
      <c r="G47" s="176"/>
      <c r="H47" s="176">
        <f>'実質公債費比率（分子）の構造'!M$47</f>
        <v>45368</v>
      </c>
      <c r="I47" s="176"/>
      <c r="J47" s="176"/>
      <c r="K47" s="176">
        <f>'実質公債費比率（分子）の構造'!N$47</f>
        <v>46560</v>
      </c>
      <c r="L47" s="176"/>
      <c r="M47" s="176"/>
      <c r="N47" s="176">
        <f>'実質公債費比率（分子）の構造'!O$47</f>
        <v>48753</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27387</v>
      </c>
      <c r="C49" s="176"/>
      <c r="D49" s="176"/>
      <c r="E49" s="176">
        <f>'実質公債費比率（分子）の構造'!L$45</f>
        <v>27362</v>
      </c>
      <c r="F49" s="176"/>
      <c r="G49" s="176"/>
      <c r="H49" s="176">
        <f>'実質公債費比率（分子）の構造'!M$45</f>
        <v>30550</v>
      </c>
      <c r="I49" s="176"/>
      <c r="J49" s="176"/>
      <c r="K49" s="176">
        <f>'実質公債費比率（分子）の構造'!N$45</f>
        <v>28149</v>
      </c>
      <c r="L49" s="176"/>
      <c r="M49" s="176"/>
      <c r="N49" s="176">
        <f>'実質公債費比率（分子）の構造'!O$45</f>
        <v>26628</v>
      </c>
      <c r="O49" s="176"/>
      <c r="P49" s="176"/>
    </row>
    <row r="50" spans="1:16" x14ac:dyDescent="0.2">
      <c r="A50" s="176" t="s">
        <v>74</v>
      </c>
      <c r="B50" s="176" t="e">
        <f>NA()</f>
        <v>#N/A</v>
      </c>
      <c r="C50" s="176">
        <f>IF(ISNUMBER('実質公債費比率（分子）の構造'!K$53),'実質公債費比率（分子）の構造'!K$53,NA())</f>
        <v>10845</v>
      </c>
      <c r="D50" s="176" t="e">
        <f>NA()</f>
        <v>#N/A</v>
      </c>
      <c r="E50" s="176" t="e">
        <f>NA()</f>
        <v>#N/A</v>
      </c>
      <c r="F50" s="176">
        <f>IF(ISNUMBER('実質公債費比率（分子）の構造'!L$53),'実質公債費比率（分子）の構造'!L$53,NA())</f>
        <v>10891</v>
      </c>
      <c r="G50" s="176" t="e">
        <f>NA()</f>
        <v>#N/A</v>
      </c>
      <c r="H50" s="176" t="e">
        <f>NA()</f>
        <v>#N/A</v>
      </c>
      <c r="I50" s="176">
        <f>IF(ISNUMBER('実質公債費比率（分子）の構造'!M$53),'実質公債費比率（分子）の構造'!M$53,NA())</f>
        <v>14972</v>
      </c>
      <c r="J50" s="176" t="e">
        <f>NA()</f>
        <v>#N/A</v>
      </c>
      <c r="K50" s="176" t="e">
        <f>NA()</f>
        <v>#N/A</v>
      </c>
      <c r="L50" s="176">
        <f>IF(ISNUMBER('実質公債費比率（分子）の構造'!N$53),'実質公債費比率（分子）の構造'!N$53,NA())</f>
        <v>13842</v>
      </c>
      <c r="M50" s="176" t="e">
        <f>NA()</f>
        <v>#N/A</v>
      </c>
      <c r="N50" s="176" t="e">
        <f>NA()</f>
        <v>#N/A</v>
      </c>
      <c r="O50" s="176">
        <f>IF(ISNUMBER('実質公債費比率（分子）の構造'!O$53),'実質公債費比率（分子）の構造'!O$53,NA())</f>
        <v>14626</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46</v>
      </c>
      <c r="B56" s="175"/>
      <c r="C56" s="175"/>
      <c r="D56" s="175">
        <f>'将来負担比率（分子）の構造'!I$52</f>
        <v>831126</v>
      </c>
      <c r="E56" s="175"/>
      <c r="F56" s="175"/>
      <c r="G56" s="175">
        <f>'将来負担比率（分子）の構造'!J$52</f>
        <v>846513</v>
      </c>
      <c r="H56" s="175"/>
      <c r="I56" s="175"/>
      <c r="J56" s="175">
        <f>'将来負担比率（分子）の構造'!K$52</f>
        <v>861475</v>
      </c>
      <c r="K56" s="175"/>
      <c r="L56" s="175"/>
      <c r="M56" s="175">
        <f>'将来負担比率（分子）の構造'!L$52</f>
        <v>875362</v>
      </c>
      <c r="N56" s="175"/>
      <c r="O56" s="175"/>
      <c r="P56" s="175">
        <f>'将来負担比率（分子）の構造'!M$52</f>
        <v>879568</v>
      </c>
    </row>
    <row r="57" spans="1:16" x14ac:dyDescent="0.2">
      <c r="A57" s="175" t="s">
        <v>45</v>
      </c>
      <c r="B57" s="175"/>
      <c r="C57" s="175"/>
      <c r="D57" s="175">
        <f>'将来負担比率（分子）の構造'!I$51</f>
        <v>218671</v>
      </c>
      <c r="E57" s="175"/>
      <c r="F57" s="175"/>
      <c r="G57" s="175">
        <f>'将来負担比率（分子）の構造'!J$51</f>
        <v>229157</v>
      </c>
      <c r="H57" s="175"/>
      <c r="I57" s="175"/>
      <c r="J57" s="175">
        <f>'将来負担比率（分子）の構造'!K$51</f>
        <v>236039</v>
      </c>
      <c r="K57" s="175"/>
      <c r="L57" s="175"/>
      <c r="M57" s="175">
        <f>'将来負担比率（分子）の構造'!L$51</f>
        <v>247120</v>
      </c>
      <c r="N57" s="175"/>
      <c r="O57" s="175"/>
      <c r="P57" s="175">
        <f>'将来負担比率（分子）の構造'!M$51</f>
        <v>253349</v>
      </c>
    </row>
    <row r="58" spans="1:16" x14ac:dyDescent="0.2">
      <c r="A58" s="175" t="s">
        <v>44</v>
      </c>
      <c r="B58" s="175"/>
      <c r="C58" s="175"/>
      <c r="D58" s="175">
        <f>'将来負担比率（分子）の構造'!I$50</f>
        <v>308211</v>
      </c>
      <c r="E58" s="175"/>
      <c r="F58" s="175"/>
      <c r="G58" s="175">
        <f>'将来負担比率（分子）の構造'!J$50</f>
        <v>339292</v>
      </c>
      <c r="H58" s="175"/>
      <c r="I58" s="175"/>
      <c r="J58" s="175">
        <f>'将来負担比率（分子）の構造'!K$50</f>
        <v>366879</v>
      </c>
      <c r="K58" s="175"/>
      <c r="L58" s="175"/>
      <c r="M58" s="175">
        <f>'将来負担比率（分子）の構造'!L$50</f>
        <v>431885</v>
      </c>
      <c r="N58" s="175"/>
      <c r="O58" s="175"/>
      <c r="P58" s="175">
        <f>'将来負担比率（分子）の構造'!M$50</f>
        <v>471675</v>
      </c>
    </row>
    <row r="59" spans="1:16" x14ac:dyDescent="0.2">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39</v>
      </c>
      <c r="B61" s="175">
        <f>'将来負担比率（分子）の構造'!I$46</f>
        <v>1678</v>
      </c>
      <c r="C61" s="175"/>
      <c r="D61" s="175"/>
      <c r="E61" s="175">
        <f>'将来負担比率（分子）の構造'!J$46</f>
        <v>1507</v>
      </c>
      <c r="F61" s="175"/>
      <c r="G61" s="175"/>
      <c r="H61" s="175">
        <f>'将来負担比率（分子）の構造'!K$46</f>
        <v>1611</v>
      </c>
      <c r="I61" s="175"/>
      <c r="J61" s="175"/>
      <c r="K61" s="175">
        <f>'将来負担比率（分子）の構造'!L$46</f>
        <v>951</v>
      </c>
      <c r="L61" s="175"/>
      <c r="M61" s="175"/>
      <c r="N61" s="175">
        <f>'将来負担比率（分子）の構造'!M$46</f>
        <v>1355</v>
      </c>
      <c r="O61" s="175"/>
      <c r="P61" s="175"/>
    </row>
    <row r="62" spans="1:16" x14ac:dyDescent="0.2">
      <c r="A62" s="175" t="s">
        <v>38</v>
      </c>
      <c r="B62" s="175">
        <f>'将来負担比率（分子）の構造'!I$45</f>
        <v>128609</v>
      </c>
      <c r="C62" s="175"/>
      <c r="D62" s="175"/>
      <c r="E62" s="175">
        <f>'将来負担比率（分子）の構造'!J$45</f>
        <v>125973</v>
      </c>
      <c r="F62" s="175"/>
      <c r="G62" s="175"/>
      <c r="H62" s="175">
        <f>'将来負担比率（分子）の構造'!K$45</f>
        <v>118499</v>
      </c>
      <c r="I62" s="175"/>
      <c r="J62" s="175"/>
      <c r="K62" s="175">
        <f>'将来負担比率（分子）の構造'!L$45</f>
        <v>116418</v>
      </c>
      <c r="L62" s="175"/>
      <c r="M62" s="175"/>
      <c r="N62" s="175">
        <f>'将来負担比率（分子）の構造'!M$45</f>
        <v>113987</v>
      </c>
      <c r="O62" s="175"/>
      <c r="P62" s="175"/>
    </row>
    <row r="63" spans="1:16" x14ac:dyDescent="0.2">
      <c r="A63" s="175" t="s">
        <v>37</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36</v>
      </c>
      <c r="B64" s="175">
        <f>'将来負担比率（分子）の構造'!I$43</f>
        <v>199669</v>
      </c>
      <c r="C64" s="175"/>
      <c r="D64" s="175"/>
      <c r="E64" s="175">
        <f>'将来負担比率（分子）の構造'!J$43</f>
        <v>188420</v>
      </c>
      <c r="F64" s="175"/>
      <c r="G64" s="175"/>
      <c r="H64" s="175">
        <f>'将来負担比率（分子）の構造'!K$43</f>
        <v>180068</v>
      </c>
      <c r="I64" s="175"/>
      <c r="J64" s="175"/>
      <c r="K64" s="175">
        <f>'将来負担比率（分子）の構造'!L$43</f>
        <v>172354</v>
      </c>
      <c r="L64" s="175"/>
      <c r="M64" s="175"/>
      <c r="N64" s="175">
        <f>'将来負担比率（分子）の構造'!M$43</f>
        <v>167164</v>
      </c>
      <c r="O64" s="175"/>
      <c r="P64" s="175"/>
    </row>
    <row r="65" spans="1:16" x14ac:dyDescent="0.2">
      <c r="A65" s="175" t="s">
        <v>35</v>
      </c>
      <c r="B65" s="175">
        <f>'将来負担比率（分子）の構造'!I$42</f>
        <v>1144</v>
      </c>
      <c r="C65" s="175"/>
      <c r="D65" s="175"/>
      <c r="E65" s="175">
        <f>'将来負担比率（分子）の構造'!J$42</f>
        <v>936</v>
      </c>
      <c r="F65" s="175"/>
      <c r="G65" s="175"/>
      <c r="H65" s="175">
        <f>'将来負担比率（分子）の構造'!K$42</f>
        <v>728</v>
      </c>
      <c r="I65" s="175"/>
      <c r="J65" s="175"/>
      <c r="K65" s="175">
        <f>'将来負担比率（分子）の構造'!L$42</f>
        <v>520</v>
      </c>
      <c r="L65" s="175"/>
      <c r="M65" s="175"/>
      <c r="N65" s="175">
        <f>'将来負担比率（分子）の構造'!M$42</f>
        <v>312</v>
      </c>
      <c r="O65" s="175"/>
      <c r="P65" s="175"/>
    </row>
    <row r="66" spans="1:16" x14ac:dyDescent="0.2">
      <c r="A66" s="175" t="s">
        <v>34</v>
      </c>
      <c r="B66" s="175">
        <f>'将来負担比率（分子）の構造'!I$41</f>
        <v>1288253</v>
      </c>
      <c r="C66" s="175"/>
      <c r="D66" s="175"/>
      <c r="E66" s="175">
        <f>'将来負担比率（分子）の構造'!J$41</f>
        <v>1326761</v>
      </c>
      <c r="F66" s="175"/>
      <c r="G66" s="175"/>
      <c r="H66" s="175">
        <f>'将来負担比率（分子）の構造'!K$41</f>
        <v>1365904</v>
      </c>
      <c r="I66" s="175"/>
      <c r="J66" s="175"/>
      <c r="K66" s="175">
        <f>'将来負担比率（分子）の構造'!L$41</f>
        <v>1410792</v>
      </c>
      <c r="L66" s="175"/>
      <c r="M66" s="175"/>
      <c r="N66" s="175">
        <f>'将来負担比率（分子）の構造'!M$41</f>
        <v>1427355</v>
      </c>
      <c r="O66" s="175"/>
      <c r="P66" s="175"/>
    </row>
    <row r="67" spans="1:16" x14ac:dyDescent="0.2">
      <c r="A67" s="175" t="s">
        <v>78</v>
      </c>
      <c r="B67" s="175" t="e">
        <f>NA()</f>
        <v>#N/A</v>
      </c>
      <c r="C67" s="175">
        <f>IF(ISNUMBER('将来負担比率（分子）の構造'!I$53), IF('将来負担比率（分子）の構造'!I$53 &lt; 0, 0, '将来負担比率（分子）の構造'!I$53), NA())</f>
        <v>261344</v>
      </c>
      <c r="D67" s="175" t="e">
        <f>NA()</f>
        <v>#N/A</v>
      </c>
      <c r="E67" s="175" t="e">
        <f>NA()</f>
        <v>#N/A</v>
      </c>
      <c r="F67" s="175">
        <f>IF(ISNUMBER('将来負担比率（分子）の構造'!J$53), IF('将来負担比率（分子）の構造'!J$53 &lt; 0, 0, '将来負担比率（分子）の構造'!J$53), NA())</f>
        <v>228636</v>
      </c>
      <c r="G67" s="175" t="e">
        <f>NA()</f>
        <v>#N/A</v>
      </c>
      <c r="H67" s="175" t="e">
        <f>NA()</f>
        <v>#N/A</v>
      </c>
      <c r="I67" s="175">
        <f>IF(ISNUMBER('将来負担比率（分子）の構造'!K$53), IF('将来負担比率（分子）の構造'!K$53 &lt; 0, 0, '将来負担比率（分子）の構造'!K$53), NA())</f>
        <v>202416</v>
      </c>
      <c r="J67" s="175" t="e">
        <f>NA()</f>
        <v>#N/A</v>
      </c>
      <c r="K67" s="175" t="e">
        <f>NA()</f>
        <v>#N/A</v>
      </c>
      <c r="L67" s="175">
        <f>IF(ISNUMBER('将来負担比率（分子）の構造'!L$53), IF('将来負担比率（分子）の構造'!L$53 &lt; 0, 0, '将来負担比率（分子）の構造'!L$53), NA())</f>
        <v>146668</v>
      </c>
      <c r="M67" s="175" t="e">
        <f>NA()</f>
        <v>#N/A</v>
      </c>
      <c r="N67" s="175" t="e">
        <f>NA()</f>
        <v>#N/A</v>
      </c>
      <c r="O67" s="175">
        <f>IF(ISNUMBER('将来負担比率（分子）の構造'!M$53), IF('将来負担比率（分子）の構造'!M$53 &lt; 0, 0, '将来負担比率（分子）の構造'!M$53), NA())</f>
        <v>105582</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25891</v>
      </c>
      <c r="C72" s="179">
        <f>基金残高に係る経年分析!G55</f>
        <v>26192</v>
      </c>
      <c r="D72" s="179">
        <f>基金残高に係る経年分析!H55</f>
        <v>27893</v>
      </c>
    </row>
    <row r="73" spans="1:16" x14ac:dyDescent="0.2">
      <c r="A73" s="178" t="s">
        <v>81</v>
      </c>
      <c r="B73" s="179">
        <f>基金残高に係る経年分析!F56</f>
        <v>776</v>
      </c>
      <c r="C73" s="179">
        <f>基金残高に係る経年分析!G56</f>
        <v>579</v>
      </c>
      <c r="D73" s="179">
        <f>基金残高に係る経年分析!H56</f>
        <v>390</v>
      </c>
    </row>
    <row r="74" spans="1:16" x14ac:dyDescent="0.2">
      <c r="A74" s="178" t="s">
        <v>82</v>
      </c>
      <c r="B74" s="179">
        <f>基金残高に係る経年分析!F57</f>
        <v>42133</v>
      </c>
      <c r="C74" s="179">
        <f>基金残高に係る経年分析!G57</f>
        <v>55495</v>
      </c>
      <c r="D74" s="179">
        <f>基金残高に係る経年分析!H57</f>
        <v>71584</v>
      </c>
    </row>
  </sheetData>
  <sheetProtection algorithmName="SHA-512" hashValue="vVabSLX5Gj3wOyT6Ip9lyicq/Xe6CuJ3KfoAWIZuR71JggUT5BC4yberAtGK5IgBq92pXLF4znWn8sA2DkBHIA==" saltValue="SKQqauFcvjKDj41oAloZB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4" t="s">
        <v>216</v>
      </c>
      <c r="DI1" s="605"/>
      <c r="DJ1" s="605"/>
      <c r="DK1" s="605"/>
      <c r="DL1" s="605"/>
      <c r="DM1" s="605"/>
      <c r="DN1" s="606"/>
      <c r="DO1" s="214"/>
      <c r="DP1" s="604" t="s">
        <v>217</v>
      </c>
      <c r="DQ1" s="605"/>
      <c r="DR1" s="605"/>
      <c r="DS1" s="605"/>
      <c r="DT1" s="605"/>
      <c r="DU1" s="605"/>
      <c r="DV1" s="605"/>
      <c r="DW1" s="605"/>
      <c r="DX1" s="605"/>
      <c r="DY1" s="605"/>
      <c r="DZ1" s="605"/>
      <c r="EA1" s="605"/>
      <c r="EB1" s="605"/>
      <c r="EC1" s="606"/>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7" t="s">
        <v>219</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220</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07" t="s">
        <v>221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7" t="s">
        <v>1</v>
      </c>
      <c r="C4" s="608"/>
      <c r="D4" s="608"/>
      <c r="E4" s="608"/>
      <c r="F4" s="608"/>
      <c r="G4" s="608"/>
      <c r="H4" s="608"/>
      <c r="I4" s="608"/>
      <c r="J4" s="608"/>
      <c r="K4" s="608"/>
      <c r="L4" s="608"/>
      <c r="M4" s="608"/>
      <c r="N4" s="608"/>
      <c r="O4" s="608"/>
      <c r="P4" s="608"/>
      <c r="Q4" s="609"/>
      <c r="R4" s="607" t="s">
        <v>222</v>
      </c>
      <c r="S4" s="608"/>
      <c r="T4" s="608"/>
      <c r="U4" s="608"/>
      <c r="V4" s="608"/>
      <c r="W4" s="608"/>
      <c r="X4" s="608"/>
      <c r="Y4" s="609"/>
      <c r="Z4" s="607" t="s">
        <v>223</v>
      </c>
      <c r="AA4" s="608"/>
      <c r="AB4" s="608"/>
      <c r="AC4" s="609"/>
      <c r="AD4" s="607" t="s">
        <v>224</v>
      </c>
      <c r="AE4" s="608"/>
      <c r="AF4" s="608"/>
      <c r="AG4" s="608"/>
      <c r="AH4" s="608"/>
      <c r="AI4" s="608"/>
      <c r="AJ4" s="608"/>
      <c r="AK4" s="609"/>
      <c r="AL4" s="607" t="s">
        <v>223</v>
      </c>
      <c r="AM4" s="608"/>
      <c r="AN4" s="608"/>
      <c r="AO4" s="609"/>
      <c r="AP4" s="610" t="s">
        <v>225</v>
      </c>
      <c r="AQ4" s="610"/>
      <c r="AR4" s="610"/>
      <c r="AS4" s="610"/>
      <c r="AT4" s="610"/>
      <c r="AU4" s="610"/>
      <c r="AV4" s="610"/>
      <c r="AW4" s="610"/>
      <c r="AX4" s="610"/>
      <c r="AY4" s="610"/>
      <c r="AZ4" s="610"/>
      <c r="BA4" s="610"/>
      <c r="BB4" s="610"/>
      <c r="BC4" s="610"/>
      <c r="BD4" s="610"/>
      <c r="BE4" s="610"/>
      <c r="BF4" s="610"/>
      <c r="BG4" s="610" t="s">
        <v>226</v>
      </c>
      <c r="BH4" s="610"/>
      <c r="BI4" s="610"/>
      <c r="BJ4" s="610"/>
      <c r="BK4" s="610"/>
      <c r="BL4" s="610"/>
      <c r="BM4" s="610"/>
      <c r="BN4" s="610"/>
      <c r="BO4" s="610" t="s">
        <v>223</v>
      </c>
      <c r="BP4" s="610"/>
      <c r="BQ4" s="610"/>
      <c r="BR4" s="610"/>
      <c r="BS4" s="610" t="s">
        <v>227</v>
      </c>
      <c r="BT4" s="610"/>
      <c r="BU4" s="610"/>
      <c r="BV4" s="610"/>
      <c r="BW4" s="610"/>
      <c r="BX4" s="610"/>
      <c r="BY4" s="610"/>
      <c r="BZ4" s="610"/>
      <c r="CA4" s="610"/>
      <c r="CB4" s="610"/>
      <c r="CD4" s="607" t="s">
        <v>228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ht="11.25" customHeight="1" x14ac:dyDescent="0.2">
      <c r="B5" s="611" t="s">
        <v>229</v>
      </c>
      <c r="C5" s="612"/>
      <c r="D5" s="612"/>
      <c r="E5" s="612"/>
      <c r="F5" s="612"/>
      <c r="G5" s="612"/>
      <c r="H5" s="612"/>
      <c r="I5" s="612"/>
      <c r="J5" s="612"/>
      <c r="K5" s="612"/>
      <c r="L5" s="612"/>
      <c r="M5" s="612"/>
      <c r="N5" s="612"/>
      <c r="O5" s="612"/>
      <c r="P5" s="612"/>
      <c r="Q5" s="613"/>
      <c r="R5" s="614">
        <v>347606361</v>
      </c>
      <c r="S5" s="615"/>
      <c r="T5" s="615"/>
      <c r="U5" s="615"/>
      <c r="V5" s="615"/>
      <c r="W5" s="615"/>
      <c r="X5" s="615"/>
      <c r="Y5" s="616"/>
      <c r="Z5" s="617">
        <v>28.3</v>
      </c>
      <c r="AA5" s="617"/>
      <c r="AB5" s="617"/>
      <c r="AC5" s="617"/>
      <c r="AD5" s="618">
        <v>317184206</v>
      </c>
      <c r="AE5" s="618"/>
      <c r="AF5" s="618"/>
      <c r="AG5" s="618"/>
      <c r="AH5" s="618"/>
      <c r="AI5" s="618"/>
      <c r="AJ5" s="618"/>
      <c r="AK5" s="618"/>
      <c r="AL5" s="619">
        <v>61.4</v>
      </c>
      <c r="AM5" s="620"/>
      <c r="AN5" s="620"/>
      <c r="AO5" s="621"/>
      <c r="AP5" s="611" t="s">
        <v>230</v>
      </c>
      <c r="AQ5" s="612"/>
      <c r="AR5" s="612"/>
      <c r="AS5" s="612"/>
      <c r="AT5" s="612"/>
      <c r="AU5" s="612"/>
      <c r="AV5" s="612"/>
      <c r="AW5" s="612"/>
      <c r="AX5" s="612"/>
      <c r="AY5" s="612"/>
      <c r="AZ5" s="612"/>
      <c r="BA5" s="612"/>
      <c r="BB5" s="612"/>
      <c r="BC5" s="612"/>
      <c r="BD5" s="612"/>
      <c r="BE5" s="612"/>
      <c r="BF5" s="613"/>
      <c r="BG5" s="625">
        <v>312304695</v>
      </c>
      <c r="BH5" s="626"/>
      <c r="BI5" s="626"/>
      <c r="BJ5" s="626"/>
      <c r="BK5" s="626"/>
      <c r="BL5" s="626"/>
      <c r="BM5" s="626"/>
      <c r="BN5" s="627"/>
      <c r="BO5" s="628">
        <v>89.8</v>
      </c>
      <c r="BP5" s="628"/>
      <c r="BQ5" s="628"/>
      <c r="BR5" s="628"/>
      <c r="BS5" s="629">
        <v>4316314</v>
      </c>
      <c r="BT5" s="629"/>
      <c r="BU5" s="629"/>
      <c r="BV5" s="629"/>
      <c r="BW5" s="629"/>
      <c r="BX5" s="629"/>
      <c r="BY5" s="629"/>
      <c r="BZ5" s="629"/>
      <c r="CA5" s="629"/>
      <c r="CB5" s="633"/>
      <c r="CD5" s="607" t="s">
        <v>225</v>
      </c>
      <c r="CE5" s="608"/>
      <c r="CF5" s="608"/>
      <c r="CG5" s="608"/>
      <c r="CH5" s="608"/>
      <c r="CI5" s="608"/>
      <c r="CJ5" s="608"/>
      <c r="CK5" s="608"/>
      <c r="CL5" s="608"/>
      <c r="CM5" s="608"/>
      <c r="CN5" s="608"/>
      <c r="CO5" s="608"/>
      <c r="CP5" s="608"/>
      <c r="CQ5" s="609"/>
      <c r="CR5" s="607" t="s">
        <v>231</v>
      </c>
      <c r="CS5" s="608"/>
      <c r="CT5" s="608"/>
      <c r="CU5" s="608"/>
      <c r="CV5" s="608"/>
      <c r="CW5" s="608"/>
      <c r="CX5" s="608"/>
      <c r="CY5" s="609"/>
      <c r="CZ5" s="607" t="s">
        <v>223</v>
      </c>
      <c r="DA5" s="608"/>
      <c r="DB5" s="608"/>
      <c r="DC5" s="609"/>
      <c r="DD5" s="607" t="s">
        <v>232</v>
      </c>
      <c r="DE5" s="608"/>
      <c r="DF5" s="608"/>
      <c r="DG5" s="608"/>
      <c r="DH5" s="608"/>
      <c r="DI5" s="608"/>
      <c r="DJ5" s="608"/>
      <c r="DK5" s="608"/>
      <c r="DL5" s="608"/>
      <c r="DM5" s="608"/>
      <c r="DN5" s="608"/>
      <c r="DO5" s="608"/>
      <c r="DP5" s="609"/>
      <c r="DQ5" s="607" t="s">
        <v>233</v>
      </c>
      <c r="DR5" s="608"/>
      <c r="DS5" s="608"/>
      <c r="DT5" s="608"/>
      <c r="DU5" s="608"/>
      <c r="DV5" s="608"/>
      <c r="DW5" s="608"/>
      <c r="DX5" s="608"/>
      <c r="DY5" s="608"/>
      <c r="DZ5" s="608"/>
      <c r="EA5" s="608"/>
      <c r="EB5" s="608"/>
      <c r="EC5" s="609"/>
    </row>
    <row r="6" spans="2:143" ht="11.25" customHeight="1" x14ac:dyDescent="0.2">
      <c r="B6" s="622" t="s">
        <v>234</v>
      </c>
      <c r="C6" s="623"/>
      <c r="D6" s="623"/>
      <c r="E6" s="623"/>
      <c r="F6" s="623"/>
      <c r="G6" s="623"/>
      <c r="H6" s="623"/>
      <c r="I6" s="623"/>
      <c r="J6" s="623"/>
      <c r="K6" s="623"/>
      <c r="L6" s="623"/>
      <c r="M6" s="623"/>
      <c r="N6" s="623"/>
      <c r="O6" s="623"/>
      <c r="P6" s="623"/>
      <c r="Q6" s="624"/>
      <c r="R6" s="625">
        <v>5418084</v>
      </c>
      <c r="S6" s="626"/>
      <c r="T6" s="626"/>
      <c r="U6" s="626"/>
      <c r="V6" s="626"/>
      <c r="W6" s="626"/>
      <c r="X6" s="626"/>
      <c r="Y6" s="627"/>
      <c r="Z6" s="628">
        <v>0.4</v>
      </c>
      <c r="AA6" s="628"/>
      <c r="AB6" s="628"/>
      <c r="AC6" s="628"/>
      <c r="AD6" s="629">
        <v>5418084</v>
      </c>
      <c r="AE6" s="629"/>
      <c r="AF6" s="629"/>
      <c r="AG6" s="629"/>
      <c r="AH6" s="629"/>
      <c r="AI6" s="629"/>
      <c r="AJ6" s="629"/>
      <c r="AK6" s="629"/>
      <c r="AL6" s="630">
        <v>1</v>
      </c>
      <c r="AM6" s="631"/>
      <c r="AN6" s="631"/>
      <c r="AO6" s="632"/>
      <c r="AP6" s="622" t="s">
        <v>235</v>
      </c>
      <c r="AQ6" s="623"/>
      <c r="AR6" s="623"/>
      <c r="AS6" s="623"/>
      <c r="AT6" s="623"/>
      <c r="AU6" s="623"/>
      <c r="AV6" s="623"/>
      <c r="AW6" s="623"/>
      <c r="AX6" s="623"/>
      <c r="AY6" s="623"/>
      <c r="AZ6" s="623"/>
      <c r="BA6" s="623"/>
      <c r="BB6" s="623"/>
      <c r="BC6" s="623"/>
      <c r="BD6" s="623"/>
      <c r="BE6" s="623"/>
      <c r="BF6" s="624"/>
      <c r="BG6" s="625">
        <v>312304695</v>
      </c>
      <c r="BH6" s="626"/>
      <c r="BI6" s="626"/>
      <c r="BJ6" s="626"/>
      <c r="BK6" s="626"/>
      <c r="BL6" s="626"/>
      <c r="BM6" s="626"/>
      <c r="BN6" s="627"/>
      <c r="BO6" s="628">
        <v>89.8</v>
      </c>
      <c r="BP6" s="628"/>
      <c r="BQ6" s="628"/>
      <c r="BR6" s="628"/>
      <c r="BS6" s="629">
        <v>4316314</v>
      </c>
      <c r="BT6" s="629"/>
      <c r="BU6" s="629"/>
      <c r="BV6" s="629"/>
      <c r="BW6" s="629"/>
      <c r="BX6" s="629"/>
      <c r="BY6" s="629"/>
      <c r="BZ6" s="629"/>
      <c r="CA6" s="629"/>
      <c r="CB6" s="633"/>
      <c r="CD6" s="611" t="s">
        <v>236</v>
      </c>
      <c r="CE6" s="612"/>
      <c r="CF6" s="612"/>
      <c r="CG6" s="612"/>
      <c r="CH6" s="612"/>
      <c r="CI6" s="612"/>
      <c r="CJ6" s="612"/>
      <c r="CK6" s="612"/>
      <c r="CL6" s="612"/>
      <c r="CM6" s="612"/>
      <c r="CN6" s="612"/>
      <c r="CO6" s="612"/>
      <c r="CP6" s="612"/>
      <c r="CQ6" s="613"/>
      <c r="CR6" s="625">
        <v>1860935</v>
      </c>
      <c r="CS6" s="626"/>
      <c r="CT6" s="626"/>
      <c r="CU6" s="626"/>
      <c r="CV6" s="626"/>
      <c r="CW6" s="626"/>
      <c r="CX6" s="626"/>
      <c r="CY6" s="627"/>
      <c r="CZ6" s="619">
        <v>0.2</v>
      </c>
      <c r="DA6" s="620"/>
      <c r="DB6" s="620"/>
      <c r="DC6" s="636"/>
      <c r="DD6" s="634" t="s">
        <v>186</v>
      </c>
      <c r="DE6" s="626"/>
      <c r="DF6" s="626"/>
      <c r="DG6" s="626"/>
      <c r="DH6" s="626"/>
      <c r="DI6" s="626"/>
      <c r="DJ6" s="626"/>
      <c r="DK6" s="626"/>
      <c r="DL6" s="626"/>
      <c r="DM6" s="626"/>
      <c r="DN6" s="626"/>
      <c r="DO6" s="626"/>
      <c r="DP6" s="627"/>
      <c r="DQ6" s="634">
        <v>1860679</v>
      </c>
      <c r="DR6" s="626"/>
      <c r="DS6" s="626"/>
      <c r="DT6" s="626"/>
      <c r="DU6" s="626"/>
      <c r="DV6" s="626"/>
      <c r="DW6" s="626"/>
      <c r="DX6" s="626"/>
      <c r="DY6" s="626"/>
      <c r="DZ6" s="626"/>
      <c r="EA6" s="626"/>
      <c r="EB6" s="626"/>
      <c r="EC6" s="635"/>
    </row>
    <row r="7" spans="2:143" ht="11.25" customHeight="1" x14ac:dyDescent="0.2">
      <c r="B7" s="622" t="s">
        <v>237</v>
      </c>
      <c r="C7" s="623"/>
      <c r="D7" s="623"/>
      <c r="E7" s="623"/>
      <c r="F7" s="623"/>
      <c r="G7" s="623"/>
      <c r="H7" s="623"/>
      <c r="I7" s="623"/>
      <c r="J7" s="623"/>
      <c r="K7" s="623"/>
      <c r="L7" s="623"/>
      <c r="M7" s="623"/>
      <c r="N7" s="623"/>
      <c r="O7" s="623"/>
      <c r="P7" s="623"/>
      <c r="Q7" s="624"/>
      <c r="R7" s="625">
        <v>100249</v>
      </c>
      <c r="S7" s="626"/>
      <c r="T7" s="626"/>
      <c r="U7" s="626"/>
      <c r="V7" s="626"/>
      <c r="W7" s="626"/>
      <c r="X7" s="626"/>
      <c r="Y7" s="627"/>
      <c r="Z7" s="628">
        <v>0</v>
      </c>
      <c r="AA7" s="628"/>
      <c r="AB7" s="628"/>
      <c r="AC7" s="628"/>
      <c r="AD7" s="629">
        <v>100249</v>
      </c>
      <c r="AE7" s="629"/>
      <c r="AF7" s="629"/>
      <c r="AG7" s="629"/>
      <c r="AH7" s="629"/>
      <c r="AI7" s="629"/>
      <c r="AJ7" s="629"/>
      <c r="AK7" s="629"/>
      <c r="AL7" s="630">
        <v>0</v>
      </c>
      <c r="AM7" s="631"/>
      <c r="AN7" s="631"/>
      <c r="AO7" s="632"/>
      <c r="AP7" s="622" t="s">
        <v>238</v>
      </c>
      <c r="AQ7" s="623"/>
      <c r="AR7" s="623"/>
      <c r="AS7" s="623"/>
      <c r="AT7" s="623"/>
      <c r="AU7" s="623"/>
      <c r="AV7" s="623"/>
      <c r="AW7" s="623"/>
      <c r="AX7" s="623"/>
      <c r="AY7" s="623"/>
      <c r="AZ7" s="623"/>
      <c r="BA7" s="623"/>
      <c r="BB7" s="623"/>
      <c r="BC7" s="623"/>
      <c r="BD7" s="623"/>
      <c r="BE7" s="623"/>
      <c r="BF7" s="624"/>
      <c r="BG7" s="625">
        <v>171925958</v>
      </c>
      <c r="BH7" s="626"/>
      <c r="BI7" s="626"/>
      <c r="BJ7" s="626"/>
      <c r="BK7" s="626"/>
      <c r="BL7" s="626"/>
      <c r="BM7" s="626"/>
      <c r="BN7" s="627"/>
      <c r="BO7" s="628">
        <v>49.5</v>
      </c>
      <c r="BP7" s="628"/>
      <c r="BQ7" s="628"/>
      <c r="BR7" s="628"/>
      <c r="BS7" s="629">
        <v>4316314</v>
      </c>
      <c r="BT7" s="629"/>
      <c r="BU7" s="629"/>
      <c r="BV7" s="629"/>
      <c r="BW7" s="629"/>
      <c r="BX7" s="629"/>
      <c r="BY7" s="629"/>
      <c r="BZ7" s="629"/>
      <c r="CA7" s="629"/>
      <c r="CB7" s="633"/>
      <c r="CD7" s="622" t="s">
        <v>239</v>
      </c>
      <c r="CE7" s="623"/>
      <c r="CF7" s="623"/>
      <c r="CG7" s="623"/>
      <c r="CH7" s="623"/>
      <c r="CI7" s="623"/>
      <c r="CJ7" s="623"/>
      <c r="CK7" s="623"/>
      <c r="CL7" s="623"/>
      <c r="CM7" s="623"/>
      <c r="CN7" s="623"/>
      <c r="CO7" s="623"/>
      <c r="CP7" s="623"/>
      <c r="CQ7" s="624"/>
      <c r="CR7" s="625">
        <v>63002960</v>
      </c>
      <c r="CS7" s="626"/>
      <c r="CT7" s="626"/>
      <c r="CU7" s="626"/>
      <c r="CV7" s="626"/>
      <c r="CW7" s="626"/>
      <c r="CX7" s="626"/>
      <c r="CY7" s="627"/>
      <c r="CZ7" s="628">
        <v>5.2</v>
      </c>
      <c r="DA7" s="628"/>
      <c r="DB7" s="628"/>
      <c r="DC7" s="628"/>
      <c r="DD7" s="634">
        <v>2925777</v>
      </c>
      <c r="DE7" s="626"/>
      <c r="DF7" s="626"/>
      <c r="DG7" s="626"/>
      <c r="DH7" s="626"/>
      <c r="DI7" s="626"/>
      <c r="DJ7" s="626"/>
      <c r="DK7" s="626"/>
      <c r="DL7" s="626"/>
      <c r="DM7" s="626"/>
      <c r="DN7" s="626"/>
      <c r="DO7" s="626"/>
      <c r="DP7" s="627"/>
      <c r="DQ7" s="634">
        <v>45664808</v>
      </c>
      <c r="DR7" s="626"/>
      <c r="DS7" s="626"/>
      <c r="DT7" s="626"/>
      <c r="DU7" s="626"/>
      <c r="DV7" s="626"/>
      <c r="DW7" s="626"/>
      <c r="DX7" s="626"/>
      <c r="DY7" s="626"/>
      <c r="DZ7" s="626"/>
      <c r="EA7" s="626"/>
      <c r="EB7" s="626"/>
      <c r="EC7" s="635"/>
    </row>
    <row r="8" spans="2:143" ht="11.25" customHeight="1" x14ac:dyDescent="0.2">
      <c r="B8" s="622" t="s">
        <v>240</v>
      </c>
      <c r="C8" s="623"/>
      <c r="D8" s="623"/>
      <c r="E8" s="623"/>
      <c r="F8" s="623"/>
      <c r="G8" s="623"/>
      <c r="H8" s="623"/>
      <c r="I8" s="623"/>
      <c r="J8" s="623"/>
      <c r="K8" s="623"/>
      <c r="L8" s="623"/>
      <c r="M8" s="623"/>
      <c r="N8" s="623"/>
      <c r="O8" s="623"/>
      <c r="P8" s="623"/>
      <c r="Q8" s="624"/>
      <c r="R8" s="625">
        <v>730142</v>
      </c>
      <c r="S8" s="626"/>
      <c r="T8" s="626"/>
      <c r="U8" s="626"/>
      <c r="V8" s="626"/>
      <c r="W8" s="626"/>
      <c r="X8" s="626"/>
      <c r="Y8" s="627"/>
      <c r="Z8" s="628">
        <v>0.1</v>
      </c>
      <c r="AA8" s="628"/>
      <c r="AB8" s="628"/>
      <c r="AC8" s="628"/>
      <c r="AD8" s="629">
        <v>730142</v>
      </c>
      <c r="AE8" s="629"/>
      <c r="AF8" s="629"/>
      <c r="AG8" s="629"/>
      <c r="AH8" s="629"/>
      <c r="AI8" s="629"/>
      <c r="AJ8" s="629"/>
      <c r="AK8" s="629"/>
      <c r="AL8" s="630">
        <v>0.1</v>
      </c>
      <c r="AM8" s="631"/>
      <c r="AN8" s="631"/>
      <c r="AO8" s="632"/>
      <c r="AP8" s="622" t="s">
        <v>241</v>
      </c>
      <c r="AQ8" s="623"/>
      <c r="AR8" s="623"/>
      <c r="AS8" s="623"/>
      <c r="AT8" s="623"/>
      <c r="AU8" s="623"/>
      <c r="AV8" s="623"/>
      <c r="AW8" s="623"/>
      <c r="AX8" s="623"/>
      <c r="AY8" s="623"/>
      <c r="AZ8" s="623"/>
      <c r="BA8" s="623"/>
      <c r="BB8" s="623"/>
      <c r="BC8" s="623"/>
      <c r="BD8" s="623"/>
      <c r="BE8" s="623"/>
      <c r="BF8" s="624"/>
      <c r="BG8" s="625">
        <v>3385162</v>
      </c>
      <c r="BH8" s="626"/>
      <c r="BI8" s="626"/>
      <c r="BJ8" s="626"/>
      <c r="BK8" s="626"/>
      <c r="BL8" s="626"/>
      <c r="BM8" s="626"/>
      <c r="BN8" s="627"/>
      <c r="BO8" s="628">
        <v>1</v>
      </c>
      <c r="BP8" s="628"/>
      <c r="BQ8" s="628"/>
      <c r="BR8" s="628"/>
      <c r="BS8" s="629" t="s">
        <v>186</v>
      </c>
      <c r="BT8" s="629"/>
      <c r="BU8" s="629"/>
      <c r="BV8" s="629"/>
      <c r="BW8" s="629"/>
      <c r="BX8" s="629"/>
      <c r="BY8" s="629"/>
      <c r="BZ8" s="629"/>
      <c r="CA8" s="629"/>
      <c r="CB8" s="633"/>
      <c r="CD8" s="622" t="s">
        <v>242</v>
      </c>
      <c r="CE8" s="623"/>
      <c r="CF8" s="623"/>
      <c r="CG8" s="623"/>
      <c r="CH8" s="623"/>
      <c r="CI8" s="623"/>
      <c r="CJ8" s="623"/>
      <c r="CK8" s="623"/>
      <c r="CL8" s="623"/>
      <c r="CM8" s="623"/>
      <c r="CN8" s="623"/>
      <c r="CO8" s="623"/>
      <c r="CP8" s="623"/>
      <c r="CQ8" s="624"/>
      <c r="CR8" s="625">
        <v>498625431</v>
      </c>
      <c r="CS8" s="626"/>
      <c r="CT8" s="626"/>
      <c r="CU8" s="626"/>
      <c r="CV8" s="626"/>
      <c r="CW8" s="626"/>
      <c r="CX8" s="626"/>
      <c r="CY8" s="627"/>
      <c r="CZ8" s="628">
        <v>41</v>
      </c>
      <c r="DA8" s="628"/>
      <c r="DB8" s="628"/>
      <c r="DC8" s="628"/>
      <c r="DD8" s="634">
        <v>5819999</v>
      </c>
      <c r="DE8" s="626"/>
      <c r="DF8" s="626"/>
      <c r="DG8" s="626"/>
      <c r="DH8" s="626"/>
      <c r="DI8" s="626"/>
      <c r="DJ8" s="626"/>
      <c r="DK8" s="626"/>
      <c r="DL8" s="626"/>
      <c r="DM8" s="626"/>
      <c r="DN8" s="626"/>
      <c r="DO8" s="626"/>
      <c r="DP8" s="627"/>
      <c r="DQ8" s="634">
        <v>205323298</v>
      </c>
      <c r="DR8" s="626"/>
      <c r="DS8" s="626"/>
      <c r="DT8" s="626"/>
      <c r="DU8" s="626"/>
      <c r="DV8" s="626"/>
      <c r="DW8" s="626"/>
      <c r="DX8" s="626"/>
      <c r="DY8" s="626"/>
      <c r="DZ8" s="626"/>
      <c r="EA8" s="626"/>
      <c r="EB8" s="626"/>
      <c r="EC8" s="635"/>
    </row>
    <row r="9" spans="2:143" ht="11.25" customHeight="1" x14ac:dyDescent="0.2">
      <c r="B9" s="622" t="s">
        <v>243</v>
      </c>
      <c r="C9" s="623"/>
      <c r="D9" s="623"/>
      <c r="E9" s="623"/>
      <c r="F9" s="623"/>
      <c r="G9" s="623"/>
      <c r="H9" s="623"/>
      <c r="I9" s="623"/>
      <c r="J9" s="623"/>
      <c r="K9" s="623"/>
      <c r="L9" s="623"/>
      <c r="M9" s="623"/>
      <c r="N9" s="623"/>
      <c r="O9" s="623"/>
      <c r="P9" s="623"/>
      <c r="Q9" s="624"/>
      <c r="R9" s="625">
        <v>588161</v>
      </c>
      <c r="S9" s="626"/>
      <c r="T9" s="626"/>
      <c r="U9" s="626"/>
      <c r="V9" s="626"/>
      <c r="W9" s="626"/>
      <c r="X9" s="626"/>
      <c r="Y9" s="627"/>
      <c r="Z9" s="628">
        <v>0</v>
      </c>
      <c r="AA9" s="628"/>
      <c r="AB9" s="628"/>
      <c r="AC9" s="628"/>
      <c r="AD9" s="629">
        <v>588161</v>
      </c>
      <c r="AE9" s="629"/>
      <c r="AF9" s="629"/>
      <c r="AG9" s="629"/>
      <c r="AH9" s="629"/>
      <c r="AI9" s="629"/>
      <c r="AJ9" s="629"/>
      <c r="AK9" s="629"/>
      <c r="AL9" s="630">
        <v>0.1</v>
      </c>
      <c r="AM9" s="631"/>
      <c r="AN9" s="631"/>
      <c r="AO9" s="632"/>
      <c r="AP9" s="622" t="s">
        <v>244</v>
      </c>
      <c r="AQ9" s="623"/>
      <c r="AR9" s="623"/>
      <c r="AS9" s="623"/>
      <c r="AT9" s="623"/>
      <c r="AU9" s="623"/>
      <c r="AV9" s="623"/>
      <c r="AW9" s="623"/>
      <c r="AX9" s="623"/>
      <c r="AY9" s="623"/>
      <c r="AZ9" s="623"/>
      <c r="BA9" s="623"/>
      <c r="BB9" s="623"/>
      <c r="BC9" s="623"/>
      <c r="BD9" s="623"/>
      <c r="BE9" s="623"/>
      <c r="BF9" s="624"/>
      <c r="BG9" s="625">
        <v>141574275</v>
      </c>
      <c r="BH9" s="626"/>
      <c r="BI9" s="626"/>
      <c r="BJ9" s="626"/>
      <c r="BK9" s="626"/>
      <c r="BL9" s="626"/>
      <c r="BM9" s="626"/>
      <c r="BN9" s="627"/>
      <c r="BO9" s="628">
        <v>40.700000000000003</v>
      </c>
      <c r="BP9" s="628"/>
      <c r="BQ9" s="628"/>
      <c r="BR9" s="628"/>
      <c r="BS9" s="629" t="s">
        <v>186</v>
      </c>
      <c r="BT9" s="629"/>
      <c r="BU9" s="629"/>
      <c r="BV9" s="629"/>
      <c r="BW9" s="629"/>
      <c r="BX9" s="629"/>
      <c r="BY9" s="629"/>
      <c r="BZ9" s="629"/>
      <c r="CA9" s="629"/>
      <c r="CB9" s="633"/>
      <c r="CD9" s="622" t="s">
        <v>245</v>
      </c>
      <c r="CE9" s="623"/>
      <c r="CF9" s="623"/>
      <c r="CG9" s="623"/>
      <c r="CH9" s="623"/>
      <c r="CI9" s="623"/>
      <c r="CJ9" s="623"/>
      <c r="CK9" s="623"/>
      <c r="CL9" s="623"/>
      <c r="CM9" s="623"/>
      <c r="CN9" s="623"/>
      <c r="CO9" s="623"/>
      <c r="CP9" s="623"/>
      <c r="CQ9" s="624"/>
      <c r="CR9" s="625">
        <v>115583557</v>
      </c>
      <c r="CS9" s="626"/>
      <c r="CT9" s="626"/>
      <c r="CU9" s="626"/>
      <c r="CV9" s="626"/>
      <c r="CW9" s="626"/>
      <c r="CX9" s="626"/>
      <c r="CY9" s="627"/>
      <c r="CZ9" s="628">
        <v>9.5</v>
      </c>
      <c r="DA9" s="628"/>
      <c r="DB9" s="628"/>
      <c r="DC9" s="628"/>
      <c r="DD9" s="634">
        <v>8561005</v>
      </c>
      <c r="DE9" s="626"/>
      <c r="DF9" s="626"/>
      <c r="DG9" s="626"/>
      <c r="DH9" s="626"/>
      <c r="DI9" s="626"/>
      <c r="DJ9" s="626"/>
      <c r="DK9" s="626"/>
      <c r="DL9" s="626"/>
      <c r="DM9" s="626"/>
      <c r="DN9" s="626"/>
      <c r="DO9" s="626"/>
      <c r="DP9" s="627"/>
      <c r="DQ9" s="634">
        <v>44107778</v>
      </c>
      <c r="DR9" s="626"/>
      <c r="DS9" s="626"/>
      <c r="DT9" s="626"/>
      <c r="DU9" s="626"/>
      <c r="DV9" s="626"/>
      <c r="DW9" s="626"/>
      <c r="DX9" s="626"/>
      <c r="DY9" s="626"/>
      <c r="DZ9" s="626"/>
      <c r="EA9" s="626"/>
      <c r="EB9" s="626"/>
      <c r="EC9" s="635"/>
    </row>
    <row r="10" spans="2:143" ht="11.25" customHeight="1" x14ac:dyDescent="0.2">
      <c r="B10" s="622" t="s">
        <v>246</v>
      </c>
      <c r="C10" s="623"/>
      <c r="D10" s="623"/>
      <c r="E10" s="623"/>
      <c r="F10" s="623"/>
      <c r="G10" s="623"/>
      <c r="H10" s="623"/>
      <c r="I10" s="623"/>
      <c r="J10" s="623"/>
      <c r="K10" s="623"/>
      <c r="L10" s="623"/>
      <c r="M10" s="623"/>
      <c r="N10" s="623"/>
      <c r="O10" s="623"/>
      <c r="P10" s="623"/>
      <c r="Q10" s="624"/>
      <c r="R10" s="625">
        <v>361077</v>
      </c>
      <c r="S10" s="626"/>
      <c r="T10" s="626"/>
      <c r="U10" s="626"/>
      <c r="V10" s="626"/>
      <c r="W10" s="626"/>
      <c r="X10" s="626"/>
      <c r="Y10" s="627"/>
      <c r="Z10" s="628">
        <v>0</v>
      </c>
      <c r="AA10" s="628"/>
      <c r="AB10" s="628"/>
      <c r="AC10" s="628"/>
      <c r="AD10" s="629">
        <v>361077</v>
      </c>
      <c r="AE10" s="629"/>
      <c r="AF10" s="629"/>
      <c r="AG10" s="629"/>
      <c r="AH10" s="629"/>
      <c r="AI10" s="629"/>
      <c r="AJ10" s="629"/>
      <c r="AK10" s="629"/>
      <c r="AL10" s="630">
        <v>0.1</v>
      </c>
      <c r="AM10" s="631"/>
      <c r="AN10" s="631"/>
      <c r="AO10" s="632"/>
      <c r="AP10" s="622" t="s">
        <v>247</v>
      </c>
      <c r="AQ10" s="623"/>
      <c r="AR10" s="623"/>
      <c r="AS10" s="623"/>
      <c r="AT10" s="623"/>
      <c r="AU10" s="623"/>
      <c r="AV10" s="623"/>
      <c r="AW10" s="623"/>
      <c r="AX10" s="623"/>
      <c r="AY10" s="623"/>
      <c r="AZ10" s="623"/>
      <c r="BA10" s="623"/>
      <c r="BB10" s="623"/>
      <c r="BC10" s="623"/>
      <c r="BD10" s="623"/>
      <c r="BE10" s="623"/>
      <c r="BF10" s="624"/>
      <c r="BG10" s="625">
        <v>7258990</v>
      </c>
      <c r="BH10" s="626"/>
      <c r="BI10" s="626"/>
      <c r="BJ10" s="626"/>
      <c r="BK10" s="626"/>
      <c r="BL10" s="626"/>
      <c r="BM10" s="626"/>
      <c r="BN10" s="627"/>
      <c r="BO10" s="628">
        <v>2.1</v>
      </c>
      <c r="BP10" s="628"/>
      <c r="BQ10" s="628"/>
      <c r="BR10" s="628"/>
      <c r="BS10" s="629" t="s">
        <v>186</v>
      </c>
      <c r="BT10" s="629"/>
      <c r="BU10" s="629"/>
      <c r="BV10" s="629"/>
      <c r="BW10" s="629"/>
      <c r="BX10" s="629"/>
      <c r="BY10" s="629"/>
      <c r="BZ10" s="629"/>
      <c r="CA10" s="629"/>
      <c r="CB10" s="633"/>
      <c r="CD10" s="622" t="s">
        <v>248</v>
      </c>
      <c r="CE10" s="623"/>
      <c r="CF10" s="623"/>
      <c r="CG10" s="623"/>
      <c r="CH10" s="623"/>
      <c r="CI10" s="623"/>
      <c r="CJ10" s="623"/>
      <c r="CK10" s="623"/>
      <c r="CL10" s="623"/>
      <c r="CM10" s="623"/>
      <c r="CN10" s="623"/>
      <c r="CO10" s="623"/>
      <c r="CP10" s="623"/>
      <c r="CQ10" s="624"/>
      <c r="CR10" s="625">
        <v>910648</v>
      </c>
      <c r="CS10" s="626"/>
      <c r="CT10" s="626"/>
      <c r="CU10" s="626"/>
      <c r="CV10" s="626"/>
      <c r="CW10" s="626"/>
      <c r="CX10" s="626"/>
      <c r="CY10" s="627"/>
      <c r="CZ10" s="628">
        <v>0.1</v>
      </c>
      <c r="DA10" s="628"/>
      <c r="DB10" s="628"/>
      <c r="DC10" s="628"/>
      <c r="DD10" s="634" t="s">
        <v>139</v>
      </c>
      <c r="DE10" s="626"/>
      <c r="DF10" s="626"/>
      <c r="DG10" s="626"/>
      <c r="DH10" s="626"/>
      <c r="DI10" s="626"/>
      <c r="DJ10" s="626"/>
      <c r="DK10" s="626"/>
      <c r="DL10" s="626"/>
      <c r="DM10" s="626"/>
      <c r="DN10" s="626"/>
      <c r="DO10" s="626"/>
      <c r="DP10" s="627"/>
      <c r="DQ10" s="634">
        <v>786766</v>
      </c>
      <c r="DR10" s="626"/>
      <c r="DS10" s="626"/>
      <c r="DT10" s="626"/>
      <c r="DU10" s="626"/>
      <c r="DV10" s="626"/>
      <c r="DW10" s="626"/>
      <c r="DX10" s="626"/>
      <c r="DY10" s="626"/>
      <c r="DZ10" s="626"/>
      <c r="EA10" s="626"/>
      <c r="EB10" s="626"/>
      <c r="EC10" s="635"/>
    </row>
    <row r="11" spans="2:143" ht="11.25" customHeight="1" x14ac:dyDescent="0.2">
      <c r="B11" s="622" t="s">
        <v>249</v>
      </c>
      <c r="C11" s="623"/>
      <c r="D11" s="623"/>
      <c r="E11" s="623"/>
      <c r="F11" s="623"/>
      <c r="G11" s="623"/>
      <c r="H11" s="623"/>
      <c r="I11" s="623"/>
      <c r="J11" s="623"/>
      <c r="K11" s="623"/>
      <c r="L11" s="623"/>
      <c r="M11" s="623"/>
      <c r="N11" s="623"/>
      <c r="O11" s="623"/>
      <c r="P11" s="623"/>
      <c r="Q11" s="624"/>
      <c r="R11" s="625">
        <v>52918097</v>
      </c>
      <c r="S11" s="626"/>
      <c r="T11" s="626"/>
      <c r="U11" s="626"/>
      <c r="V11" s="626"/>
      <c r="W11" s="626"/>
      <c r="X11" s="626"/>
      <c r="Y11" s="627"/>
      <c r="Z11" s="630">
        <v>4.3</v>
      </c>
      <c r="AA11" s="631"/>
      <c r="AB11" s="631"/>
      <c r="AC11" s="637"/>
      <c r="AD11" s="634">
        <v>52918097</v>
      </c>
      <c r="AE11" s="626"/>
      <c r="AF11" s="626"/>
      <c r="AG11" s="626"/>
      <c r="AH11" s="626"/>
      <c r="AI11" s="626"/>
      <c r="AJ11" s="626"/>
      <c r="AK11" s="627"/>
      <c r="AL11" s="630">
        <v>10.3</v>
      </c>
      <c r="AM11" s="631"/>
      <c r="AN11" s="631"/>
      <c r="AO11" s="632"/>
      <c r="AP11" s="622" t="s">
        <v>250</v>
      </c>
      <c r="AQ11" s="623"/>
      <c r="AR11" s="623"/>
      <c r="AS11" s="623"/>
      <c r="AT11" s="623"/>
      <c r="AU11" s="623"/>
      <c r="AV11" s="623"/>
      <c r="AW11" s="623"/>
      <c r="AX11" s="623"/>
      <c r="AY11" s="623"/>
      <c r="AZ11" s="623"/>
      <c r="BA11" s="623"/>
      <c r="BB11" s="623"/>
      <c r="BC11" s="623"/>
      <c r="BD11" s="623"/>
      <c r="BE11" s="623"/>
      <c r="BF11" s="624"/>
      <c r="BG11" s="625">
        <v>19707531</v>
      </c>
      <c r="BH11" s="626"/>
      <c r="BI11" s="626"/>
      <c r="BJ11" s="626"/>
      <c r="BK11" s="626"/>
      <c r="BL11" s="626"/>
      <c r="BM11" s="626"/>
      <c r="BN11" s="627"/>
      <c r="BO11" s="628">
        <v>5.7</v>
      </c>
      <c r="BP11" s="628"/>
      <c r="BQ11" s="628"/>
      <c r="BR11" s="628"/>
      <c r="BS11" s="629">
        <v>4316314</v>
      </c>
      <c r="BT11" s="629"/>
      <c r="BU11" s="629"/>
      <c r="BV11" s="629"/>
      <c r="BW11" s="629"/>
      <c r="BX11" s="629"/>
      <c r="BY11" s="629"/>
      <c r="BZ11" s="629"/>
      <c r="CA11" s="629"/>
      <c r="CB11" s="633"/>
      <c r="CD11" s="622" t="s">
        <v>251</v>
      </c>
      <c r="CE11" s="623"/>
      <c r="CF11" s="623"/>
      <c r="CG11" s="623"/>
      <c r="CH11" s="623"/>
      <c r="CI11" s="623"/>
      <c r="CJ11" s="623"/>
      <c r="CK11" s="623"/>
      <c r="CL11" s="623"/>
      <c r="CM11" s="623"/>
      <c r="CN11" s="623"/>
      <c r="CO11" s="623"/>
      <c r="CP11" s="623"/>
      <c r="CQ11" s="624"/>
      <c r="CR11" s="625">
        <v>786317</v>
      </c>
      <c r="CS11" s="626"/>
      <c r="CT11" s="626"/>
      <c r="CU11" s="626"/>
      <c r="CV11" s="626"/>
      <c r="CW11" s="626"/>
      <c r="CX11" s="626"/>
      <c r="CY11" s="627"/>
      <c r="CZ11" s="628">
        <v>0.1</v>
      </c>
      <c r="DA11" s="628"/>
      <c r="DB11" s="628"/>
      <c r="DC11" s="628"/>
      <c r="DD11" s="634">
        <v>146143</v>
      </c>
      <c r="DE11" s="626"/>
      <c r="DF11" s="626"/>
      <c r="DG11" s="626"/>
      <c r="DH11" s="626"/>
      <c r="DI11" s="626"/>
      <c r="DJ11" s="626"/>
      <c r="DK11" s="626"/>
      <c r="DL11" s="626"/>
      <c r="DM11" s="626"/>
      <c r="DN11" s="626"/>
      <c r="DO11" s="626"/>
      <c r="DP11" s="627"/>
      <c r="DQ11" s="634">
        <v>751495</v>
      </c>
      <c r="DR11" s="626"/>
      <c r="DS11" s="626"/>
      <c r="DT11" s="626"/>
      <c r="DU11" s="626"/>
      <c r="DV11" s="626"/>
      <c r="DW11" s="626"/>
      <c r="DX11" s="626"/>
      <c r="DY11" s="626"/>
      <c r="DZ11" s="626"/>
      <c r="EA11" s="626"/>
      <c r="EB11" s="626"/>
      <c r="EC11" s="635"/>
    </row>
    <row r="12" spans="2:143" ht="11.25" customHeight="1" x14ac:dyDescent="0.2">
      <c r="B12" s="622" t="s">
        <v>252</v>
      </c>
      <c r="C12" s="623"/>
      <c r="D12" s="623"/>
      <c r="E12" s="623"/>
      <c r="F12" s="623"/>
      <c r="G12" s="623"/>
      <c r="H12" s="623"/>
      <c r="I12" s="623"/>
      <c r="J12" s="623"/>
      <c r="K12" s="623"/>
      <c r="L12" s="623"/>
      <c r="M12" s="623"/>
      <c r="N12" s="623"/>
      <c r="O12" s="623"/>
      <c r="P12" s="623"/>
      <c r="Q12" s="624"/>
      <c r="R12" s="625">
        <v>94048</v>
      </c>
      <c r="S12" s="626"/>
      <c r="T12" s="626"/>
      <c r="U12" s="626"/>
      <c r="V12" s="626"/>
      <c r="W12" s="626"/>
      <c r="X12" s="626"/>
      <c r="Y12" s="627"/>
      <c r="Z12" s="628">
        <v>0</v>
      </c>
      <c r="AA12" s="628"/>
      <c r="AB12" s="628"/>
      <c r="AC12" s="628"/>
      <c r="AD12" s="629">
        <v>94048</v>
      </c>
      <c r="AE12" s="629"/>
      <c r="AF12" s="629"/>
      <c r="AG12" s="629"/>
      <c r="AH12" s="629"/>
      <c r="AI12" s="629"/>
      <c r="AJ12" s="629"/>
      <c r="AK12" s="629"/>
      <c r="AL12" s="630">
        <v>0</v>
      </c>
      <c r="AM12" s="631"/>
      <c r="AN12" s="631"/>
      <c r="AO12" s="632"/>
      <c r="AP12" s="622" t="s">
        <v>253</v>
      </c>
      <c r="AQ12" s="623"/>
      <c r="AR12" s="623"/>
      <c r="AS12" s="623"/>
      <c r="AT12" s="623"/>
      <c r="AU12" s="623"/>
      <c r="AV12" s="623"/>
      <c r="AW12" s="623"/>
      <c r="AX12" s="623"/>
      <c r="AY12" s="623"/>
      <c r="AZ12" s="623"/>
      <c r="BA12" s="623"/>
      <c r="BB12" s="623"/>
      <c r="BC12" s="623"/>
      <c r="BD12" s="623"/>
      <c r="BE12" s="623"/>
      <c r="BF12" s="624"/>
      <c r="BG12" s="625">
        <v>121376062</v>
      </c>
      <c r="BH12" s="626"/>
      <c r="BI12" s="626"/>
      <c r="BJ12" s="626"/>
      <c r="BK12" s="626"/>
      <c r="BL12" s="626"/>
      <c r="BM12" s="626"/>
      <c r="BN12" s="627"/>
      <c r="BO12" s="628">
        <v>34.9</v>
      </c>
      <c r="BP12" s="628"/>
      <c r="BQ12" s="628"/>
      <c r="BR12" s="628"/>
      <c r="BS12" s="629" t="s">
        <v>186</v>
      </c>
      <c r="BT12" s="629"/>
      <c r="BU12" s="629"/>
      <c r="BV12" s="629"/>
      <c r="BW12" s="629"/>
      <c r="BX12" s="629"/>
      <c r="BY12" s="629"/>
      <c r="BZ12" s="629"/>
      <c r="CA12" s="629"/>
      <c r="CB12" s="633"/>
      <c r="CD12" s="622" t="s">
        <v>254</v>
      </c>
      <c r="CE12" s="623"/>
      <c r="CF12" s="623"/>
      <c r="CG12" s="623"/>
      <c r="CH12" s="623"/>
      <c r="CI12" s="623"/>
      <c r="CJ12" s="623"/>
      <c r="CK12" s="623"/>
      <c r="CL12" s="623"/>
      <c r="CM12" s="623"/>
      <c r="CN12" s="623"/>
      <c r="CO12" s="623"/>
      <c r="CP12" s="623"/>
      <c r="CQ12" s="624"/>
      <c r="CR12" s="625">
        <v>121161597</v>
      </c>
      <c r="CS12" s="626"/>
      <c r="CT12" s="626"/>
      <c r="CU12" s="626"/>
      <c r="CV12" s="626"/>
      <c r="CW12" s="626"/>
      <c r="CX12" s="626"/>
      <c r="CY12" s="627"/>
      <c r="CZ12" s="628">
        <v>10</v>
      </c>
      <c r="DA12" s="628"/>
      <c r="DB12" s="628"/>
      <c r="DC12" s="628"/>
      <c r="DD12" s="634">
        <v>21849</v>
      </c>
      <c r="DE12" s="626"/>
      <c r="DF12" s="626"/>
      <c r="DG12" s="626"/>
      <c r="DH12" s="626"/>
      <c r="DI12" s="626"/>
      <c r="DJ12" s="626"/>
      <c r="DK12" s="626"/>
      <c r="DL12" s="626"/>
      <c r="DM12" s="626"/>
      <c r="DN12" s="626"/>
      <c r="DO12" s="626"/>
      <c r="DP12" s="627"/>
      <c r="DQ12" s="634">
        <v>11247460</v>
      </c>
      <c r="DR12" s="626"/>
      <c r="DS12" s="626"/>
      <c r="DT12" s="626"/>
      <c r="DU12" s="626"/>
      <c r="DV12" s="626"/>
      <c r="DW12" s="626"/>
      <c r="DX12" s="626"/>
      <c r="DY12" s="626"/>
      <c r="DZ12" s="626"/>
      <c r="EA12" s="626"/>
      <c r="EB12" s="626"/>
      <c r="EC12" s="635"/>
    </row>
    <row r="13" spans="2:143" ht="11.25" customHeight="1" x14ac:dyDescent="0.2">
      <c r="B13" s="622" t="s">
        <v>255</v>
      </c>
      <c r="C13" s="623"/>
      <c r="D13" s="623"/>
      <c r="E13" s="623"/>
      <c r="F13" s="623"/>
      <c r="G13" s="623"/>
      <c r="H13" s="623"/>
      <c r="I13" s="623"/>
      <c r="J13" s="623"/>
      <c r="K13" s="623"/>
      <c r="L13" s="623"/>
      <c r="M13" s="623"/>
      <c r="N13" s="623"/>
      <c r="O13" s="623"/>
      <c r="P13" s="623"/>
      <c r="Q13" s="624"/>
      <c r="R13" s="625" t="s">
        <v>139</v>
      </c>
      <c r="S13" s="626"/>
      <c r="T13" s="626"/>
      <c r="U13" s="626"/>
      <c r="V13" s="626"/>
      <c r="W13" s="626"/>
      <c r="X13" s="626"/>
      <c r="Y13" s="627"/>
      <c r="Z13" s="628" t="s">
        <v>139</v>
      </c>
      <c r="AA13" s="628"/>
      <c r="AB13" s="628"/>
      <c r="AC13" s="628"/>
      <c r="AD13" s="629" t="s">
        <v>186</v>
      </c>
      <c r="AE13" s="629"/>
      <c r="AF13" s="629"/>
      <c r="AG13" s="629"/>
      <c r="AH13" s="629"/>
      <c r="AI13" s="629"/>
      <c r="AJ13" s="629"/>
      <c r="AK13" s="629"/>
      <c r="AL13" s="630" t="s">
        <v>139</v>
      </c>
      <c r="AM13" s="631"/>
      <c r="AN13" s="631"/>
      <c r="AO13" s="632"/>
      <c r="AP13" s="622" t="s">
        <v>256</v>
      </c>
      <c r="AQ13" s="623"/>
      <c r="AR13" s="623"/>
      <c r="AS13" s="623"/>
      <c r="AT13" s="623"/>
      <c r="AU13" s="623"/>
      <c r="AV13" s="623"/>
      <c r="AW13" s="623"/>
      <c r="AX13" s="623"/>
      <c r="AY13" s="623"/>
      <c r="AZ13" s="623"/>
      <c r="BA13" s="623"/>
      <c r="BB13" s="623"/>
      <c r="BC13" s="623"/>
      <c r="BD13" s="623"/>
      <c r="BE13" s="623"/>
      <c r="BF13" s="624"/>
      <c r="BG13" s="625">
        <v>120996881</v>
      </c>
      <c r="BH13" s="626"/>
      <c r="BI13" s="626"/>
      <c r="BJ13" s="626"/>
      <c r="BK13" s="626"/>
      <c r="BL13" s="626"/>
      <c r="BM13" s="626"/>
      <c r="BN13" s="627"/>
      <c r="BO13" s="628">
        <v>34.799999999999997</v>
      </c>
      <c r="BP13" s="628"/>
      <c r="BQ13" s="628"/>
      <c r="BR13" s="628"/>
      <c r="BS13" s="629" t="s">
        <v>139</v>
      </c>
      <c r="BT13" s="629"/>
      <c r="BU13" s="629"/>
      <c r="BV13" s="629"/>
      <c r="BW13" s="629"/>
      <c r="BX13" s="629"/>
      <c r="BY13" s="629"/>
      <c r="BZ13" s="629"/>
      <c r="CA13" s="629"/>
      <c r="CB13" s="633"/>
      <c r="CD13" s="622" t="s">
        <v>257</v>
      </c>
      <c r="CE13" s="623"/>
      <c r="CF13" s="623"/>
      <c r="CG13" s="623"/>
      <c r="CH13" s="623"/>
      <c r="CI13" s="623"/>
      <c r="CJ13" s="623"/>
      <c r="CK13" s="623"/>
      <c r="CL13" s="623"/>
      <c r="CM13" s="623"/>
      <c r="CN13" s="623"/>
      <c r="CO13" s="623"/>
      <c r="CP13" s="623"/>
      <c r="CQ13" s="624"/>
      <c r="CR13" s="625">
        <v>150236428</v>
      </c>
      <c r="CS13" s="626"/>
      <c r="CT13" s="626"/>
      <c r="CU13" s="626"/>
      <c r="CV13" s="626"/>
      <c r="CW13" s="626"/>
      <c r="CX13" s="626"/>
      <c r="CY13" s="627"/>
      <c r="CZ13" s="628">
        <v>12.4</v>
      </c>
      <c r="DA13" s="628"/>
      <c r="DB13" s="628"/>
      <c r="DC13" s="628"/>
      <c r="DD13" s="634">
        <v>74312416</v>
      </c>
      <c r="DE13" s="626"/>
      <c r="DF13" s="626"/>
      <c r="DG13" s="626"/>
      <c r="DH13" s="626"/>
      <c r="DI13" s="626"/>
      <c r="DJ13" s="626"/>
      <c r="DK13" s="626"/>
      <c r="DL13" s="626"/>
      <c r="DM13" s="626"/>
      <c r="DN13" s="626"/>
      <c r="DO13" s="626"/>
      <c r="DP13" s="627"/>
      <c r="DQ13" s="634">
        <v>100464382</v>
      </c>
      <c r="DR13" s="626"/>
      <c r="DS13" s="626"/>
      <c r="DT13" s="626"/>
      <c r="DU13" s="626"/>
      <c r="DV13" s="626"/>
      <c r="DW13" s="626"/>
      <c r="DX13" s="626"/>
      <c r="DY13" s="626"/>
      <c r="DZ13" s="626"/>
      <c r="EA13" s="626"/>
      <c r="EB13" s="626"/>
      <c r="EC13" s="635"/>
    </row>
    <row r="14" spans="2:143" ht="11.25" customHeight="1" x14ac:dyDescent="0.2">
      <c r="B14" s="622" t="s">
        <v>258</v>
      </c>
      <c r="C14" s="623"/>
      <c r="D14" s="623"/>
      <c r="E14" s="623"/>
      <c r="F14" s="623"/>
      <c r="G14" s="623"/>
      <c r="H14" s="623"/>
      <c r="I14" s="623"/>
      <c r="J14" s="623"/>
      <c r="K14" s="623"/>
      <c r="L14" s="623"/>
      <c r="M14" s="623"/>
      <c r="N14" s="623"/>
      <c r="O14" s="623"/>
      <c r="P14" s="623"/>
      <c r="Q14" s="624"/>
      <c r="R14" s="625" t="s">
        <v>186</v>
      </c>
      <c r="S14" s="626"/>
      <c r="T14" s="626"/>
      <c r="U14" s="626"/>
      <c r="V14" s="626"/>
      <c r="W14" s="626"/>
      <c r="X14" s="626"/>
      <c r="Y14" s="627"/>
      <c r="Z14" s="628" t="s">
        <v>186</v>
      </c>
      <c r="AA14" s="628"/>
      <c r="AB14" s="628"/>
      <c r="AC14" s="628"/>
      <c r="AD14" s="629" t="s">
        <v>186</v>
      </c>
      <c r="AE14" s="629"/>
      <c r="AF14" s="629"/>
      <c r="AG14" s="629"/>
      <c r="AH14" s="629"/>
      <c r="AI14" s="629"/>
      <c r="AJ14" s="629"/>
      <c r="AK14" s="629"/>
      <c r="AL14" s="630" t="s">
        <v>186</v>
      </c>
      <c r="AM14" s="631"/>
      <c r="AN14" s="631"/>
      <c r="AO14" s="632"/>
      <c r="AP14" s="622" t="s">
        <v>259</v>
      </c>
      <c r="AQ14" s="623"/>
      <c r="AR14" s="623"/>
      <c r="AS14" s="623"/>
      <c r="AT14" s="623"/>
      <c r="AU14" s="623"/>
      <c r="AV14" s="623"/>
      <c r="AW14" s="623"/>
      <c r="AX14" s="623"/>
      <c r="AY14" s="623"/>
      <c r="AZ14" s="623"/>
      <c r="BA14" s="623"/>
      <c r="BB14" s="623"/>
      <c r="BC14" s="623"/>
      <c r="BD14" s="623"/>
      <c r="BE14" s="623"/>
      <c r="BF14" s="624"/>
      <c r="BG14" s="625">
        <v>2851309</v>
      </c>
      <c r="BH14" s="626"/>
      <c r="BI14" s="626"/>
      <c r="BJ14" s="626"/>
      <c r="BK14" s="626"/>
      <c r="BL14" s="626"/>
      <c r="BM14" s="626"/>
      <c r="BN14" s="627"/>
      <c r="BO14" s="628">
        <v>0.8</v>
      </c>
      <c r="BP14" s="628"/>
      <c r="BQ14" s="628"/>
      <c r="BR14" s="628"/>
      <c r="BS14" s="629" t="s">
        <v>186</v>
      </c>
      <c r="BT14" s="629"/>
      <c r="BU14" s="629"/>
      <c r="BV14" s="629"/>
      <c r="BW14" s="629"/>
      <c r="BX14" s="629"/>
      <c r="BY14" s="629"/>
      <c r="BZ14" s="629"/>
      <c r="CA14" s="629"/>
      <c r="CB14" s="633"/>
      <c r="CD14" s="622" t="s">
        <v>260</v>
      </c>
      <c r="CE14" s="623"/>
      <c r="CF14" s="623"/>
      <c r="CG14" s="623"/>
      <c r="CH14" s="623"/>
      <c r="CI14" s="623"/>
      <c r="CJ14" s="623"/>
      <c r="CK14" s="623"/>
      <c r="CL14" s="623"/>
      <c r="CM14" s="623"/>
      <c r="CN14" s="623"/>
      <c r="CO14" s="623"/>
      <c r="CP14" s="623"/>
      <c r="CQ14" s="624"/>
      <c r="CR14" s="625">
        <v>16849695</v>
      </c>
      <c r="CS14" s="626"/>
      <c r="CT14" s="626"/>
      <c r="CU14" s="626"/>
      <c r="CV14" s="626"/>
      <c r="CW14" s="626"/>
      <c r="CX14" s="626"/>
      <c r="CY14" s="627"/>
      <c r="CZ14" s="628">
        <v>1.4</v>
      </c>
      <c r="DA14" s="628"/>
      <c r="DB14" s="628"/>
      <c r="DC14" s="628"/>
      <c r="DD14" s="634">
        <v>398617</v>
      </c>
      <c r="DE14" s="626"/>
      <c r="DF14" s="626"/>
      <c r="DG14" s="626"/>
      <c r="DH14" s="626"/>
      <c r="DI14" s="626"/>
      <c r="DJ14" s="626"/>
      <c r="DK14" s="626"/>
      <c r="DL14" s="626"/>
      <c r="DM14" s="626"/>
      <c r="DN14" s="626"/>
      <c r="DO14" s="626"/>
      <c r="DP14" s="627"/>
      <c r="DQ14" s="634">
        <v>16508067</v>
      </c>
      <c r="DR14" s="626"/>
      <c r="DS14" s="626"/>
      <c r="DT14" s="626"/>
      <c r="DU14" s="626"/>
      <c r="DV14" s="626"/>
      <c r="DW14" s="626"/>
      <c r="DX14" s="626"/>
      <c r="DY14" s="626"/>
      <c r="DZ14" s="626"/>
      <c r="EA14" s="626"/>
      <c r="EB14" s="626"/>
      <c r="EC14" s="635"/>
    </row>
    <row r="15" spans="2:143" ht="11.25" customHeight="1" x14ac:dyDescent="0.2">
      <c r="B15" s="622" t="s">
        <v>261</v>
      </c>
      <c r="C15" s="623"/>
      <c r="D15" s="623"/>
      <c r="E15" s="623"/>
      <c r="F15" s="623"/>
      <c r="G15" s="623"/>
      <c r="H15" s="623"/>
      <c r="I15" s="623"/>
      <c r="J15" s="623"/>
      <c r="K15" s="623"/>
      <c r="L15" s="623"/>
      <c r="M15" s="623"/>
      <c r="N15" s="623"/>
      <c r="O15" s="623"/>
      <c r="P15" s="623"/>
      <c r="Q15" s="624"/>
      <c r="R15" s="625">
        <v>7397372</v>
      </c>
      <c r="S15" s="626"/>
      <c r="T15" s="626"/>
      <c r="U15" s="626"/>
      <c r="V15" s="626"/>
      <c r="W15" s="626"/>
      <c r="X15" s="626"/>
      <c r="Y15" s="627"/>
      <c r="Z15" s="628">
        <v>0.6</v>
      </c>
      <c r="AA15" s="628"/>
      <c r="AB15" s="628"/>
      <c r="AC15" s="628"/>
      <c r="AD15" s="629">
        <v>7397372</v>
      </c>
      <c r="AE15" s="629"/>
      <c r="AF15" s="629"/>
      <c r="AG15" s="629"/>
      <c r="AH15" s="629"/>
      <c r="AI15" s="629"/>
      <c r="AJ15" s="629"/>
      <c r="AK15" s="629"/>
      <c r="AL15" s="630">
        <v>1.4</v>
      </c>
      <c r="AM15" s="631"/>
      <c r="AN15" s="631"/>
      <c r="AO15" s="632"/>
      <c r="AP15" s="622" t="s">
        <v>262</v>
      </c>
      <c r="AQ15" s="623"/>
      <c r="AR15" s="623"/>
      <c r="AS15" s="623"/>
      <c r="AT15" s="623"/>
      <c r="AU15" s="623"/>
      <c r="AV15" s="623"/>
      <c r="AW15" s="623"/>
      <c r="AX15" s="623"/>
      <c r="AY15" s="623"/>
      <c r="AZ15" s="623"/>
      <c r="BA15" s="623"/>
      <c r="BB15" s="623"/>
      <c r="BC15" s="623"/>
      <c r="BD15" s="623"/>
      <c r="BE15" s="623"/>
      <c r="BF15" s="624"/>
      <c r="BG15" s="625">
        <v>16151366</v>
      </c>
      <c r="BH15" s="626"/>
      <c r="BI15" s="626"/>
      <c r="BJ15" s="626"/>
      <c r="BK15" s="626"/>
      <c r="BL15" s="626"/>
      <c r="BM15" s="626"/>
      <c r="BN15" s="627"/>
      <c r="BO15" s="628">
        <v>4.5999999999999996</v>
      </c>
      <c r="BP15" s="628"/>
      <c r="BQ15" s="628"/>
      <c r="BR15" s="628"/>
      <c r="BS15" s="629" t="s">
        <v>186</v>
      </c>
      <c r="BT15" s="629"/>
      <c r="BU15" s="629"/>
      <c r="BV15" s="629"/>
      <c r="BW15" s="629"/>
      <c r="BX15" s="629"/>
      <c r="BY15" s="629"/>
      <c r="BZ15" s="629"/>
      <c r="CA15" s="629"/>
      <c r="CB15" s="633"/>
      <c r="CD15" s="622" t="s">
        <v>263</v>
      </c>
      <c r="CE15" s="623"/>
      <c r="CF15" s="623"/>
      <c r="CG15" s="623"/>
      <c r="CH15" s="623"/>
      <c r="CI15" s="623"/>
      <c r="CJ15" s="623"/>
      <c r="CK15" s="623"/>
      <c r="CL15" s="623"/>
      <c r="CM15" s="623"/>
      <c r="CN15" s="623"/>
      <c r="CO15" s="623"/>
      <c r="CP15" s="623"/>
      <c r="CQ15" s="624"/>
      <c r="CR15" s="625">
        <v>151160055</v>
      </c>
      <c r="CS15" s="626"/>
      <c r="CT15" s="626"/>
      <c r="CU15" s="626"/>
      <c r="CV15" s="626"/>
      <c r="CW15" s="626"/>
      <c r="CX15" s="626"/>
      <c r="CY15" s="627"/>
      <c r="CZ15" s="628">
        <v>12.4</v>
      </c>
      <c r="DA15" s="628"/>
      <c r="DB15" s="628"/>
      <c r="DC15" s="628"/>
      <c r="DD15" s="634">
        <v>18309859</v>
      </c>
      <c r="DE15" s="626"/>
      <c r="DF15" s="626"/>
      <c r="DG15" s="626"/>
      <c r="DH15" s="626"/>
      <c r="DI15" s="626"/>
      <c r="DJ15" s="626"/>
      <c r="DK15" s="626"/>
      <c r="DL15" s="626"/>
      <c r="DM15" s="626"/>
      <c r="DN15" s="626"/>
      <c r="DO15" s="626"/>
      <c r="DP15" s="627"/>
      <c r="DQ15" s="634">
        <v>119023902</v>
      </c>
      <c r="DR15" s="626"/>
      <c r="DS15" s="626"/>
      <c r="DT15" s="626"/>
      <c r="DU15" s="626"/>
      <c r="DV15" s="626"/>
      <c r="DW15" s="626"/>
      <c r="DX15" s="626"/>
      <c r="DY15" s="626"/>
      <c r="DZ15" s="626"/>
      <c r="EA15" s="626"/>
      <c r="EB15" s="626"/>
      <c r="EC15" s="635"/>
    </row>
    <row r="16" spans="2:143" ht="11.25" customHeight="1" x14ac:dyDescent="0.2">
      <c r="B16" s="622" t="s">
        <v>264</v>
      </c>
      <c r="C16" s="623"/>
      <c r="D16" s="623"/>
      <c r="E16" s="623"/>
      <c r="F16" s="623"/>
      <c r="G16" s="623"/>
      <c r="H16" s="623"/>
      <c r="I16" s="623"/>
      <c r="J16" s="623"/>
      <c r="K16" s="623"/>
      <c r="L16" s="623"/>
      <c r="M16" s="623"/>
      <c r="N16" s="623"/>
      <c r="O16" s="623"/>
      <c r="P16" s="623"/>
      <c r="Q16" s="624"/>
      <c r="R16" s="625">
        <v>523169</v>
      </c>
      <c r="S16" s="626"/>
      <c r="T16" s="626"/>
      <c r="U16" s="626"/>
      <c r="V16" s="626"/>
      <c r="W16" s="626"/>
      <c r="X16" s="626"/>
      <c r="Y16" s="627"/>
      <c r="Z16" s="628">
        <v>0</v>
      </c>
      <c r="AA16" s="628"/>
      <c r="AB16" s="628"/>
      <c r="AC16" s="628"/>
      <c r="AD16" s="629">
        <v>523169</v>
      </c>
      <c r="AE16" s="629"/>
      <c r="AF16" s="629"/>
      <c r="AG16" s="629"/>
      <c r="AH16" s="629"/>
      <c r="AI16" s="629"/>
      <c r="AJ16" s="629"/>
      <c r="AK16" s="629"/>
      <c r="AL16" s="630">
        <v>0.1</v>
      </c>
      <c r="AM16" s="631"/>
      <c r="AN16" s="631"/>
      <c r="AO16" s="632"/>
      <c r="AP16" s="622" t="s">
        <v>265</v>
      </c>
      <c r="AQ16" s="623"/>
      <c r="AR16" s="623"/>
      <c r="AS16" s="623"/>
      <c r="AT16" s="623"/>
      <c r="AU16" s="623"/>
      <c r="AV16" s="623"/>
      <c r="AW16" s="623"/>
      <c r="AX16" s="623"/>
      <c r="AY16" s="623"/>
      <c r="AZ16" s="623"/>
      <c r="BA16" s="623"/>
      <c r="BB16" s="623"/>
      <c r="BC16" s="623"/>
      <c r="BD16" s="623"/>
      <c r="BE16" s="623"/>
      <c r="BF16" s="624"/>
      <c r="BG16" s="625" t="s">
        <v>186</v>
      </c>
      <c r="BH16" s="626"/>
      <c r="BI16" s="626"/>
      <c r="BJ16" s="626"/>
      <c r="BK16" s="626"/>
      <c r="BL16" s="626"/>
      <c r="BM16" s="626"/>
      <c r="BN16" s="627"/>
      <c r="BO16" s="628" t="s">
        <v>186</v>
      </c>
      <c r="BP16" s="628"/>
      <c r="BQ16" s="628"/>
      <c r="BR16" s="628"/>
      <c r="BS16" s="629" t="s">
        <v>186</v>
      </c>
      <c r="BT16" s="629"/>
      <c r="BU16" s="629"/>
      <c r="BV16" s="629"/>
      <c r="BW16" s="629"/>
      <c r="BX16" s="629"/>
      <c r="BY16" s="629"/>
      <c r="BZ16" s="629"/>
      <c r="CA16" s="629"/>
      <c r="CB16" s="633"/>
      <c r="CD16" s="622" t="s">
        <v>266</v>
      </c>
      <c r="CE16" s="623"/>
      <c r="CF16" s="623"/>
      <c r="CG16" s="623"/>
      <c r="CH16" s="623"/>
      <c r="CI16" s="623"/>
      <c r="CJ16" s="623"/>
      <c r="CK16" s="623"/>
      <c r="CL16" s="623"/>
      <c r="CM16" s="623"/>
      <c r="CN16" s="623"/>
      <c r="CO16" s="623"/>
      <c r="CP16" s="623"/>
      <c r="CQ16" s="624"/>
      <c r="CR16" s="625">
        <v>1126457</v>
      </c>
      <c r="CS16" s="626"/>
      <c r="CT16" s="626"/>
      <c r="CU16" s="626"/>
      <c r="CV16" s="626"/>
      <c r="CW16" s="626"/>
      <c r="CX16" s="626"/>
      <c r="CY16" s="627"/>
      <c r="CZ16" s="628">
        <v>0.1</v>
      </c>
      <c r="DA16" s="628"/>
      <c r="DB16" s="628"/>
      <c r="DC16" s="628"/>
      <c r="DD16" s="634" t="s">
        <v>186</v>
      </c>
      <c r="DE16" s="626"/>
      <c r="DF16" s="626"/>
      <c r="DG16" s="626"/>
      <c r="DH16" s="626"/>
      <c r="DI16" s="626"/>
      <c r="DJ16" s="626"/>
      <c r="DK16" s="626"/>
      <c r="DL16" s="626"/>
      <c r="DM16" s="626"/>
      <c r="DN16" s="626"/>
      <c r="DO16" s="626"/>
      <c r="DP16" s="627"/>
      <c r="DQ16" s="634">
        <v>183447</v>
      </c>
      <c r="DR16" s="626"/>
      <c r="DS16" s="626"/>
      <c r="DT16" s="626"/>
      <c r="DU16" s="626"/>
      <c r="DV16" s="626"/>
      <c r="DW16" s="626"/>
      <c r="DX16" s="626"/>
      <c r="DY16" s="626"/>
      <c r="DZ16" s="626"/>
      <c r="EA16" s="626"/>
      <c r="EB16" s="626"/>
      <c r="EC16" s="635"/>
    </row>
    <row r="17" spans="2:133" ht="11.25" customHeight="1" x14ac:dyDescent="0.2">
      <c r="B17" s="622" t="s">
        <v>267</v>
      </c>
      <c r="C17" s="623"/>
      <c r="D17" s="623"/>
      <c r="E17" s="623"/>
      <c r="F17" s="623"/>
      <c r="G17" s="623"/>
      <c r="H17" s="623"/>
      <c r="I17" s="623"/>
      <c r="J17" s="623"/>
      <c r="K17" s="623"/>
      <c r="L17" s="623"/>
      <c r="M17" s="623"/>
      <c r="N17" s="623"/>
      <c r="O17" s="623"/>
      <c r="P17" s="623"/>
      <c r="Q17" s="624"/>
      <c r="R17" s="625">
        <v>4518888</v>
      </c>
      <c r="S17" s="626"/>
      <c r="T17" s="626"/>
      <c r="U17" s="626"/>
      <c r="V17" s="626"/>
      <c r="W17" s="626"/>
      <c r="X17" s="626"/>
      <c r="Y17" s="627"/>
      <c r="Z17" s="628">
        <v>0.4</v>
      </c>
      <c r="AA17" s="628"/>
      <c r="AB17" s="628"/>
      <c r="AC17" s="628"/>
      <c r="AD17" s="629">
        <v>4518888</v>
      </c>
      <c r="AE17" s="629"/>
      <c r="AF17" s="629"/>
      <c r="AG17" s="629"/>
      <c r="AH17" s="629"/>
      <c r="AI17" s="629"/>
      <c r="AJ17" s="629"/>
      <c r="AK17" s="629"/>
      <c r="AL17" s="630">
        <v>0.9</v>
      </c>
      <c r="AM17" s="631"/>
      <c r="AN17" s="631"/>
      <c r="AO17" s="632"/>
      <c r="AP17" s="622" t="s">
        <v>268</v>
      </c>
      <c r="AQ17" s="623"/>
      <c r="AR17" s="623"/>
      <c r="AS17" s="623"/>
      <c r="AT17" s="623"/>
      <c r="AU17" s="623"/>
      <c r="AV17" s="623"/>
      <c r="AW17" s="623"/>
      <c r="AX17" s="623"/>
      <c r="AY17" s="623"/>
      <c r="AZ17" s="623"/>
      <c r="BA17" s="623"/>
      <c r="BB17" s="623"/>
      <c r="BC17" s="623"/>
      <c r="BD17" s="623"/>
      <c r="BE17" s="623"/>
      <c r="BF17" s="624"/>
      <c r="BG17" s="625" t="s">
        <v>186</v>
      </c>
      <c r="BH17" s="626"/>
      <c r="BI17" s="626"/>
      <c r="BJ17" s="626"/>
      <c r="BK17" s="626"/>
      <c r="BL17" s="626"/>
      <c r="BM17" s="626"/>
      <c r="BN17" s="627"/>
      <c r="BO17" s="628" t="s">
        <v>186</v>
      </c>
      <c r="BP17" s="628"/>
      <c r="BQ17" s="628"/>
      <c r="BR17" s="628"/>
      <c r="BS17" s="629" t="s">
        <v>186</v>
      </c>
      <c r="BT17" s="629"/>
      <c r="BU17" s="629"/>
      <c r="BV17" s="629"/>
      <c r="BW17" s="629"/>
      <c r="BX17" s="629"/>
      <c r="BY17" s="629"/>
      <c r="BZ17" s="629"/>
      <c r="CA17" s="629"/>
      <c r="CB17" s="633"/>
      <c r="CD17" s="622" t="s">
        <v>269</v>
      </c>
      <c r="CE17" s="623"/>
      <c r="CF17" s="623"/>
      <c r="CG17" s="623"/>
      <c r="CH17" s="623"/>
      <c r="CI17" s="623"/>
      <c r="CJ17" s="623"/>
      <c r="CK17" s="623"/>
      <c r="CL17" s="623"/>
      <c r="CM17" s="623"/>
      <c r="CN17" s="623"/>
      <c r="CO17" s="623"/>
      <c r="CP17" s="623"/>
      <c r="CQ17" s="624"/>
      <c r="CR17" s="625">
        <v>89180931</v>
      </c>
      <c r="CS17" s="626"/>
      <c r="CT17" s="626"/>
      <c r="CU17" s="626"/>
      <c r="CV17" s="626"/>
      <c r="CW17" s="626"/>
      <c r="CX17" s="626"/>
      <c r="CY17" s="627"/>
      <c r="CZ17" s="628">
        <v>7.3</v>
      </c>
      <c r="DA17" s="628"/>
      <c r="DB17" s="628"/>
      <c r="DC17" s="628"/>
      <c r="DD17" s="634" t="s">
        <v>186</v>
      </c>
      <c r="DE17" s="626"/>
      <c r="DF17" s="626"/>
      <c r="DG17" s="626"/>
      <c r="DH17" s="626"/>
      <c r="DI17" s="626"/>
      <c r="DJ17" s="626"/>
      <c r="DK17" s="626"/>
      <c r="DL17" s="626"/>
      <c r="DM17" s="626"/>
      <c r="DN17" s="626"/>
      <c r="DO17" s="626"/>
      <c r="DP17" s="627"/>
      <c r="DQ17" s="634">
        <v>86096094</v>
      </c>
      <c r="DR17" s="626"/>
      <c r="DS17" s="626"/>
      <c r="DT17" s="626"/>
      <c r="DU17" s="626"/>
      <c r="DV17" s="626"/>
      <c r="DW17" s="626"/>
      <c r="DX17" s="626"/>
      <c r="DY17" s="626"/>
      <c r="DZ17" s="626"/>
      <c r="EA17" s="626"/>
      <c r="EB17" s="626"/>
      <c r="EC17" s="635"/>
    </row>
    <row r="18" spans="2:133" ht="11.25" customHeight="1" x14ac:dyDescent="0.2">
      <c r="B18" s="622" t="s">
        <v>270</v>
      </c>
      <c r="C18" s="623"/>
      <c r="D18" s="623"/>
      <c r="E18" s="623"/>
      <c r="F18" s="623"/>
      <c r="G18" s="623"/>
      <c r="H18" s="623"/>
      <c r="I18" s="623"/>
      <c r="J18" s="623"/>
      <c r="K18" s="623"/>
      <c r="L18" s="623"/>
      <c r="M18" s="623"/>
      <c r="N18" s="623"/>
      <c r="O18" s="623"/>
      <c r="P18" s="623"/>
      <c r="Q18" s="624"/>
      <c r="R18" s="625">
        <v>2586352</v>
      </c>
      <c r="S18" s="626"/>
      <c r="T18" s="626"/>
      <c r="U18" s="626"/>
      <c r="V18" s="626"/>
      <c r="W18" s="626"/>
      <c r="X18" s="626"/>
      <c r="Y18" s="627"/>
      <c r="Z18" s="628">
        <v>0.2</v>
      </c>
      <c r="AA18" s="628"/>
      <c r="AB18" s="628"/>
      <c r="AC18" s="628"/>
      <c r="AD18" s="629">
        <v>2586352</v>
      </c>
      <c r="AE18" s="629"/>
      <c r="AF18" s="629"/>
      <c r="AG18" s="629"/>
      <c r="AH18" s="629"/>
      <c r="AI18" s="629"/>
      <c r="AJ18" s="629"/>
      <c r="AK18" s="629"/>
      <c r="AL18" s="630">
        <v>0.5</v>
      </c>
      <c r="AM18" s="631"/>
      <c r="AN18" s="631"/>
      <c r="AO18" s="632"/>
      <c r="AP18" s="622" t="s">
        <v>271</v>
      </c>
      <c r="AQ18" s="623"/>
      <c r="AR18" s="623"/>
      <c r="AS18" s="623"/>
      <c r="AT18" s="623"/>
      <c r="AU18" s="623"/>
      <c r="AV18" s="623"/>
      <c r="AW18" s="623"/>
      <c r="AX18" s="623"/>
      <c r="AY18" s="623"/>
      <c r="AZ18" s="623"/>
      <c r="BA18" s="623"/>
      <c r="BB18" s="623"/>
      <c r="BC18" s="623"/>
      <c r="BD18" s="623"/>
      <c r="BE18" s="623"/>
      <c r="BF18" s="624"/>
      <c r="BG18" s="625" t="s">
        <v>186</v>
      </c>
      <c r="BH18" s="626"/>
      <c r="BI18" s="626"/>
      <c r="BJ18" s="626"/>
      <c r="BK18" s="626"/>
      <c r="BL18" s="626"/>
      <c r="BM18" s="626"/>
      <c r="BN18" s="627"/>
      <c r="BO18" s="628" t="s">
        <v>186</v>
      </c>
      <c r="BP18" s="628"/>
      <c r="BQ18" s="628"/>
      <c r="BR18" s="628"/>
      <c r="BS18" s="629" t="s">
        <v>186</v>
      </c>
      <c r="BT18" s="629"/>
      <c r="BU18" s="629"/>
      <c r="BV18" s="629"/>
      <c r="BW18" s="629"/>
      <c r="BX18" s="629"/>
      <c r="BY18" s="629"/>
      <c r="BZ18" s="629"/>
      <c r="CA18" s="629"/>
      <c r="CB18" s="633"/>
      <c r="CD18" s="622" t="s">
        <v>272</v>
      </c>
      <c r="CE18" s="623"/>
      <c r="CF18" s="623"/>
      <c r="CG18" s="623"/>
      <c r="CH18" s="623"/>
      <c r="CI18" s="623"/>
      <c r="CJ18" s="623"/>
      <c r="CK18" s="623"/>
      <c r="CL18" s="623"/>
      <c r="CM18" s="623"/>
      <c r="CN18" s="623"/>
      <c r="CO18" s="623"/>
      <c r="CP18" s="623"/>
      <c r="CQ18" s="624"/>
      <c r="CR18" s="625">
        <v>5353727</v>
      </c>
      <c r="CS18" s="626"/>
      <c r="CT18" s="626"/>
      <c r="CU18" s="626"/>
      <c r="CV18" s="626"/>
      <c r="CW18" s="626"/>
      <c r="CX18" s="626"/>
      <c r="CY18" s="627"/>
      <c r="CZ18" s="628">
        <v>0.4</v>
      </c>
      <c r="DA18" s="628"/>
      <c r="DB18" s="628"/>
      <c r="DC18" s="628"/>
      <c r="DD18" s="634">
        <v>183981</v>
      </c>
      <c r="DE18" s="626"/>
      <c r="DF18" s="626"/>
      <c r="DG18" s="626"/>
      <c r="DH18" s="626"/>
      <c r="DI18" s="626"/>
      <c r="DJ18" s="626"/>
      <c r="DK18" s="626"/>
      <c r="DL18" s="626"/>
      <c r="DM18" s="626"/>
      <c r="DN18" s="626"/>
      <c r="DO18" s="626"/>
      <c r="DP18" s="627"/>
      <c r="DQ18" s="634">
        <v>3491273</v>
      </c>
      <c r="DR18" s="626"/>
      <c r="DS18" s="626"/>
      <c r="DT18" s="626"/>
      <c r="DU18" s="626"/>
      <c r="DV18" s="626"/>
      <c r="DW18" s="626"/>
      <c r="DX18" s="626"/>
      <c r="DY18" s="626"/>
      <c r="DZ18" s="626"/>
      <c r="EA18" s="626"/>
      <c r="EB18" s="626"/>
      <c r="EC18" s="635"/>
    </row>
    <row r="19" spans="2:133" ht="11.25" customHeight="1" x14ac:dyDescent="0.2">
      <c r="B19" s="622" t="s">
        <v>273</v>
      </c>
      <c r="C19" s="623"/>
      <c r="D19" s="623"/>
      <c r="E19" s="623"/>
      <c r="F19" s="623"/>
      <c r="G19" s="623"/>
      <c r="H19" s="623"/>
      <c r="I19" s="623"/>
      <c r="J19" s="623"/>
      <c r="K19" s="623"/>
      <c r="L19" s="623"/>
      <c r="M19" s="623"/>
      <c r="N19" s="623"/>
      <c r="O19" s="623"/>
      <c r="P19" s="623"/>
      <c r="Q19" s="624"/>
      <c r="R19" s="625">
        <v>2530722</v>
      </c>
      <c r="S19" s="626"/>
      <c r="T19" s="626"/>
      <c r="U19" s="626"/>
      <c r="V19" s="626"/>
      <c r="W19" s="626"/>
      <c r="X19" s="626"/>
      <c r="Y19" s="627"/>
      <c r="Z19" s="628">
        <v>0.2</v>
      </c>
      <c r="AA19" s="628"/>
      <c r="AB19" s="628"/>
      <c r="AC19" s="628"/>
      <c r="AD19" s="629">
        <v>2530722</v>
      </c>
      <c r="AE19" s="629"/>
      <c r="AF19" s="629"/>
      <c r="AG19" s="629"/>
      <c r="AH19" s="629"/>
      <c r="AI19" s="629"/>
      <c r="AJ19" s="629"/>
      <c r="AK19" s="629"/>
      <c r="AL19" s="630">
        <v>0.5</v>
      </c>
      <c r="AM19" s="631"/>
      <c r="AN19" s="631"/>
      <c r="AO19" s="632"/>
      <c r="AP19" s="622" t="s">
        <v>274</v>
      </c>
      <c r="AQ19" s="623"/>
      <c r="AR19" s="623"/>
      <c r="AS19" s="623"/>
      <c r="AT19" s="623"/>
      <c r="AU19" s="623"/>
      <c r="AV19" s="623"/>
      <c r="AW19" s="623"/>
      <c r="AX19" s="623"/>
      <c r="AY19" s="623"/>
      <c r="AZ19" s="623"/>
      <c r="BA19" s="623"/>
      <c r="BB19" s="623"/>
      <c r="BC19" s="623"/>
      <c r="BD19" s="623"/>
      <c r="BE19" s="623"/>
      <c r="BF19" s="624"/>
      <c r="BG19" s="625">
        <v>35301666</v>
      </c>
      <c r="BH19" s="626"/>
      <c r="BI19" s="626"/>
      <c r="BJ19" s="626"/>
      <c r="BK19" s="626"/>
      <c r="BL19" s="626"/>
      <c r="BM19" s="626"/>
      <c r="BN19" s="627"/>
      <c r="BO19" s="628">
        <v>10.199999999999999</v>
      </c>
      <c r="BP19" s="628"/>
      <c r="BQ19" s="628"/>
      <c r="BR19" s="628"/>
      <c r="BS19" s="629" t="s">
        <v>186</v>
      </c>
      <c r="BT19" s="629"/>
      <c r="BU19" s="629"/>
      <c r="BV19" s="629"/>
      <c r="BW19" s="629"/>
      <c r="BX19" s="629"/>
      <c r="BY19" s="629"/>
      <c r="BZ19" s="629"/>
      <c r="CA19" s="629"/>
      <c r="CB19" s="633"/>
      <c r="CD19" s="622" t="s">
        <v>275</v>
      </c>
      <c r="CE19" s="623"/>
      <c r="CF19" s="623"/>
      <c r="CG19" s="623"/>
      <c r="CH19" s="623"/>
      <c r="CI19" s="623"/>
      <c r="CJ19" s="623"/>
      <c r="CK19" s="623"/>
      <c r="CL19" s="623"/>
      <c r="CM19" s="623"/>
      <c r="CN19" s="623"/>
      <c r="CO19" s="623"/>
      <c r="CP19" s="623"/>
      <c r="CQ19" s="624"/>
      <c r="CR19" s="625" t="s">
        <v>186</v>
      </c>
      <c r="CS19" s="626"/>
      <c r="CT19" s="626"/>
      <c r="CU19" s="626"/>
      <c r="CV19" s="626"/>
      <c r="CW19" s="626"/>
      <c r="CX19" s="626"/>
      <c r="CY19" s="627"/>
      <c r="CZ19" s="628" t="s">
        <v>139</v>
      </c>
      <c r="DA19" s="628"/>
      <c r="DB19" s="628"/>
      <c r="DC19" s="628"/>
      <c r="DD19" s="634" t="s">
        <v>139</v>
      </c>
      <c r="DE19" s="626"/>
      <c r="DF19" s="626"/>
      <c r="DG19" s="626"/>
      <c r="DH19" s="626"/>
      <c r="DI19" s="626"/>
      <c r="DJ19" s="626"/>
      <c r="DK19" s="626"/>
      <c r="DL19" s="626"/>
      <c r="DM19" s="626"/>
      <c r="DN19" s="626"/>
      <c r="DO19" s="626"/>
      <c r="DP19" s="627"/>
      <c r="DQ19" s="634" t="s">
        <v>186</v>
      </c>
      <c r="DR19" s="626"/>
      <c r="DS19" s="626"/>
      <c r="DT19" s="626"/>
      <c r="DU19" s="626"/>
      <c r="DV19" s="626"/>
      <c r="DW19" s="626"/>
      <c r="DX19" s="626"/>
      <c r="DY19" s="626"/>
      <c r="DZ19" s="626"/>
      <c r="EA19" s="626"/>
      <c r="EB19" s="626"/>
      <c r="EC19" s="635"/>
    </row>
    <row r="20" spans="2:133" ht="11.25" customHeight="1" x14ac:dyDescent="0.2">
      <c r="B20" s="638" t="s">
        <v>276</v>
      </c>
      <c r="C20" s="639"/>
      <c r="D20" s="639"/>
      <c r="E20" s="639"/>
      <c r="F20" s="639"/>
      <c r="G20" s="639"/>
      <c r="H20" s="639"/>
      <c r="I20" s="639"/>
      <c r="J20" s="639"/>
      <c r="K20" s="639"/>
      <c r="L20" s="639"/>
      <c r="M20" s="639"/>
      <c r="N20" s="639"/>
      <c r="O20" s="639"/>
      <c r="P20" s="639"/>
      <c r="Q20" s="640"/>
      <c r="R20" s="625">
        <v>55630</v>
      </c>
      <c r="S20" s="626"/>
      <c r="T20" s="626"/>
      <c r="U20" s="626"/>
      <c r="V20" s="626"/>
      <c r="W20" s="626"/>
      <c r="X20" s="626"/>
      <c r="Y20" s="627"/>
      <c r="Z20" s="628">
        <v>0</v>
      </c>
      <c r="AA20" s="628"/>
      <c r="AB20" s="628"/>
      <c r="AC20" s="628"/>
      <c r="AD20" s="629">
        <v>55630</v>
      </c>
      <c r="AE20" s="629"/>
      <c r="AF20" s="629"/>
      <c r="AG20" s="629"/>
      <c r="AH20" s="629"/>
      <c r="AI20" s="629"/>
      <c r="AJ20" s="629"/>
      <c r="AK20" s="629"/>
      <c r="AL20" s="630">
        <v>0</v>
      </c>
      <c r="AM20" s="631"/>
      <c r="AN20" s="631"/>
      <c r="AO20" s="632"/>
      <c r="AP20" s="622" t="s">
        <v>277</v>
      </c>
      <c r="AQ20" s="623"/>
      <c r="AR20" s="623"/>
      <c r="AS20" s="623"/>
      <c r="AT20" s="623"/>
      <c r="AU20" s="623"/>
      <c r="AV20" s="623"/>
      <c r="AW20" s="623"/>
      <c r="AX20" s="623"/>
      <c r="AY20" s="623"/>
      <c r="AZ20" s="623"/>
      <c r="BA20" s="623"/>
      <c r="BB20" s="623"/>
      <c r="BC20" s="623"/>
      <c r="BD20" s="623"/>
      <c r="BE20" s="623"/>
      <c r="BF20" s="624"/>
      <c r="BG20" s="625">
        <v>35301666</v>
      </c>
      <c r="BH20" s="626"/>
      <c r="BI20" s="626"/>
      <c r="BJ20" s="626"/>
      <c r="BK20" s="626"/>
      <c r="BL20" s="626"/>
      <c r="BM20" s="626"/>
      <c r="BN20" s="627"/>
      <c r="BO20" s="628">
        <v>10.199999999999999</v>
      </c>
      <c r="BP20" s="628"/>
      <c r="BQ20" s="628"/>
      <c r="BR20" s="628"/>
      <c r="BS20" s="629" t="s">
        <v>186</v>
      </c>
      <c r="BT20" s="629"/>
      <c r="BU20" s="629"/>
      <c r="BV20" s="629"/>
      <c r="BW20" s="629"/>
      <c r="BX20" s="629"/>
      <c r="BY20" s="629"/>
      <c r="BZ20" s="629"/>
      <c r="CA20" s="629"/>
      <c r="CB20" s="633"/>
      <c r="CD20" s="622" t="s">
        <v>278</v>
      </c>
      <c r="CE20" s="623"/>
      <c r="CF20" s="623"/>
      <c r="CG20" s="623"/>
      <c r="CH20" s="623"/>
      <c r="CI20" s="623"/>
      <c r="CJ20" s="623"/>
      <c r="CK20" s="623"/>
      <c r="CL20" s="623"/>
      <c r="CM20" s="623"/>
      <c r="CN20" s="623"/>
      <c r="CO20" s="623"/>
      <c r="CP20" s="623"/>
      <c r="CQ20" s="624"/>
      <c r="CR20" s="625">
        <v>1215838738</v>
      </c>
      <c r="CS20" s="626"/>
      <c r="CT20" s="626"/>
      <c r="CU20" s="626"/>
      <c r="CV20" s="626"/>
      <c r="CW20" s="626"/>
      <c r="CX20" s="626"/>
      <c r="CY20" s="627"/>
      <c r="CZ20" s="628">
        <v>100</v>
      </c>
      <c r="DA20" s="628"/>
      <c r="DB20" s="628"/>
      <c r="DC20" s="628"/>
      <c r="DD20" s="634">
        <v>110679646</v>
      </c>
      <c r="DE20" s="626"/>
      <c r="DF20" s="626"/>
      <c r="DG20" s="626"/>
      <c r="DH20" s="626"/>
      <c r="DI20" s="626"/>
      <c r="DJ20" s="626"/>
      <c r="DK20" s="626"/>
      <c r="DL20" s="626"/>
      <c r="DM20" s="626"/>
      <c r="DN20" s="626"/>
      <c r="DO20" s="626"/>
      <c r="DP20" s="627"/>
      <c r="DQ20" s="634">
        <v>635509449</v>
      </c>
      <c r="DR20" s="626"/>
      <c r="DS20" s="626"/>
      <c r="DT20" s="626"/>
      <c r="DU20" s="626"/>
      <c r="DV20" s="626"/>
      <c r="DW20" s="626"/>
      <c r="DX20" s="626"/>
      <c r="DY20" s="626"/>
      <c r="DZ20" s="626"/>
      <c r="EA20" s="626"/>
      <c r="EB20" s="626"/>
      <c r="EC20" s="635"/>
    </row>
    <row r="21" spans="2:133" ht="11.25" customHeight="1" x14ac:dyDescent="0.2">
      <c r="B21" s="622" t="s">
        <v>279</v>
      </c>
      <c r="C21" s="623"/>
      <c r="D21" s="623"/>
      <c r="E21" s="623"/>
      <c r="F21" s="623"/>
      <c r="G21" s="623"/>
      <c r="H21" s="623"/>
      <c r="I21" s="623"/>
      <c r="J21" s="623"/>
      <c r="K21" s="623"/>
      <c r="L21" s="623"/>
      <c r="M21" s="623"/>
      <c r="N21" s="623"/>
      <c r="O21" s="623"/>
      <c r="P21" s="623"/>
      <c r="Q21" s="624"/>
      <c r="R21" s="625">
        <v>124390998</v>
      </c>
      <c r="S21" s="626"/>
      <c r="T21" s="626"/>
      <c r="U21" s="626"/>
      <c r="V21" s="626"/>
      <c r="W21" s="626"/>
      <c r="X21" s="626"/>
      <c r="Y21" s="627"/>
      <c r="Z21" s="628">
        <v>10.1</v>
      </c>
      <c r="AA21" s="628"/>
      <c r="AB21" s="628"/>
      <c r="AC21" s="628"/>
      <c r="AD21" s="629">
        <v>119246587</v>
      </c>
      <c r="AE21" s="629"/>
      <c r="AF21" s="629"/>
      <c r="AG21" s="629"/>
      <c r="AH21" s="629"/>
      <c r="AI21" s="629"/>
      <c r="AJ21" s="629"/>
      <c r="AK21" s="629"/>
      <c r="AL21" s="630">
        <v>23.1</v>
      </c>
      <c r="AM21" s="631"/>
      <c r="AN21" s="631"/>
      <c r="AO21" s="632"/>
      <c r="AP21" s="622" t="s">
        <v>280</v>
      </c>
      <c r="AQ21" s="641"/>
      <c r="AR21" s="641"/>
      <c r="AS21" s="641"/>
      <c r="AT21" s="641"/>
      <c r="AU21" s="641"/>
      <c r="AV21" s="641"/>
      <c r="AW21" s="641"/>
      <c r="AX21" s="641"/>
      <c r="AY21" s="641"/>
      <c r="AZ21" s="641"/>
      <c r="BA21" s="641"/>
      <c r="BB21" s="641"/>
      <c r="BC21" s="641"/>
      <c r="BD21" s="641"/>
      <c r="BE21" s="641"/>
      <c r="BF21" s="642"/>
      <c r="BG21" s="625">
        <v>313214</v>
      </c>
      <c r="BH21" s="626"/>
      <c r="BI21" s="626"/>
      <c r="BJ21" s="626"/>
      <c r="BK21" s="626"/>
      <c r="BL21" s="626"/>
      <c r="BM21" s="626"/>
      <c r="BN21" s="627"/>
      <c r="BO21" s="628">
        <v>0.1</v>
      </c>
      <c r="BP21" s="628"/>
      <c r="BQ21" s="628"/>
      <c r="BR21" s="628"/>
      <c r="BS21" s="629" t="s">
        <v>186</v>
      </c>
      <c r="BT21" s="629"/>
      <c r="BU21" s="629"/>
      <c r="BV21" s="629"/>
      <c r="BW21" s="629"/>
      <c r="BX21" s="629"/>
      <c r="BY21" s="629"/>
      <c r="BZ21" s="629"/>
      <c r="CA21" s="629"/>
      <c r="CB21" s="633"/>
      <c r="CD21" s="646"/>
      <c r="CE21" s="647"/>
      <c r="CF21" s="647"/>
      <c r="CG21" s="647"/>
      <c r="CH21" s="647"/>
      <c r="CI21" s="647"/>
      <c r="CJ21" s="647"/>
      <c r="CK21" s="647"/>
      <c r="CL21" s="647"/>
      <c r="CM21" s="647"/>
      <c r="CN21" s="647"/>
      <c r="CO21" s="647"/>
      <c r="CP21" s="647"/>
      <c r="CQ21" s="648"/>
      <c r="CR21" s="649"/>
      <c r="CS21" s="644"/>
      <c r="CT21" s="644"/>
      <c r="CU21" s="644"/>
      <c r="CV21" s="644"/>
      <c r="CW21" s="644"/>
      <c r="CX21" s="644"/>
      <c r="CY21" s="650"/>
      <c r="CZ21" s="651"/>
      <c r="DA21" s="651"/>
      <c r="DB21" s="651"/>
      <c r="DC21" s="651"/>
      <c r="DD21" s="643"/>
      <c r="DE21" s="644"/>
      <c r="DF21" s="644"/>
      <c r="DG21" s="644"/>
      <c r="DH21" s="644"/>
      <c r="DI21" s="644"/>
      <c r="DJ21" s="644"/>
      <c r="DK21" s="644"/>
      <c r="DL21" s="644"/>
      <c r="DM21" s="644"/>
      <c r="DN21" s="644"/>
      <c r="DO21" s="644"/>
      <c r="DP21" s="650"/>
      <c r="DQ21" s="643"/>
      <c r="DR21" s="644"/>
      <c r="DS21" s="644"/>
      <c r="DT21" s="644"/>
      <c r="DU21" s="644"/>
      <c r="DV21" s="644"/>
      <c r="DW21" s="644"/>
      <c r="DX21" s="644"/>
      <c r="DY21" s="644"/>
      <c r="DZ21" s="644"/>
      <c r="EA21" s="644"/>
      <c r="EB21" s="644"/>
      <c r="EC21" s="645"/>
    </row>
    <row r="22" spans="2:133" ht="11.25" customHeight="1" x14ac:dyDescent="0.2">
      <c r="B22" s="622" t="s">
        <v>281</v>
      </c>
      <c r="C22" s="623"/>
      <c r="D22" s="623"/>
      <c r="E22" s="623"/>
      <c r="F22" s="623"/>
      <c r="G22" s="623"/>
      <c r="H22" s="623"/>
      <c r="I22" s="623"/>
      <c r="J22" s="623"/>
      <c r="K22" s="623"/>
      <c r="L22" s="623"/>
      <c r="M22" s="623"/>
      <c r="N22" s="623"/>
      <c r="O22" s="623"/>
      <c r="P22" s="623"/>
      <c r="Q22" s="624"/>
      <c r="R22" s="625">
        <v>119246587</v>
      </c>
      <c r="S22" s="626"/>
      <c r="T22" s="626"/>
      <c r="U22" s="626"/>
      <c r="V22" s="626"/>
      <c r="W22" s="626"/>
      <c r="X22" s="626"/>
      <c r="Y22" s="627"/>
      <c r="Z22" s="628">
        <v>9.6999999999999993</v>
      </c>
      <c r="AA22" s="628"/>
      <c r="AB22" s="628"/>
      <c r="AC22" s="628"/>
      <c r="AD22" s="629">
        <v>119246587</v>
      </c>
      <c r="AE22" s="629"/>
      <c r="AF22" s="629"/>
      <c r="AG22" s="629"/>
      <c r="AH22" s="629"/>
      <c r="AI22" s="629"/>
      <c r="AJ22" s="629"/>
      <c r="AK22" s="629"/>
      <c r="AL22" s="630">
        <v>23.1</v>
      </c>
      <c r="AM22" s="631"/>
      <c r="AN22" s="631"/>
      <c r="AO22" s="632"/>
      <c r="AP22" s="622" t="s">
        <v>282</v>
      </c>
      <c r="AQ22" s="641"/>
      <c r="AR22" s="641"/>
      <c r="AS22" s="641"/>
      <c r="AT22" s="641"/>
      <c r="AU22" s="641"/>
      <c r="AV22" s="641"/>
      <c r="AW22" s="641"/>
      <c r="AX22" s="641"/>
      <c r="AY22" s="641"/>
      <c r="AZ22" s="641"/>
      <c r="BA22" s="641"/>
      <c r="BB22" s="641"/>
      <c r="BC22" s="641"/>
      <c r="BD22" s="641"/>
      <c r="BE22" s="641"/>
      <c r="BF22" s="642"/>
      <c r="BG22" s="625">
        <v>8882611</v>
      </c>
      <c r="BH22" s="626"/>
      <c r="BI22" s="626"/>
      <c r="BJ22" s="626"/>
      <c r="BK22" s="626"/>
      <c r="BL22" s="626"/>
      <c r="BM22" s="626"/>
      <c r="BN22" s="627"/>
      <c r="BO22" s="628">
        <v>2.6</v>
      </c>
      <c r="BP22" s="628"/>
      <c r="BQ22" s="628"/>
      <c r="BR22" s="628"/>
      <c r="BS22" s="629" t="s">
        <v>186</v>
      </c>
      <c r="BT22" s="629"/>
      <c r="BU22" s="629"/>
      <c r="BV22" s="629"/>
      <c r="BW22" s="629"/>
      <c r="BX22" s="629"/>
      <c r="BY22" s="629"/>
      <c r="BZ22" s="629"/>
      <c r="CA22" s="629"/>
      <c r="CB22" s="633"/>
      <c r="CD22" s="607" t="s">
        <v>283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284</v>
      </c>
      <c r="C23" s="623"/>
      <c r="D23" s="623"/>
      <c r="E23" s="623"/>
      <c r="F23" s="623"/>
      <c r="G23" s="623"/>
      <c r="H23" s="623"/>
      <c r="I23" s="623"/>
      <c r="J23" s="623"/>
      <c r="K23" s="623"/>
      <c r="L23" s="623"/>
      <c r="M23" s="623"/>
      <c r="N23" s="623"/>
      <c r="O23" s="623"/>
      <c r="P23" s="623"/>
      <c r="Q23" s="624"/>
      <c r="R23" s="625">
        <v>5144298</v>
      </c>
      <c r="S23" s="626"/>
      <c r="T23" s="626"/>
      <c r="U23" s="626"/>
      <c r="V23" s="626"/>
      <c r="W23" s="626"/>
      <c r="X23" s="626"/>
      <c r="Y23" s="627"/>
      <c r="Z23" s="628">
        <v>0.4</v>
      </c>
      <c r="AA23" s="628"/>
      <c r="AB23" s="628"/>
      <c r="AC23" s="628"/>
      <c r="AD23" s="629" t="s">
        <v>186</v>
      </c>
      <c r="AE23" s="629"/>
      <c r="AF23" s="629"/>
      <c r="AG23" s="629"/>
      <c r="AH23" s="629"/>
      <c r="AI23" s="629"/>
      <c r="AJ23" s="629"/>
      <c r="AK23" s="629"/>
      <c r="AL23" s="630" t="s">
        <v>186</v>
      </c>
      <c r="AM23" s="631"/>
      <c r="AN23" s="631"/>
      <c r="AO23" s="632"/>
      <c r="AP23" s="622" t="s">
        <v>285</v>
      </c>
      <c r="AQ23" s="641"/>
      <c r="AR23" s="641"/>
      <c r="AS23" s="641"/>
      <c r="AT23" s="641"/>
      <c r="AU23" s="641"/>
      <c r="AV23" s="641"/>
      <c r="AW23" s="641"/>
      <c r="AX23" s="641"/>
      <c r="AY23" s="641"/>
      <c r="AZ23" s="641"/>
      <c r="BA23" s="641"/>
      <c r="BB23" s="641"/>
      <c r="BC23" s="641"/>
      <c r="BD23" s="641"/>
      <c r="BE23" s="641"/>
      <c r="BF23" s="642"/>
      <c r="BG23" s="625">
        <v>26105841</v>
      </c>
      <c r="BH23" s="626"/>
      <c r="BI23" s="626"/>
      <c r="BJ23" s="626"/>
      <c r="BK23" s="626"/>
      <c r="BL23" s="626"/>
      <c r="BM23" s="626"/>
      <c r="BN23" s="627"/>
      <c r="BO23" s="628">
        <v>7.5</v>
      </c>
      <c r="BP23" s="628"/>
      <c r="BQ23" s="628"/>
      <c r="BR23" s="628"/>
      <c r="BS23" s="629" t="s">
        <v>186</v>
      </c>
      <c r="BT23" s="629"/>
      <c r="BU23" s="629"/>
      <c r="BV23" s="629"/>
      <c r="BW23" s="629"/>
      <c r="BX23" s="629"/>
      <c r="BY23" s="629"/>
      <c r="BZ23" s="629"/>
      <c r="CA23" s="629"/>
      <c r="CB23" s="633"/>
      <c r="CD23" s="607" t="s">
        <v>225</v>
      </c>
      <c r="CE23" s="608"/>
      <c r="CF23" s="608"/>
      <c r="CG23" s="608"/>
      <c r="CH23" s="608"/>
      <c r="CI23" s="608"/>
      <c r="CJ23" s="608"/>
      <c r="CK23" s="608"/>
      <c r="CL23" s="608"/>
      <c r="CM23" s="608"/>
      <c r="CN23" s="608"/>
      <c r="CO23" s="608"/>
      <c r="CP23" s="608"/>
      <c r="CQ23" s="609"/>
      <c r="CR23" s="607" t="s">
        <v>286</v>
      </c>
      <c r="CS23" s="608"/>
      <c r="CT23" s="608"/>
      <c r="CU23" s="608"/>
      <c r="CV23" s="608"/>
      <c r="CW23" s="608"/>
      <c r="CX23" s="608"/>
      <c r="CY23" s="609"/>
      <c r="CZ23" s="607" t="s">
        <v>287</v>
      </c>
      <c r="DA23" s="608"/>
      <c r="DB23" s="608"/>
      <c r="DC23" s="609"/>
      <c r="DD23" s="607" t="s">
        <v>288</v>
      </c>
      <c r="DE23" s="608"/>
      <c r="DF23" s="608"/>
      <c r="DG23" s="608"/>
      <c r="DH23" s="608"/>
      <c r="DI23" s="608"/>
      <c r="DJ23" s="608"/>
      <c r="DK23" s="609"/>
      <c r="DL23" s="652" t="s">
        <v>289</v>
      </c>
      <c r="DM23" s="653"/>
      <c r="DN23" s="653"/>
      <c r="DO23" s="653"/>
      <c r="DP23" s="653"/>
      <c r="DQ23" s="653"/>
      <c r="DR23" s="653"/>
      <c r="DS23" s="653"/>
      <c r="DT23" s="653"/>
      <c r="DU23" s="653"/>
      <c r="DV23" s="654"/>
      <c r="DW23" s="607" t="s">
        <v>290</v>
      </c>
      <c r="DX23" s="608"/>
      <c r="DY23" s="608"/>
      <c r="DZ23" s="608"/>
      <c r="EA23" s="608"/>
      <c r="EB23" s="608"/>
      <c r="EC23" s="609"/>
    </row>
    <row r="24" spans="2:133" ht="11.25" customHeight="1" x14ac:dyDescent="0.2">
      <c r="B24" s="622" t="s">
        <v>291</v>
      </c>
      <c r="C24" s="623"/>
      <c r="D24" s="623"/>
      <c r="E24" s="623"/>
      <c r="F24" s="623"/>
      <c r="G24" s="623"/>
      <c r="H24" s="623"/>
      <c r="I24" s="623"/>
      <c r="J24" s="623"/>
      <c r="K24" s="623"/>
      <c r="L24" s="623"/>
      <c r="M24" s="623"/>
      <c r="N24" s="623"/>
      <c r="O24" s="623"/>
      <c r="P24" s="623"/>
      <c r="Q24" s="624"/>
      <c r="R24" s="625">
        <v>113</v>
      </c>
      <c r="S24" s="626"/>
      <c r="T24" s="626"/>
      <c r="U24" s="626"/>
      <c r="V24" s="626"/>
      <c r="W24" s="626"/>
      <c r="X24" s="626"/>
      <c r="Y24" s="627"/>
      <c r="Z24" s="628">
        <v>0</v>
      </c>
      <c r="AA24" s="628"/>
      <c r="AB24" s="628"/>
      <c r="AC24" s="628"/>
      <c r="AD24" s="629" t="s">
        <v>186</v>
      </c>
      <c r="AE24" s="629"/>
      <c r="AF24" s="629"/>
      <c r="AG24" s="629"/>
      <c r="AH24" s="629"/>
      <c r="AI24" s="629"/>
      <c r="AJ24" s="629"/>
      <c r="AK24" s="629"/>
      <c r="AL24" s="630" t="s">
        <v>186</v>
      </c>
      <c r="AM24" s="631"/>
      <c r="AN24" s="631"/>
      <c r="AO24" s="632"/>
      <c r="AP24" s="622" t="s">
        <v>292</v>
      </c>
      <c r="AQ24" s="641"/>
      <c r="AR24" s="641"/>
      <c r="AS24" s="641"/>
      <c r="AT24" s="641"/>
      <c r="AU24" s="641"/>
      <c r="AV24" s="641"/>
      <c r="AW24" s="641"/>
      <c r="AX24" s="641"/>
      <c r="AY24" s="641"/>
      <c r="AZ24" s="641"/>
      <c r="BA24" s="641"/>
      <c r="BB24" s="641"/>
      <c r="BC24" s="641"/>
      <c r="BD24" s="641"/>
      <c r="BE24" s="641"/>
      <c r="BF24" s="642"/>
      <c r="BG24" s="625" t="s">
        <v>186</v>
      </c>
      <c r="BH24" s="626"/>
      <c r="BI24" s="626"/>
      <c r="BJ24" s="626"/>
      <c r="BK24" s="626"/>
      <c r="BL24" s="626"/>
      <c r="BM24" s="626"/>
      <c r="BN24" s="627"/>
      <c r="BO24" s="628" t="s">
        <v>186</v>
      </c>
      <c r="BP24" s="628"/>
      <c r="BQ24" s="628"/>
      <c r="BR24" s="628"/>
      <c r="BS24" s="629" t="s">
        <v>186</v>
      </c>
      <c r="BT24" s="629"/>
      <c r="BU24" s="629"/>
      <c r="BV24" s="629"/>
      <c r="BW24" s="629"/>
      <c r="BX24" s="629"/>
      <c r="BY24" s="629"/>
      <c r="BZ24" s="629"/>
      <c r="CA24" s="629"/>
      <c r="CB24" s="633"/>
      <c r="CD24" s="611" t="s">
        <v>293</v>
      </c>
      <c r="CE24" s="612"/>
      <c r="CF24" s="612"/>
      <c r="CG24" s="612"/>
      <c r="CH24" s="612"/>
      <c r="CI24" s="612"/>
      <c r="CJ24" s="612"/>
      <c r="CK24" s="612"/>
      <c r="CL24" s="612"/>
      <c r="CM24" s="612"/>
      <c r="CN24" s="612"/>
      <c r="CO24" s="612"/>
      <c r="CP24" s="612"/>
      <c r="CQ24" s="613"/>
      <c r="CR24" s="614">
        <v>633862695</v>
      </c>
      <c r="CS24" s="615"/>
      <c r="CT24" s="615"/>
      <c r="CU24" s="615"/>
      <c r="CV24" s="615"/>
      <c r="CW24" s="615"/>
      <c r="CX24" s="615"/>
      <c r="CY24" s="616"/>
      <c r="CZ24" s="619">
        <v>52.1</v>
      </c>
      <c r="DA24" s="620"/>
      <c r="DB24" s="620"/>
      <c r="DC24" s="636"/>
      <c r="DD24" s="660">
        <v>336620364</v>
      </c>
      <c r="DE24" s="615"/>
      <c r="DF24" s="615"/>
      <c r="DG24" s="615"/>
      <c r="DH24" s="615"/>
      <c r="DI24" s="615"/>
      <c r="DJ24" s="615"/>
      <c r="DK24" s="616"/>
      <c r="DL24" s="660">
        <v>326396030</v>
      </c>
      <c r="DM24" s="615"/>
      <c r="DN24" s="615"/>
      <c r="DO24" s="615"/>
      <c r="DP24" s="615"/>
      <c r="DQ24" s="615"/>
      <c r="DR24" s="615"/>
      <c r="DS24" s="615"/>
      <c r="DT24" s="615"/>
      <c r="DU24" s="615"/>
      <c r="DV24" s="616"/>
      <c r="DW24" s="619">
        <v>59.1</v>
      </c>
      <c r="DX24" s="620"/>
      <c r="DY24" s="620"/>
      <c r="DZ24" s="620"/>
      <c r="EA24" s="620"/>
      <c r="EB24" s="620"/>
      <c r="EC24" s="621"/>
    </row>
    <row r="25" spans="2:133" ht="11.25" customHeight="1" x14ac:dyDescent="0.2">
      <c r="B25" s="622" t="s">
        <v>294</v>
      </c>
      <c r="C25" s="623"/>
      <c r="D25" s="623"/>
      <c r="E25" s="623"/>
      <c r="F25" s="623"/>
      <c r="G25" s="623"/>
      <c r="H25" s="623"/>
      <c r="I25" s="623"/>
      <c r="J25" s="623"/>
      <c r="K25" s="623"/>
      <c r="L25" s="623"/>
      <c r="M25" s="623"/>
      <c r="N25" s="623"/>
      <c r="O25" s="623"/>
      <c r="P25" s="623"/>
      <c r="Q25" s="624"/>
      <c r="R25" s="625">
        <v>547232998</v>
      </c>
      <c r="S25" s="626"/>
      <c r="T25" s="626"/>
      <c r="U25" s="626"/>
      <c r="V25" s="626"/>
      <c r="W25" s="626"/>
      <c r="X25" s="626"/>
      <c r="Y25" s="627"/>
      <c r="Z25" s="628">
        <v>44.6</v>
      </c>
      <c r="AA25" s="628"/>
      <c r="AB25" s="628"/>
      <c r="AC25" s="628"/>
      <c r="AD25" s="629">
        <v>511666432</v>
      </c>
      <c r="AE25" s="629"/>
      <c r="AF25" s="629"/>
      <c r="AG25" s="629"/>
      <c r="AH25" s="629"/>
      <c r="AI25" s="629"/>
      <c r="AJ25" s="629"/>
      <c r="AK25" s="629"/>
      <c r="AL25" s="630">
        <v>99.1</v>
      </c>
      <c r="AM25" s="631"/>
      <c r="AN25" s="631"/>
      <c r="AO25" s="632"/>
      <c r="AP25" s="622" t="s">
        <v>295</v>
      </c>
      <c r="AQ25" s="641"/>
      <c r="AR25" s="641"/>
      <c r="AS25" s="641"/>
      <c r="AT25" s="641"/>
      <c r="AU25" s="641"/>
      <c r="AV25" s="641"/>
      <c r="AW25" s="641"/>
      <c r="AX25" s="641"/>
      <c r="AY25" s="641"/>
      <c r="AZ25" s="641"/>
      <c r="BA25" s="641"/>
      <c r="BB25" s="641"/>
      <c r="BC25" s="641"/>
      <c r="BD25" s="641"/>
      <c r="BE25" s="641"/>
      <c r="BF25" s="642"/>
      <c r="BG25" s="625" t="s">
        <v>186</v>
      </c>
      <c r="BH25" s="626"/>
      <c r="BI25" s="626"/>
      <c r="BJ25" s="626"/>
      <c r="BK25" s="626"/>
      <c r="BL25" s="626"/>
      <c r="BM25" s="626"/>
      <c r="BN25" s="627"/>
      <c r="BO25" s="628" t="s">
        <v>139</v>
      </c>
      <c r="BP25" s="628"/>
      <c r="BQ25" s="628"/>
      <c r="BR25" s="628"/>
      <c r="BS25" s="629" t="s">
        <v>186</v>
      </c>
      <c r="BT25" s="629"/>
      <c r="BU25" s="629"/>
      <c r="BV25" s="629"/>
      <c r="BW25" s="629"/>
      <c r="BX25" s="629"/>
      <c r="BY25" s="629"/>
      <c r="BZ25" s="629"/>
      <c r="CA25" s="629"/>
      <c r="CB25" s="633"/>
      <c r="CD25" s="622" t="s">
        <v>296</v>
      </c>
      <c r="CE25" s="623"/>
      <c r="CF25" s="623"/>
      <c r="CG25" s="623"/>
      <c r="CH25" s="623"/>
      <c r="CI25" s="623"/>
      <c r="CJ25" s="623"/>
      <c r="CK25" s="623"/>
      <c r="CL25" s="623"/>
      <c r="CM25" s="623"/>
      <c r="CN25" s="623"/>
      <c r="CO25" s="623"/>
      <c r="CP25" s="623"/>
      <c r="CQ25" s="624"/>
      <c r="CR25" s="625">
        <v>166874654</v>
      </c>
      <c r="CS25" s="657"/>
      <c r="CT25" s="657"/>
      <c r="CU25" s="657"/>
      <c r="CV25" s="657"/>
      <c r="CW25" s="657"/>
      <c r="CX25" s="657"/>
      <c r="CY25" s="658"/>
      <c r="CZ25" s="630">
        <v>13.7</v>
      </c>
      <c r="DA25" s="655"/>
      <c r="DB25" s="655"/>
      <c r="DC25" s="659"/>
      <c r="DD25" s="634">
        <v>142864134</v>
      </c>
      <c r="DE25" s="657"/>
      <c r="DF25" s="657"/>
      <c r="DG25" s="657"/>
      <c r="DH25" s="657"/>
      <c r="DI25" s="657"/>
      <c r="DJ25" s="657"/>
      <c r="DK25" s="658"/>
      <c r="DL25" s="634">
        <v>140049243</v>
      </c>
      <c r="DM25" s="657"/>
      <c r="DN25" s="657"/>
      <c r="DO25" s="657"/>
      <c r="DP25" s="657"/>
      <c r="DQ25" s="657"/>
      <c r="DR25" s="657"/>
      <c r="DS25" s="657"/>
      <c r="DT25" s="657"/>
      <c r="DU25" s="657"/>
      <c r="DV25" s="658"/>
      <c r="DW25" s="630">
        <v>25.3</v>
      </c>
      <c r="DX25" s="655"/>
      <c r="DY25" s="655"/>
      <c r="DZ25" s="655"/>
      <c r="EA25" s="655"/>
      <c r="EB25" s="655"/>
      <c r="EC25" s="656"/>
    </row>
    <row r="26" spans="2:133" ht="11.25" customHeight="1" x14ac:dyDescent="0.2">
      <c r="B26" s="622" t="s">
        <v>297</v>
      </c>
      <c r="C26" s="623"/>
      <c r="D26" s="623"/>
      <c r="E26" s="623"/>
      <c r="F26" s="623"/>
      <c r="G26" s="623"/>
      <c r="H26" s="623"/>
      <c r="I26" s="623"/>
      <c r="J26" s="623"/>
      <c r="K26" s="623"/>
      <c r="L26" s="623"/>
      <c r="M26" s="623"/>
      <c r="N26" s="623"/>
      <c r="O26" s="623"/>
      <c r="P26" s="623"/>
      <c r="Q26" s="624"/>
      <c r="R26" s="625">
        <v>608236</v>
      </c>
      <c r="S26" s="626"/>
      <c r="T26" s="626"/>
      <c r="U26" s="626"/>
      <c r="V26" s="626"/>
      <c r="W26" s="626"/>
      <c r="X26" s="626"/>
      <c r="Y26" s="627"/>
      <c r="Z26" s="628">
        <v>0</v>
      </c>
      <c r="AA26" s="628"/>
      <c r="AB26" s="628"/>
      <c r="AC26" s="628"/>
      <c r="AD26" s="629">
        <v>608236</v>
      </c>
      <c r="AE26" s="629"/>
      <c r="AF26" s="629"/>
      <c r="AG26" s="629"/>
      <c r="AH26" s="629"/>
      <c r="AI26" s="629"/>
      <c r="AJ26" s="629"/>
      <c r="AK26" s="629"/>
      <c r="AL26" s="630">
        <v>0.1</v>
      </c>
      <c r="AM26" s="631"/>
      <c r="AN26" s="631"/>
      <c r="AO26" s="632"/>
      <c r="AP26" s="622" t="s">
        <v>298</v>
      </c>
      <c r="AQ26" s="641"/>
      <c r="AR26" s="641"/>
      <c r="AS26" s="641"/>
      <c r="AT26" s="641"/>
      <c r="AU26" s="641"/>
      <c r="AV26" s="641"/>
      <c r="AW26" s="641"/>
      <c r="AX26" s="641"/>
      <c r="AY26" s="641"/>
      <c r="AZ26" s="641"/>
      <c r="BA26" s="641"/>
      <c r="BB26" s="641"/>
      <c r="BC26" s="641"/>
      <c r="BD26" s="641"/>
      <c r="BE26" s="641"/>
      <c r="BF26" s="642"/>
      <c r="BG26" s="625" t="s">
        <v>186</v>
      </c>
      <c r="BH26" s="626"/>
      <c r="BI26" s="626"/>
      <c r="BJ26" s="626"/>
      <c r="BK26" s="626"/>
      <c r="BL26" s="626"/>
      <c r="BM26" s="626"/>
      <c r="BN26" s="627"/>
      <c r="BO26" s="628" t="s">
        <v>139</v>
      </c>
      <c r="BP26" s="628"/>
      <c r="BQ26" s="628"/>
      <c r="BR26" s="628"/>
      <c r="BS26" s="629" t="s">
        <v>139</v>
      </c>
      <c r="BT26" s="629"/>
      <c r="BU26" s="629"/>
      <c r="BV26" s="629"/>
      <c r="BW26" s="629"/>
      <c r="BX26" s="629"/>
      <c r="BY26" s="629"/>
      <c r="BZ26" s="629"/>
      <c r="CA26" s="629"/>
      <c r="CB26" s="633"/>
      <c r="CD26" s="622" t="s">
        <v>299</v>
      </c>
      <c r="CE26" s="623"/>
      <c r="CF26" s="623"/>
      <c r="CG26" s="623"/>
      <c r="CH26" s="623"/>
      <c r="CI26" s="623"/>
      <c r="CJ26" s="623"/>
      <c r="CK26" s="623"/>
      <c r="CL26" s="623"/>
      <c r="CM26" s="623"/>
      <c r="CN26" s="623"/>
      <c r="CO26" s="623"/>
      <c r="CP26" s="623"/>
      <c r="CQ26" s="624"/>
      <c r="CR26" s="625">
        <v>119690715</v>
      </c>
      <c r="CS26" s="626"/>
      <c r="CT26" s="626"/>
      <c r="CU26" s="626"/>
      <c r="CV26" s="626"/>
      <c r="CW26" s="626"/>
      <c r="CX26" s="626"/>
      <c r="CY26" s="627"/>
      <c r="CZ26" s="630">
        <v>9.8000000000000007</v>
      </c>
      <c r="DA26" s="655"/>
      <c r="DB26" s="655"/>
      <c r="DC26" s="659"/>
      <c r="DD26" s="634">
        <v>101301401</v>
      </c>
      <c r="DE26" s="626"/>
      <c r="DF26" s="626"/>
      <c r="DG26" s="626"/>
      <c r="DH26" s="626"/>
      <c r="DI26" s="626"/>
      <c r="DJ26" s="626"/>
      <c r="DK26" s="627"/>
      <c r="DL26" s="634" t="s">
        <v>186</v>
      </c>
      <c r="DM26" s="626"/>
      <c r="DN26" s="626"/>
      <c r="DO26" s="626"/>
      <c r="DP26" s="626"/>
      <c r="DQ26" s="626"/>
      <c r="DR26" s="626"/>
      <c r="DS26" s="626"/>
      <c r="DT26" s="626"/>
      <c r="DU26" s="626"/>
      <c r="DV26" s="627"/>
      <c r="DW26" s="630" t="s">
        <v>139</v>
      </c>
      <c r="DX26" s="655"/>
      <c r="DY26" s="655"/>
      <c r="DZ26" s="655"/>
      <c r="EA26" s="655"/>
      <c r="EB26" s="655"/>
      <c r="EC26" s="656"/>
    </row>
    <row r="27" spans="2:133" ht="11.25" customHeight="1" x14ac:dyDescent="0.2">
      <c r="B27" s="622" t="s">
        <v>300</v>
      </c>
      <c r="C27" s="623"/>
      <c r="D27" s="623"/>
      <c r="E27" s="623"/>
      <c r="F27" s="623"/>
      <c r="G27" s="623"/>
      <c r="H27" s="623"/>
      <c r="I27" s="623"/>
      <c r="J27" s="623"/>
      <c r="K27" s="623"/>
      <c r="L27" s="623"/>
      <c r="M27" s="623"/>
      <c r="N27" s="623"/>
      <c r="O27" s="623"/>
      <c r="P27" s="623"/>
      <c r="Q27" s="624"/>
      <c r="R27" s="625">
        <v>6254813</v>
      </c>
      <c r="S27" s="626"/>
      <c r="T27" s="626"/>
      <c r="U27" s="626"/>
      <c r="V27" s="626"/>
      <c r="W27" s="626"/>
      <c r="X27" s="626"/>
      <c r="Y27" s="627"/>
      <c r="Z27" s="628">
        <v>0.5</v>
      </c>
      <c r="AA27" s="628"/>
      <c r="AB27" s="628"/>
      <c r="AC27" s="628"/>
      <c r="AD27" s="629" t="s">
        <v>186</v>
      </c>
      <c r="AE27" s="629"/>
      <c r="AF27" s="629"/>
      <c r="AG27" s="629"/>
      <c r="AH27" s="629"/>
      <c r="AI27" s="629"/>
      <c r="AJ27" s="629"/>
      <c r="AK27" s="629"/>
      <c r="AL27" s="630" t="s">
        <v>186</v>
      </c>
      <c r="AM27" s="631"/>
      <c r="AN27" s="631"/>
      <c r="AO27" s="632"/>
      <c r="AP27" s="622" t="s">
        <v>301</v>
      </c>
      <c r="AQ27" s="623"/>
      <c r="AR27" s="623"/>
      <c r="AS27" s="623"/>
      <c r="AT27" s="623"/>
      <c r="AU27" s="623"/>
      <c r="AV27" s="623"/>
      <c r="AW27" s="623"/>
      <c r="AX27" s="623"/>
      <c r="AY27" s="623"/>
      <c r="AZ27" s="623"/>
      <c r="BA27" s="623"/>
      <c r="BB27" s="623"/>
      <c r="BC27" s="623"/>
      <c r="BD27" s="623"/>
      <c r="BE27" s="623"/>
      <c r="BF27" s="624"/>
      <c r="BG27" s="625">
        <v>347606361</v>
      </c>
      <c r="BH27" s="626"/>
      <c r="BI27" s="626"/>
      <c r="BJ27" s="626"/>
      <c r="BK27" s="626"/>
      <c r="BL27" s="626"/>
      <c r="BM27" s="626"/>
      <c r="BN27" s="627"/>
      <c r="BO27" s="628">
        <v>100</v>
      </c>
      <c r="BP27" s="628"/>
      <c r="BQ27" s="628"/>
      <c r="BR27" s="628"/>
      <c r="BS27" s="629">
        <v>4316314</v>
      </c>
      <c r="BT27" s="629"/>
      <c r="BU27" s="629"/>
      <c r="BV27" s="629"/>
      <c r="BW27" s="629"/>
      <c r="BX27" s="629"/>
      <c r="BY27" s="629"/>
      <c r="BZ27" s="629"/>
      <c r="CA27" s="629"/>
      <c r="CB27" s="633"/>
      <c r="CD27" s="622" t="s">
        <v>302</v>
      </c>
      <c r="CE27" s="623"/>
      <c r="CF27" s="623"/>
      <c r="CG27" s="623"/>
      <c r="CH27" s="623"/>
      <c r="CI27" s="623"/>
      <c r="CJ27" s="623"/>
      <c r="CK27" s="623"/>
      <c r="CL27" s="623"/>
      <c r="CM27" s="623"/>
      <c r="CN27" s="623"/>
      <c r="CO27" s="623"/>
      <c r="CP27" s="623"/>
      <c r="CQ27" s="624"/>
      <c r="CR27" s="625">
        <v>378374338</v>
      </c>
      <c r="CS27" s="657"/>
      <c r="CT27" s="657"/>
      <c r="CU27" s="657"/>
      <c r="CV27" s="657"/>
      <c r="CW27" s="657"/>
      <c r="CX27" s="657"/>
      <c r="CY27" s="658"/>
      <c r="CZ27" s="630">
        <v>31.1</v>
      </c>
      <c r="DA27" s="655"/>
      <c r="DB27" s="655"/>
      <c r="DC27" s="659"/>
      <c r="DD27" s="634">
        <v>108227364</v>
      </c>
      <c r="DE27" s="657"/>
      <c r="DF27" s="657"/>
      <c r="DG27" s="657"/>
      <c r="DH27" s="657"/>
      <c r="DI27" s="657"/>
      <c r="DJ27" s="657"/>
      <c r="DK27" s="658"/>
      <c r="DL27" s="634">
        <v>100817921</v>
      </c>
      <c r="DM27" s="657"/>
      <c r="DN27" s="657"/>
      <c r="DO27" s="657"/>
      <c r="DP27" s="657"/>
      <c r="DQ27" s="657"/>
      <c r="DR27" s="657"/>
      <c r="DS27" s="657"/>
      <c r="DT27" s="657"/>
      <c r="DU27" s="657"/>
      <c r="DV27" s="658"/>
      <c r="DW27" s="630">
        <v>18.2</v>
      </c>
      <c r="DX27" s="655"/>
      <c r="DY27" s="655"/>
      <c r="DZ27" s="655"/>
      <c r="EA27" s="655"/>
      <c r="EB27" s="655"/>
      <c r="EC27" s="656"/>
    </row>
    <row r="28" spans="2:133" ht="11.25" customHeight="1" x14ac:dyDescent="0.2">
      <c r="B28" s="622" t="s">
        <v>303</v>
      </c>
      <c r="C28" s="623"/>
      <c r="D28" s="623"/>
      <c r="E28" s="623"/>
      <c r="F28" s="623"/>
      <c r="G28" s="623"/>
      <c r="H28" s="623"/>
      <c r="I28" s="623"/>
      <c r="J28" s="623"/>
      <c r="K28" s="623"/>
      <c r="L28" s="623"/>
      <c r="M28" s="623"/>
      <c r="N28" s="623"/>
      <c r="O28" s="623"/>
      <c r="P28" s="623"/>
      <c r="Q28" s="624"/>
      <c r="R28" s="625">
        <v>11017789</v>
      </c>
      <c r="S28" s="626"/>
      <c r="T28" s="626"/>
      <c r="U28" s="626"/>
      <c r="V28" s="626"/>
      <c r="W28" s="626"/>
      <c r="X28" s="626"/>
      <c r="Y28" s="627"/>
      <c r="Z28" s="628">
        <v>0.9</v>
      </c>
      <c r="AA28" s="628"/>
      <c r="AB28" s="628"/>
      <c r="AC28" s="628"/>
      <c r="AD28" s="629">
        <v>2761896</v>
      </c>
      <c r="AE28" s="629"/>
      <c r="AF28" s="629"/>
      <c r="AG28" s="629"/>
      <c r="AH28" s="629"/>
      <c r="AI28" s="629"/>
      <c r="AJ28" s="629"/>
      <c r="AK28" s="629"/>
      <c r="AL28" s="630">
        <v>0.5</v>
      </c>
      <c r="AM28" s="631"/>
      <c r="AN28" s="631"/>
      <c r="AO28" s="632"/>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28"/>
      <c r="BP28" s="628"/>
      <c r="BQ28" s="628"/>
      <c r="BR28" s="628"/>
      <c r="BS28" s="634"/>
      <c r="BT28" s="626"/>
      <c r="BU28" s="626"/>
      <c r="BV28" s="626"/>
      <c r="BW28" s="626"/>
      <c r="BX28" s="626"/>
      <c r="BY28" s="626"/>
      <c r="BZ28" s="626"/>
      <c r="CA28" s="626"/>
      <c r="CB28" s="635"/>
      <c r="CD28" s="622" t="s">
        <v>304</v>
      </c>
      <c r="CE28" s="623"/>
      <c r="CF28" s="623"/>
      <c r="CG28" s="623"/>
      <c r="CH28" s="623"/>
      <c r="CI28" s="623"/>
      <c r="CJ28" s="623"/>
      <c r="CK28" s="623"/>
      <c r="CL28" s="623"/>
      <c r="CM28" s="623"/>
      <c r="CN28" s="623"/>
      <c r="CO28" s="623"/>
      <c r="CP28" s="623"/>
      <c r="CQ28" s="624"/>
      <c r="CR28" s="625">
        <v>88613703</v>
      </c>
      <c r="CS28" s="626"/>
      <c r="CT28" s="626"/>
      <c r="CU28" s="626"/>
      <c r="CV28" s="626"/>
      <c r="CW28" s="626"/>
      <c r="CX28" s="626"/>
      <c r="CY28" s="627"/>
      <c r="CZ28" s="630">
        <v>7.3</v>
      </c>
      <c r="DA28" s="655"/>
      <c r="DB28" s="655"/>
      <c r="DC28" s="659"/>
      <c r="DD28" s="634">
        <v>85528866</v>
      </c>
      <c r="DE28" s="626"/>
      <c r="DF28" s="626"/>
      <c r="DG28" s="626"/>
      <c r="DH28" s="626"/>
      <c r="DI28" s="626"/>
      <c r="DJ28" s="626"/>
      <c r="DK28" s="627"/>
      <c r="DL28" s="634">
        <v>85528866</v>
      </c>
      <c r="DM28" s="626"/>
      <c r="DN28" s="626"/>
      <c r="DO28" s="626"/>
      <c r="DP28" s="626"/>
      <c r="DQ28" s="626"/>
      <c r="DR28" s="626"/>
      <c r="DS28" s="626"/>
      <c r="DT28" s="626"/>
      <c r="DU28" s="626"/>
      <c r="DV28" s="627"/>
      <c r="DW28" s="630">
        <v>15.5</v>
      </c>
      <c r="DX28" s="655"/>
      <c r="DY28" s="655"/>
      <c r="DZ28" s="655"/>
      <c r="EA28" s="655"/>
      <c r="EB28" s="655"/>
      <c r="EC28" s="656"/>
    </row>
    <row r="29" spans="2:133" ht="11.25" customHeight="1" x14ac:dyDescent="0.2">
      <c r="B29" s="622" t="s">
        <v>305</v>
      </c>
      <c r="C29" s="623"/>
      <c r="D29" s="623"/>
      <c r="E29" s="623"/>
      <c r="F29" s="623"/>
      <c r="G29" s="623"/>
      <c r="H29" s="623"/>
      <c r="I29" s="623"/>
      <c r="J29" s="623"/>
      <c r="K29" s="623"/>
      <c r="L29" s="623"/>
      <c r="M29" s="623"/>
      <c r="N29" s="623"/>
      <c r="O29" s="623"/>
      <c r="P29" s="623"/>
      <c r="Q29" s="624"/>
      <c r="R29" s="625">
        <v>8948639</v>
      </c>
      <c r="S29" s="626"/>
      <c r="T29" s="626"/>
      <c r="U29" s="626"/>
      <c r="V29" s="626"/>
      <c r="W29" s="626"/>
      <c r="X29" s="626"/>
      <c r="Y29" s="627"/>
      <c r="Z29" s="628">
        <v>0.7</v>
      </c>
      <c r="AA29" s="628"/>
      <c r="AB29" s="628"/>
      <c r="AC29" s="628"/>
      <c r="AD29" s="629">
        <v>81809</v>
      </c>
      <c r="AE29" s="629"/>
      <c r="AF29" s="629"/>
      <c r="AG29" s="629"/>
      <c r="AH29" s="629"/>
      <c r="AI29" s="629"/>
      <c r="AJ29" s="629"/>
      <c r="AK29" s="629"/>
      <c r="AL29" s="630">
        <v>0</v>
      </c>
      <c r="AM29" s="631"/>
      <c r="AN29" s="631"/>
      <c r="AO29" s="632"/>
      <c r="AP29" s="646"/>
      <c r="AQ29" s="647"/>
      <c r="AR29" s="647"/>
      <c r="AS29" s="647"/>
      <c r="AT29" s="647"/>
      <c r="AU29" s="647"/>
      <c r="AV29" s="647"/>
      <c r="AW29" s="647"/>
      <c r="AX29" s="647"/>
      <c r="AY29" s="647"/>
      <c r="AZ29" s="647"/>
      <c r="BA29" s="647"/>
      <c r="BB29" s="647"/>
      <c r="BC29" s="647"/>
      <c r="BD29" s="647"/>
      <c r="BE29" s="647"/>
      <c r="BF29" s="648"/>
      <c r="BG29" s="625"/>
      <c r="BH29" s="626"/>
      <c r="BI29" s="626"/>
      <c r="BJ29" s="626"/>
      <c r="BK29" s="626"/>
      <c r="BL29" s="626"/>
      <c r="BM29" s="626"/>
      <c r="BN29" s="627"/>
      <c r="BO29" s="628"/>
      <c r="BP29" s="628"/>
      <c r="BQ29" s="628"/>
      <c r="BR29" s="628"/>
      <c r="BS29" s="629"/>
      <c r="BT29" s="629"/>
      <c r="BU29" s="629"/>
      <c r="BV29" s="629"/>
      <c r="BW29" s="629"/>
      <c r="BX29" s="629"/>
      <c r="BY29" s="629"/>
      <c r="BZ29" s="629"/>
      <c r="CA29" s="629"/>
      <c r="CB29" s="633"/>
      <c r="CD29" s="661" t="s">
        <v>306</v>
      </c>
      <c r="CE29" s="662"/>
      <c r="CF29" s="622" t="s">
        <v>73</v>
      </c>
      <c r="CG29" s="623"/>
      <c r="CH29" s="623"/>
      <c r="CI29" s="623"/>
      <c r="CJ29" s="623"/>
      <c r="CK29" s="623"/>
      <c r="CL29" s="623"/>
      <c r="CM29" s="623"/>
      <c r="CN29" s="623"/>
      <c r="CO29" s="623"/>
      <c r="CP29" s="623"/>
      <c r="CQ29" s="624"/>
      <c r="CR29" s="625">
        <v>88612400</v>
      </c>
      <c r="CS29" s="657"/>
      <c r="CT29" s="657"/>
      <c r="CU29" s="657"/>
      <c r="CV29" s="657"/>
      <c r="CW29" s="657"/>
      <c r="CX29" s="657"/>
      <c r="CY29" s="658"/>
      <c r="CZ29" s="630">
        <v>7.3</v>
      </c>
      <c r="DA29" s="655"/>
      <c r="DB29" s="655"/>
      <c r="DC29" s="659"/>
      <c r="DD29" s="634">
        <v>85527563</v>
      </c>
      <c r="DE29" s="657"/>
      <c r="DF29" s="657"/>
      <c r="DG29" s="657"/>
      <c r="DH29" s="657"/>
      <c r="DI29" s="657"/>
      <c r="DJ29" s="657"/>
      <c r="DK29" s="658"/>
      <c r="DL29" s="634">
        <v>85527563</v>
      </c>
      <c r="DM29" s="657"/>
      <c r="DN29" s="657"/>
      <c r="DO29" s="657"/>
      <c r="DP29" s="657"/>
      <c r="DQ29" s="657"/>
      <c r="DR29" s="657"/>
      <c r="DS29" s="657"/>
      <c r="DT29" s="657"/>
      <c r="DU29" s="657"/>
      <c r="DV29" s="658"/>
      <c r="DW29" s="630">
        <v>15.5</v>
      </c>
      <c r="DX29" s="655"/>
      <c r="DY29" s="655"/>
      <c r="DZ29" s="655"/>
      <c r="EA29" s="655"/>
      <c r="EB29" s="655"/>
      <c r="EC29" s="656"/>
    </row>
    <row r="30" spans="2:133" ht="11.25" customHeight="1" x14ac:dyDescent="0.2">
      <c r="B30" s="622" t="s">
        <v>307</v>
      </c>
      <c r="C30" s="623"/>
      <c r="D30" s="623"/>
      <c r="E30" s="623"/>
      <c r="F30" s="623"/>
      <c r="G30" s="623"/>
      <c r="H30" s="623"/>
      <c r="I30" s="623"/>
      <c r="J30" s="623"/>
      <c r="K30" s="623"/>
      <c r="L30" s="623"/>
      <c r="M30" s="623"/>
      <c r="N30" s="623"/>
      <c r="O30" s="623"/>
      <c r="P30" s="623"/>
      <c r="Q30" s="624"/>
      <c r="R30" s="625">
        <v>348870199</v>
      </c>
      <c r="S30" s="626"/>
      <c r="T30" s="626"/>
      <c r="U30" s="626"/>
      <c r="V30" s="626"/>
      <c r="W30" s="626"/>
      <c r="X30" s="626"/>
      <c r="Y30" s="627"/>
      <c r="Z30" s="628">
        <v>28.4</v>
      </c>
      <c r="AA30" s="628"/>
      <c r="AB30" s="628"/>
      <c r="AC30" s="628"/>
      <c r="AD30" s="629" t="s">
        <v>186</v>
      </c>
      <c r="AE30" s="629"/>
      <c r="AF30" s="629"/>
      <c r="AG30" s="629"/>
      <c r="AH30" s="629"/>
      <c r="AI30" s="629"/>
      <c r="AJ30" s="629"/>
      <c r="AK30" s="629"/>
      <c r="AL30" s="630" t="s">
        <v>186</v>
      </c>
      <c r="AM30" s="631"/>
      <c r="AN30" s="631"/>
      <c r="AO30" s="632"/>
      <c r="AP30" s="607" t="s">
        <v>225</v>
      </c>
      <c r="AQ30" s="608"/>
      <c r="AR30" s="608"/>
      <c r="AS30" s="608"/>
      <c r="AT30" s="608"/>
      <c r="AU30" s="608"/>
      <c r="AV30" s="608"/>
      <c r="AW30" s="608"/>
      <c r="AX30" s="608"/>
      <c r="AY30" s="608"/>
      <c r="AZ30" s="608"/>
      <c r="BA30" s="608"/>
      <c r="BB30" s="608"/>
      <c r="BC30" s="608"/>
      <c r="BD30" s="608"/>
      <c r="BE30" s="608"/>
      <c r="BF30" s="609"/>
      <c r="BG30" s="607" t="s">
        <v>308</v>
      </c>
      <c r="BH30" s="667"/>
      <c r="BI30" s="667"/>
      <c r="BJ30" s="667"/>
      <c r="BK30" s="667"/>
      <c r="BL30" s="667"/>
      <c r="BM30" s="667"/>
      <c r="BN30" s="667"/>
      <c r="BO30" s="667"/>
      <c r="BP30" s="667"/>
      <c r="BQ30" s="668"/>
      <c r="BR30" s="607" t="s">
        <v>309</v>
      </c>
      <c r="BS30" s="667"/>
      <c r="BT30" s="667"/>
      <c r="BU30" s="667"/>
      <c r="BV30" s="667"/>
      <c r="BW30" s="667"/>
      <c r="BX30" s="667"/>
      <c r="BY30" s="667"/>
      <c r="BZ30" s="667"/>
      <c r="CA30" s="667"/>
      <c r="CB30" s="668"/>
      <c r="CD30" s="663"/>
      <c r="CE30" s="664"/>
      <c r="CF30" s="622" t="s">
        <v>310</v>
      </c>
      <c r="CG30" s="623"/>
      <c r="CH30" s="623"/>
      <c r="CI30" s="623"/>
      <c r="CJ30" s="623"/>
      <c r="CK30" s="623"/>
      <c r="CL30" s="623"/>
      <c r="CM30" s="623"/>
      <c r="CN30" s="623"/>
      <c r="CO30" s="623"/>
      <c r="CP30" s="623"/>
      <c r="CQ30" s="624"/>
      <c r="CR30" s="625">
        <v>80235727</v>
      </c>
      <c r="CS30" s="626"/>
      <c r="CT30" s="626"/>
      <c r="CU30" s="626"/>
      <c r="CV30" s="626"/>
      <c r="CW30" s="626"/>
      <c r="CX30" s="626"/>
      <c r="CY30" s="627"/>
      <c r="CZ30" s="630">
        <v>6.6</v>
      </c>
      <c r="DA30" s="655"/>
      <c r="DB30" s="655"/>
      <c r="DC30" s="659"/>
      <c r="DD30" s="634">
        <v>77627006</v>
      </c>
      <c r="DE30" s="626"/>
      <c r="DF30" s="626"/>
      <c r="DG30" s="626"/>
      <c r="DH30" s="626"/>
      <c r="DI30" s="626"/>
      <c r="DJ30" s="626"/>
      <c r="DK30" s="627"/>
      <c r="DL30" s="634">
        <v>77627006</v>
      </c>
      <c r="DM30" s="626"/>
      <c r="DN30" s="626"/>
      <c r="DO30" s="626"/>
      <c r="DP30" s="626"/>
      <c r="DQ30" s="626"/>
      <c r="DR30" s="626"/>
      <c r="DS30" s="626"/>
      <c r="DT30" s="626"/>
      <c r="DU30" s="626"/>
      <c r="DV30" s="627"/>
      <c r="DW30" s="630">
        <v>14</v>
      </c>
      <c r="DX30" s="655"/>
      <c r="DY30" s="655"/>
      <c r="DZ30" s="655"/>
      <c r="EA30" s="655"/>
      <c r="EB30" s="655"/>
      <c r="EC30" s="656"/>
    </row>
    <row r="31" spans="2:133" ht="11.25" customHeight="1" x14ac:dyDescent="0.2">
      <c r="B31" s="638" t="s">
        <v>311</v>
      </c>
      <c r="C31" s="639"/>
      <c r="D31" s="639"/>
      <c r="E31" s="639"/>
      <c r="F31" s="639"/>
      <c r="G31" s="639"/>
      <c r="H31" s="639"/>
      <c r="I31" s="639"/>
      <c r="J31" s="639"/>
      <c r="K31" s="639"/>
      <c r="L31" s="639"/>
      <c r="M31" s="639"/>
      <c r="N31" s="639"/>
      <c r="O31" s="639"/>
      <c r="P31" s="639"/>
      <c r="Q31" s="640"/>
      <c r="R31" s="625">
        <v>54811</v>
      </c>
      <c r="S31" s="626"/>
      <c r="T31" s="626"/>
      <c r="U31" s="626"/>
      <c r="V31" s="626"/>
      <c r="W31" s="626"/>
      <c r="X31" s="626"/>
      <c r="Y31" s="627"/>
      <c r="Z31" s="628">
        <v>0</v>
      </c>
      <c r="AA31" s="628"/>
      <c r="AB31" s="628"/>
      <c r="AC31" s="628"/>
      <c r="AD31" s="629">
        <v>54811</v>
      </c>
      <c r="AE31" s="629"/>
      <c r="AF31" s="629"/>
      <c r="AG31" s="629"/>
      <c r="AH31" s="629"/>
      <c r="AI31" s="629"/>
      <c r="AJ31" s="629"/>
      <c r="AK31" s="629"/>
      <c r="AL31" s="630">
        <v>0</v>
      </c>
      <c r="AM31" s="631"/>
      <c r="AN31" s="631"/>
      <c r="AO31" s="632"/>
      <c r="AP31" s="671" t="s">
        <v>312</v>
      </c>
      <c r="AQ31" s="672"/>
      <c r="AR31" s="672"/>
      <c r="AS31" s="672"/>
      <c r="AT31" s="677" t="s">
        <v>313</v>
      </c>
      <c r="AU31" s="218"/>
      <c r="AV31" s="218"/>
      <c r="AW31" s="218"/>
      <c r="AX31" s="611" t="s">
        <v>189</v>
      </c>
      <c r="AY31" s="612"/>
      <c r="AZ31" s="612"/>
      <c r="BA31" s="612"/>
      <c r="BB31" s="612"/>
      <c r="BC31" s="612"/>
      <c r="BD31" s="612"/>
      <c r="BE31" s="612"/>
      <c r="BF31" s="613"/>
      <c r="BG31" s="681">
        <v>99.6</v>
      </c>
      <c r="BH31" s="669"/>
      <c r="BI31" s="669"/>
      <c r="BJ31" s="669"/>
      <c r="BK31" s="669"/>
      <c r="BL31" s="669"/>
      <c r="BM31" s="620">
        <v>99</v>
      </c>
      <c r="BN31" s="669"/>
      <c r="BO31" s="669"/>
      <c r="BP31" s="669"/>
      <c r="BQ31" s="670"/>
      <c r="BR31" s="681">
        <v>99.6</v>
      </c>
      <c r="BS31" s="669"/>
      <c r="BT31" s="669"/>
      <c r="BU31" s="669"/>
      <c r="BV31" s="669"/>
      <c r="BW31" s="669"/>
      <c r="BX31" s="620">
        <v>99</v>
      </c>
      <c r="BY31" s="669"/>
      <c r="BZ31" s="669"/>
      <c r="CA31" s="669"/>
      <c r="CB31" s="670"/>
      <c r="CD31" s="663"/>
      <c r="CE31" s="664"/>
      <c r="CF31" s="622" t="s">
        <v>314</v>
      </c>
      <c r="CG31" s="623"/>
      <c r="CH31" s="623"/>
      <c r="CI31" s="623"/>
      <c r="CJ31" s="623"/>
      <c r="CK31" s="623"/>
      <c r="CL31" s="623"/>
      <c r="CM31" s="623"/>
      <c r="CN31" s="623"/>
      <c r="CO31" s="623"/>
      <c r="CP31" s="623"/>
      <c r="CQ31" s="624"/>
      <c r="CR31" s="625">
        <v>8376673</v>
      </c>
      <c r="CS31" s="657"/>
      <c r="CT31" s="657"/>
      <c r="CU31" s="657"/>
      <c r="CV31" s="657"/>
      <c r="CW31" s="657"/>
      <c r="CX31" s="657"/>
      <c r="CY31" s="658"/>
      <c r="CZ31" s="630">
        <v>0.7</v>
      </c>
      <c r="DA31" s="655"/>
      <c r="DB31" s="655"/>
      <c r="DC31" s="659"/>
      <c r="DD31" s="634">
        <v>7900557</v>
      </c>
      <c r="DE31" s="657"/>
      <c r="DF31" s="657"/>
      <c r="DG31" s="657"/>
      <c r="DH31" s="657"/>
      <c r="DI31" s="657"/>
      <c r="DJ31" s="657"/>
      <c r="DK31" s="658"/>
      <c r="DL31" s="634">
        <v>7900557</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2">
      <c r="B32" s="622" t="s">
        <v>315</v>
      </c>
      <c r="C32" s="623"/>
      <c r="D32" s="623"/>
      <c r="E32" s="623"/>
      <c r="F32" s="623"/>
      <c r="G32" s="623"/>
      <c r="H32" s="623"/>
      <c r="I32" s="623"/>
      <c r="J32" s="623"/>
      <c r="K32" s="623"/>
      <c r="L32" s="623"/>
      <c r="M32" s="623"/>
      <c r="N32" s="623"/>
      <c r="O32" s="623"/>
      <c r="P32" s="623"/>
      <c r="Q32" s="624"/>
      <c r="R32" s="625">
        <v>72714080</v>
      </c>
      <c r="S32" s="626"/>
      <c r="T32" s="626"/>
      <c r="U32" s="626"/>
      <c r="V32" s="626"/>
      <c r="W32" s="626"/>
      <c r="X32" s="626"/>
      <c r="Y32" s="627"/>
      <c r="Z32" s="628">
        <v>5.9</v>
      </c>
      <c r="AA32" s="628"/>
      <c r="AB32" s="628"/>
      <c r="AC32" s="628"/>
      <c r="AD32" s="629" t="s">
        <v>186</v>
      </c>
      <c r="AE32" s="629"/>
      <c r="AF32" s="629"/>
      <c r="AG32" s="629"/>
      <c r="AH32" s="629"/>
      <c r="AI32" s="629"/>
      <c r="AJ32" s="629"/>
      <c r="AK32" s="629"/>
      <c r="AL32" s="630" t="s">
        <v>186</v>
      </c>
      <c r="AM32" s="631"/>
      <c r="AN32" s="631"/>
      <c r="AO32" s="632"/>
      <c r="AP32" s="673"/>
      <c r="AQ32" s="674"/>
      <c r="AR32" s="674"/>
      <c r="AS32" s="674"/>
      <c r="AT32" s="678"/>
      <c r="AU32" s="214" t="s">
        <v>316</v>
      </c>
      <c r="AX32" s="622" t="s">
        <v>317</v>
      </c>
      <c r="AY32" s="623"/>
      <c r="AZ32" s="623"/>
      <c r="BA32" s="623"/>
      <c r="BB32" s="623"/>
      <c r="BC32" s="623"/>
      <c r="BD32" s="623"/>
      <c r="BE32" s="623"/>
      <c r="BF32" s="624"/>
      <c r="BG32" s="682">
        <v>99.3</v>
      </c>
      <c r="BH32" s="657"/>
      <c r="BI32" s="657"/>
      <c r="BJ32" s="657"/>
      <c r="BK32" s="657"/>
      <c r="BL32" s="657"/>
      <c r="BM32" s="631">
        <v>98.5</v>
      </c>
      <c r="BN32" s="657"/>
      <c r="BO32" s="657"/>
      <c r="BP32" s="657"/>
      <c r="BQ32" s="680"/>
      <c r="BR32" s="682">
        <v>99.3</v>
      </c>
      <c r="BS32" s="657"/>
      <c r="BT32" s="657"/>
      <c r="BU32" s="657"/>
      <c r="BV32" s="657"/>
      <c r="BW32" s="657"/>
      <c r="BX32" s="631">
        <v>98.5</v>
      </c>
      <c r="BY32" s="657"/>
      <c r="BZ32" s="657"/>
      <c r="CA32" s="657"/>
      <c r="CB32" s="680"/>
      <c r="CD32" s="665"/>
      <c r="CE32" s="666"/>
      <c r="CF32" s="622" t="s">
        <v>318</v>
      </c>
      <c r="CG32" s="623"/>
      <c r="CH32" s="623"/>
      <c r="CI32" s="623"/>
      <c r="CJ32" s="623"/>
      <c r="CK32" s="623"/>
      <c r="CL32" s="623"/>
      <c r="CM32" s="623"/>
      <c r="CN32" s="623"/>
      <c r="CO32" s="623"/>
      <c r="CP32" s="623"/>
      <c r="CQ32" s="624"/>
      <c r="CR32" s="625">
        <v>1303</v>
      </c>
      <c r="CS32" s="626"/>
      <c r="CT32" s="626"/>
      <c r="CU32" s="626"/>
      <c r="CV32" s="626"/>
      <c r="CW32" s="626"/>
      <c r="CX32" s="626"/>
      <c r="CY32" s="627"/>
      <c r="CZ32" s="630">
        <v>0</v>
      </c>
      <c r="DA32" s="655"/>
      <c r="DB32" s="655"/>
      <c r="DC32" s="659"/>
      <c r="DD32" s="634">
        <v>1303</v>
      </c>
      <c r="DE32" s="626"/>
      <c r="DF32" s="626"/>
      <c r="DG32" s="626"/>
      <c r="DH32" s="626"/>
      <c r="DI32" s="626"/>
      <c r="DJ32" s="626"/>
      <c r="DK32" s="627"/>
      <c r="DL32" s="634">
        <v>1303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2">
      <c r="B33" s="622" t="s">
        <v>319</v>
      </c>
      <c r="C33" s="623"/>
      <c r="D33" s="623"/>
      <c r="E33" s="623"/>
      <c r="F33" s="623"/>
      <c r="G33" s="623"/>
      <c r="H33" s="623"/>
      <c r="I33" s="623"/>
      <c r="J33" s="623"/>
      <c r="K33" s="623"/>
      <c r="L33" s="623"/>
      <c r="M33" s="623"/>
      <c r="N33" s="623"/>
      <c r="O33" s="623"/>
      <c r="P33" s="623"/>
      <c r="Q33" s="624"/>
      <c r="R33" s="625">
        <v>20219870</v>
      </c>
      <c r="S33" s="626"/>
      <c r="T33" s="626"/>
      <c r="U33" s="626"/>
      <c r="V33" s="626"/>
      <c r="W33" s="626"/>
      <c r="X33" s="626"/>
      <c r="Y33" s="627"/>
      <c r="Z33" s="628">
        <v>1.6</v>
      </c>
      <c r="AA33" s="628"/>
      <c r="AB33" s="628"/>
      <c r="AC33" s="628"/>
      <c r="AD33" s="629">
        <v>767855</v>
      </c>
      <c r="AE33" s="629"/>
      <c r="AF33" s="629"/>
      <c r="AG33" s="629"/>
      <c r="AH33" s="629"/>
      <c r="AI33" s="629"/>
      <c r="AJ33" s="629"/>
      <c r="AK33" s="629"/>
      <c r="AL33" s="630">
        <v>0.1</v>
      </c>
      <c r="AM33" s="631"/>
      <c r="AN33" s="631"/>
      <c r="AO33" s="632"/>
      <c r="AP33" s="675"/>
      <c r="AQ33" s="676"/>
      <c r="AR33" s="676"/>
      <c r="AS33" s="676"/>
      <c r="AT33" s="679"/>
      <c r="AU33" s="219"/>
      <c r="AV33" s="219"/>
      <c r="AW33" s="219"/>
      <c r="AX33" s="646" t="s">
        <v>320</v>
      </c>
      <c r="AY33" s="647"/>
      <c r="AZ33" s="647"/>
      <c r="BA33" s="647"/>
      <c r="BB33" s="647"/>
      <c r="BC33" s="647"/>
      <c r="BD33" s="647"/>
      <c r="BE33" s="647"/>
      <c r="BF33" s="648"/>
      <c r="BG33" s="683">
        <v>99.9</v>
      </c>
      <c r="BH33" s="684"/>
      <c r="BI33" s="684"/>
      <c r="BJ33" s="684"/>
      <c r="BK33" s="684"/>
      <c r="BL33" s="684"/>
      <c r="BM33" s="685">
        <v>99.5</v>
      </c>
      <c r="BN33" s="684"/>
      <c r="BO33" s="684"/>
      <c r="BP33" s="684"/>
      <c r="BQ33" s="686"/>
      <c r="BR33" s="683">
        <v>99.8</v>
      </c>
      <c r="BS33" s="684"/>
      <c r="BT33" s="684"/>
      <c r="BU33" s="684"/>
      <c r="BV33" s="684"/>
      <c r="BW33" s="684"/>
      <c r="BX33" s="685">
        <v>99.5</v>
      </c>
      <c r="BY33" s="684"/>
      <c r="BZ33" s="684"/>
      <c r="CA33" s="684"/>
      <c r="CB33" s="686"/>
      <c r="CD33" s="622" t="s">
        <v>321</v>
      </c>
      <c r="CE33" s="623"/>
      <c r="CF33" s="623"/>
      <c r="CG33" s="623"/>
      <c r="CH33" s="623"/>
      <c r="CI33" s="623"/>
      <c r="CJ33" s="623"/>
      <c r="CK33" s="623"/>
      <c r="CL33" s="623"/>
      <c r="CM33" s="623"/>
      <c r="CN33" s="623"/>
      <c r="CO33" s="623"/>
      <c r="CP33" s="623"/>
      <c r="CQ33" s="624"/>
      <c r="CR33" s="625">
        <v>470169940</v>
      </c>
      <c r="CS33" s="657"/>
      <c r="CT33" s="657"/>
      <c r="CU33" s="657"/>
      <c r="CV33" s="657"/>
      <c r="CW33" s="657"/>
      <c r="CX33" s="657"/>
      <c r="CY33" s="658"/>
      <c r="CZ33" s="630">
        <v>38.700000000000003</v>
      </c>
      <c r="DA33" s="655"/>
      <c r="DB33" s="655"/>
      <c r="DC33" s="659"/>
      <c r="DD33" s="634">
        <v>248523883</v>
      </c>
      <c r="DE33" s="657"/>
      <c r="DF33" s="657"/>
      <c r="DG33" s="657"/>
      <c r="DH33" s="657"/>
      <c r="DI33" s="657"/>
      <c r="DJ33" s="657"/>
      <c r="DK33" s="658"/>
      <c r="DL33" s="634">
        <v>198161822</v>
      </c>
      <c r="DM33" s="657"/>
      <c r="DN33" s="657"/>
      <c r="DO33" s="657"/>
      <c r="DP33" s="657"/>
      <c r="DQ33" s="657"/>
      <c r="DR33" s="657"/>
      <c r="DS33" s="657"/>
      <c r="DT33" s="657"/>
      <c r="DU33" s="657"/>
      <c r="DV33" s="658"/>
      <c r="DW33" s="630">
        <v>35.9</v>
      </c>
      <c r="DX33" s="655"/>
      <c r="DY33" s="655"/>
      <c r="DZ33" s="655"/>
      <c r="EA33" s="655"/>
      <c r="EB33" s="655"/>
      <c r="EC33" s="656"/>
    </row>
    <row r="34" spans="2:133" ht="11.25" customHeight="1" x14ac:dyDescent="0.2">
      <c r="B34" s="622" t="s">
        <v>322</v>
      </c>
      <c r="C34" s="623"/>
      <c r="D34" s="623"/>
      <c r="E34" s="623"/>
      <c r="F34" s="623"/>
      <c r="G34" s="623"/>
      <c r="H34" s="623"/>
      <c r="I34" s="623"/>
      <c r="J34" s="623"/>
      <c r="K34" s="623"/>
      <c r="L34" s="623"/>
      <c r="M34" s="623"/>
      <c r="N34" s="623"/>
      <c r="O34" s="623"/>
      <c r="P34" s="623"/>
      <c r="Q34" s="624"/>
      <c r="R34" s="625">
        <v>2150878</v>
      </c>
      <c r="S34" s="626"/>
      <c r="T34" s="626"/>
      <c r="U34" s="626"/>
      <c r="V34" s="626"/>
      <c r="W34" s="626"/>
      <c r="X34" s="626"/>
      <c r="Y34" s="627"/>
      <c r="Z34" s="628">
        <v>0.2</v>
      </c>
      <c r="AA34" s="628"/>
      <c r="AB34" s="628"/>
      <c r="AC34" s="628"/>
      <c r="AD34" s="629" t="s">
        <v>186</v>
      </c>
      <c r="AE34" s="629"/>
      <c r="AF34" s="629"/>
      <c r="AG34" s="629"/>
      <c r="AH34" s="629"/>
      <c r="AI34" s="629"/>
      <c r="AJ34" s="629"/>
      <c r="AK34" s="629"/>
      <c r="AL34" s="630" t="s">
        <v>186</v>
      </c>
      <c r="AM34" s="631"/>
      <c r="AN34" s="631"/>
      <c r="AO34" s="632"/>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2" t="s">
        <v>323</v>
      </c>
      <c r="CE34" s="623"/>
      <c r="CF34" s="623"/>
      <c r="CG34" s="623"/>
      <c r="CH34" s="623"/>
      <c r="CI34" s="623"/>
      <c r="CJ34" s="623"/>
      <c r="CK34" s="623"/>
      <c r="CL34" s="623"/>
      <c r="CM34" s="623"/>
      <c r="CN34" s="623"/>
      <c r="CO34" s="623"/>
      <c r="CP34" s="623"/>
      <c r="CQ34" s="624"/>
      <c r="CR34" s="625">
        <v>146820999</v>
      </c>
      <c r="CS34" s="626"/>
      <c r="CT34" s="626"/>
      <c r="CU34" s="626"/>
      <c r="CV34" s="626"/>
      <c r="CW34" s="626"/>
      <c r="CX34" s="626"/>
      <c r="CY34" s="627"/>
      <c r="CZ34" s="630">
        <v>12.1</v>
      </c>
      <c r="DA34" s="655"/>
      <c r="DB34" s="655"/>
      <c r="DC34" s="659"/>
      <c r="DD34" s="634">
        <v>79429460</v>
      </c>
      <c r="DE34" s="626"/>
      <c r="DF34" s="626"/>
      <c r="DG34" s="626"/>
      <c r="DH34" s="626"/>
      <c r="DI34" s="626"/>
      <c r="DJ34" s="626"/>
      <c r="DK34" s="627"/>
      <c r="DL34" s="634">
        <v>67150460</v>
      </c>
      <c r="DM34" s="626"/>
      <c r="DN34" s="626"/>
      <c r="DO34" s="626"/>
      <c r="DP34" s="626"/>
      <c r="DQ34" s="626"/>
      <c r="DR34" s="626"/>
      <c r="DS34" s="626"/>
      <c r="DT34" s="626"/>
      <c r="DU34" s="626"/>
      <c r="DV34" s="627"/>
      <c r="DW34" s="630">
        <v>12.2</v>
      </c>
      <c r="DX34" s="655"/>
      <c r="DY34" s="655"/>
      <c r="DZ34" s="655"/>
      <c r="EA34" s="655"/>
      <c r="EB34" s="655"/>
      <c r="EC34" s="656"/>
    </row>
    <row r="35" spans="2:133" ht="11.25" customHeight="1" x14ac:dyDescent="0.2">
      <c r="B35" s="622" t="s">
        <v>324</v>
      </c>
      <c r="C35" s="623"/>
      <c r="D35" s="623"/>
      <c r="E35" s="623"/>
      <c r="F35" s="623"/>
      <c r="G35" s="623"/>
      <c r="H35" s="623"/>
      <c r="I35" s="623"/>
      <c r="J35" s="623"/>
      <c r="K35" s="623"/>
      <c r="L35" s="623"/>
      <c r="M35" s="623"/>
      <c r="N35" s="623"/>
      <c r="O35" s="623"/>
      <c r="P35" s="623"/>
      <c r="Q35" s="624"/>
      <c r="R35" s="625">
        <v>14652376</v>
      </c>
      <c r="S35" s="626"/>
      <c r="T35" s="626"/>
      <c r="U35" s="626"/>
      <c r="V35" s="626"/>
      <c r="W35" s="626"/>
      <c r="X35" s="626"/>
      <c r="Y35" s="627"/>
      <c r="Z35" s="628">
        <v>1.2</v>
      </c>
      <c r="AA35" s="628"/>
      <c r="AB35" s="628"/>
      <c r="AC35" s="628"/>
      <c r="AD35" s="629" t="s">
        <v>139</v>
      </c>
      <c r="AE35" s="629"/>
      <c r="AF35" s="629"/>
      <c r="AG35" s="629"/>
      <c r="AH35" s="629"/>
      <c r="AI35" s="629"/>
      <c r="AJ35" s="629"/>
      <c r="AK35" s="629"/>
      <c r="AL35" s="630" t="s">
        <v>186</v>
      </c>
      <c r="AM35" s="631"/>
      <c r="AN35" s="631"/>
      <c r="AO35" s="632"/>
      <c r="AP35" s="222"/>
      <c r="AQ35" s="607" t="s">
        <v>325</v>
      </c>
      <c r="AR35" s="608"/>
      <c r="AS35" s="608"/>
      <c r="AT35" s="608"/>
      <c r="AU35" s="608"/>
      <c r="AV35" s="608"/>
      <c r="AW35" s="608"/>
      <c r="AX35" s="608"/>
      <c r="AY35" s="608"/>
      <c r="AZ35" s="608"/>
      <c r="BA35" s="608"/>
      <c r="BB35" s="608"/>
      <c r="BC35" s="608"/>
      <c r="BD35" s="608"/>
      <c r="BE35" s="608"/>
      <c r="BF35" s="609"/>
      <c r="BG35" s="607" t="s">
        <v>326</v>
      </c>
      <c r="BH35" s="608"/>
      <c r="BI35" s="608"/>
      <c r="BJ35" s="608"/>
      <c r="BK35" s="608"/>
      <c r="BL35" s="608"/>
      <c r="BM35" s="608"/>
      <c r="BN35" s="608"/>
      <c r="BO35" s="608"/>
      <c r="BP35" s="608"/>
      <c r="BQ35" s="608"/>
      <c r="BR35" s="608"/>
      <c r="BS35" s="608"/>
      <c r="BT35" s="608"/>
      <c r="BU35" s="608"/>
      <c r="BV35" s="608"/>
      <c r="BW35" s="608"/>
      <c r="BX35" s="608"/>
      <c r="BY35" s="608"/>
      <c r="BZ35" s="608"/>
      <c r="CA35" s="608"/>
      <c r="CB35" s="609"/>
      <c r="CD35" s="622" t="s">
        <v>327</v>
      </c>
      <c r="CE35" s="623"/>
      <c r="CF35" s="623"/>
      <c r="CG35" s="623"/>
      <c r="CH35" s="623"/>
      <c r="CI35" s="623"/>
      <c r="CJ35" s="623"/>
      <c r="CK35" s="623"/>
      <c r="CL35" s="623"/>
      <c r="CM35" s="623"/>
      <c r="CN35" s="623"/>
      <c r="CO35" s="623"/>
      <c r="CP35" s="623"/>
      <c r="CQ35" s="624"/>
      <c r="CR35" s="625">
        <v>33023548</v>
      </c>
      <c r="CS35" s="657"/>
      <c r="CT35" s="657"/>
      <c r="CU35" s="657"/>
      <c r="CV35" s="657"/>
      <c r="CW35" s="657"/>
      <c r="CX35" s="657"/>
      <c r="CY35" s="658"/>
      <c r="CZ35" s="630">
        <v>2.7</v>
      </c>
      <c r="DA35" s="655"/>
      <c r="DB35" s="655"/>
      <c r="DC35" s="659"/>
      <c r="DD35" s="634">
        <v>29185051</v>
      </c>
      <c r="DE35" s="657"/>
      <c r="DF35" s="657"/>
      <c r="DG35" s="657"/>
      <c r="DH35" s="657"/>
      <c r="DI35" s="657"/>
      <c r="DJ35" s="657"/>
      <c r="DK35" s="658"/>
      <c r="DL35" s="634">
        <v>29180561</v>
      </c>
      <c r="DM35" s="657"/>
      <c r="DN35" s="657"/>
      <c r="DO35" s="657"/>
      <c r="DP35" s="657"/>
      <c r="DQ35" s="657"/>
      <c r="DR35" s="657"/>
      <c r="DS35" s="657"/>
      <c r="DT35" s="657"/>
      <c r="DU35" s="657"/>
      <c r="DV35" s="658"/>
      <c r="DW35" s="630">
        <v>5.3</v>
      </c>
      <c r="DX35" s="655"/>
      <c r="DY35" s="655"/>
      <c r="DZ35" s="655"/>
      <c r="EA35" s="655"/>
      <c r="EB35" s="655"/>
      <c r="EC35" s="656"/>
    </row>
    <row r="36" spans="2:133" ht="11.25" customHeight="1" x14ac:dyDescent="0.2">
      <c r="B36" s="622" t="s">
        <v>328</v>
      </c>
      <c r="C36" s="623"/>
      <c r="D36" s="623"/>
      <c r="E36" s="623"/>
      <c r="F36" s="623"/>
      <c r="G36" s="623"/>
      <c r="H36" s="623"/>
      <c r="I36" s="623"/>
      <c r="J36" s="623"/>
      <c r="K36" s="623"/>
      <c r="L36" s="623"/>
      <c r="M36" s="623"/>
      <c r="N36" s="623"/>
      <c r="O36" s="623"/>
      <c r="P36" s="623"/>
      <c r="Q36" s="624"/>
      <c r="R36" s="625">
        <v>9533067</v>
      </c>
      <c r="S36" s="626"/>
      <c r="T36" s="626"/>
      <c r="U36" s="626"/>
      <c r="V36" s="626"/>
      <c r="W36" s="626"/>
      <c r="X36" s="626"/>
      <c r="Y36" s="627"/>
      <c r="Z36" s="628">
        <v>0.8</v>
      </c>
      <c r="AA36" s="628"/>
      <c r="AB36" s="628"/>
      <c r="AC36" s="628"/>
      <c r="AD36" s="629" t="s">
        <v>186</v>
      </c>
      <c r="AE36" s="629"/>
      <c r="AF36" s="629"/>
      <c r="AG36" s="629"/>
      <c r="AH36" s="629"/>
      <c r="AI36" s="629"/>
      <c r="AJ36" s="629"/>
      <c r="AK36" s="629"/>
      <c r="AL36" s="630" t="s">
        <v>139</v>
      </c>
      <c r="AM36" s="631"/>
      <c r="AN36" s="631"/>
      <c r="AO36" s="632"/>
      <c r="AP36" s="222"/>
      <c r="AQ36" s="691" t="s">
        <v>329</v>
      </c>
      <c r="AR36" s="692"/>
      <c r="AS36" s="692"/>
      <c r="AT36" s="692"/>
      <c r="AU36" s="692"/>
      <c r="AV36" s="692"/>
      <c r="AW36" s="692"/>
      <c r="AX36" s="692"/>
      <c r="AY36" s="693"/>
      <c r="AZ36" s="614">
        <v>109553066</v>
      </c>
      <c r="BA36" s="615"/>
      <c r="BB36" s="615"/>
      <c r="BC36" s="615"/>
      <c r="BD36" s="615"/>
      <c r="BE36" s="615"/>
      <c r="BF36" s="687"/>
      <c r="BG36" s="611" t="s">
        <v>330</v>
      </c>
      <c r="BH36" s="612"/>
      <c r="BI36" s="612"/>
      <c r="BJ36" s="612"/>
      <c r="BK36" s="612"/>
      <c r="BL36" s="612"/>
      <c r="BM36" s="612"/>
      <c r="BN36" s="612"/>
      <c r="BO36" s="612"/>
      <c r="BP36" s="612"/>
      <c r="BQ36" s="612"/>
      <c r="BR36" s="612"/>
      <c r="BS36" s="612"/>
      <c r="BT36" s="612"/>
      <c r="BU36" s="613"/>
      <c r="BV36" s="614">
        <v>113407</v>
      </c>
      <c r="BW36" s="615"/>
      <c r="BX36" s="615"/>
      <c r="BY36" s="615"/>
      <c r="BZ36" s="615"/>
      <c r="CA36" s="615"/>
      <c r="CB36" s="687"/>
      <c r="CD36" s="622" t="s">
        <v>331</v>
      </c>
      <c r="CE36" s="623"/>
      <c r="CF36" s="623"/>
      <c r="CG36" s="623"/>
      <c r="CH36" s="623"/>
      <c r="CI36" s="623"/>
      <c r="CJ36" s="623"/>
      <c r="CK36" s="623"/>
      <c r="CL36" s="623"/>
      <c r="CM36" s="623"/>
      <c r="CN36" s="623"/>
      <c r="CO36" s="623"/>
      <c r="CP36" s="623"/>
      <c r="CQ36" s="624"/>
      <c r="CR36" s="625">
        <v>100927242</v>
      </c>
      <c r="CS36" s="626"/>
      <c r="CT36" s="626"/>
      <c r="CU36" s="626"/>
      <c r="CV36" s="626"/>
      <c r="CW36" s="626"/>
      <c r="CX36" s="626"/>
      <c r="CY36" s="627"/>
      <c r="CZ36" s="630">
        <v>8.3000000000000007</v>
      </c>
      <c r="DA36" s="655"/>
      <c r="DB36" s="655"/>
      <c r="DC36" s="659"/>
      <c r="DD36" s="634">
        <v>66340547</v>
      </c>
      <c r="DE36" s="626"/>
      <c r="DF36" s="626"/>
      <c r="DG36" s="626"/>
      <c r="DH36" s="626"/>
      <c r="DI36" s="626"/>
      <c r="DJ36" s="626"/>
      <c r="DK36" s="627"/>
      <c r="DL36" s="634">
        <v>40935966</v>
      </c>
      <c r="DM36" s="626"/>
      <c r="DN36" s="626"/>
      <c r="DO36" s="626"/>
      <c r="DP36" s="626"/>
      <c r="DQ36" s="626"/>
      <c r="DR36" s="626"/>
      <c r="DS36" s="626"/>
      <c r="DT36" s="626"/>
      <c r="DU36" s="626"/>
      <c r="DV36" s="627"/>
      <c r="DW36" s="630">
        <v>7.4</v>
      </c>
      <c r="DX36" s="655"/>
      <c r="DY36" s="655"/>
      <c r="DZ36" s="655"/>
      <c r="EA36" s="655"/>
      <c r="EB36" s="655"/>
      <c r="EC36" s="656"/>
    </row>
    <row r="37" spans="2:133" ht="11.25" customHeight="1" x14ac:dyDescent="0.2">
      <c r="B37" s="622" t="s">
        <v>332</v>
      </c>
      <c r="C37" s="623"/>
      <c r="D37" s="623"/>
      <c r="E37" s="623"/>
      <c r="F37" s="623"/>
      <c r="G37" s="623"/>
      <c r="H37" s="623"/>
      <c r="I37" s="623"/>
      <c r="J37" s="623"/>
      <c r="K37" s="623"/>
      <c r="L37" s="623"/>
      <c r="M37" s="623"/>
      <c r="N37" s="623"/>
      <c r="O37" s="623"/>
      <c r="P37" s="623"/>
      <c r="Q37" s="624"/>
      <c r="R37" s="625">
        <v>107860921</v>
      </c>
      <c r="S37" s="626"/>
      <c r="T37" s="626"/>
      <c r="U37" s="626"/>
      <c r="V37" s="626"/>
      <c r="W37" s="626"/>
      <c r="X37" s="626"/>
      <c r="Y37" s="627"/>
      <c r="Z37" s="628">
        <v>8.8000000000000007</v>
      </c>
      <c r="AA37" s="628"/>
      <c r="AB37" s="628"/>
      <c r="AC37" s="628"/>
      <c r="AD37" s="629">
        <v>247734</v>
      </c>
      <c r="AE37" s="629"/>
      <c r="AF37" s="629"/>
      <c r="AG37" s="629"/>
      <c r="AH37" s="629"/>
      <c r="AI37" s="629"/>
      <c r="AJ37" s="629"/>
      <c r="AK37" s="629"/>
      <c r="AL37" s="630">
        <v>0</v>
      </c>
      <c r="AM37" s="631"/>
      <c r="AN37" s="631"/>
      <c r="AO37" s="632"/>
      <c r="AQ37" s="688" t="s">
        <v>333</v>
      </c>
      <c r="AR37" s="689"/>
      <c r="AS37" s="689"/>
      <c r="AT37" s="689"/>
      <c r="AU37" s="689"/>
      <c r="AV37" s="689"/>
      <c r="AW37" s="689"/>
      <c r="AX37" s="689"/>
      <c r="AY37" s="690"/>
      <c r="AZ37" s="625">
        <v>18052597</v>
      </c>
      <c r="BA37" s="626"/>
      <c r="BB37" s="626"/>
      <c r="BC37" s="626"/>
      <c r="BD37" s="657"/>
      <c r="BE37" s="657"/>
      <c r="BF37" s="680"/>
      <c r="BG37" s="622" t="s">
        <v>334</v>
      </c>
      <c r="BH37" s="623"/>
      <c r="BI37" s="623"/>
      <c r="BJ37" s="623"/>
      <c r="BK37" s="623"/>
      <c r="BL37" s="623"/>
      <c r="BM37" s="623"/>
      <c r="BN37" s="623"/>
      <c r="BO37" s="623"/>
      <c r="BP37" s="623"/>
      <c r="BQ37" s="623"/>
      <c r="BR37" s="623"/>
      <c r="BS37" s="623"/>
      <c r="BT37" s="623"/>
      <c r="BU37" s="624"/>
      <c r="BV37" s="625">
        <v>-4061155</v>
      </c>
      <c r="BW37" s="626"/>
      <c r="BX37" s="626"/>
      <c r="BY37" s="626"/>
      <c r="BZ37" s="626"/>
      <c r="CA37" s="626"/>
      <c r="CB37" s="635"/>
      <c r="CD37" s="622" t="s">
        <v>335</v>
      </c>
      <c r="CE37" s="623"/>
      <c r="CF37" s="623"/>
      <c r="CG37" s="623"/>
      <c r="CH37" s="623"/>
      <c r="CI37" s="623"/>
      <c r="CJ37" s="623"/>
      <c r="CK37" s="623"/>
      <c r="CL37" s="623"/>
      <c r="CM37" s="623"/>
      <c r="CN37" s="623"/>
      <c r="CO37" s="623"/>
      <c r="CP37" s="623"/>
      <c r="CQ37" s="624"/>
      <c r="CR37" s="625">
        <v>66776</v>
      </c>
      <c r="CS37" s="657"/>
      <c r="CT37" s="657"/>
      <c r="CU37" s="657"/>
      <c r="CV37" s="657"/>
      <c r="CW37" s="657"/>
      <c r="CX37" s="657"/>
      <c r="CY37" s="658"/>
      <c r="CZ37" s="630">
        <v>0</v>
      </c>
      <c r="DA37" s="655"/>
      <c r="DB37" s="655"/>
      <c r="DC37" s="659"/>
      <c r="DD37" s="634">
        <v>66776</v>
      </c>
      <c r="DE37" s="657"/>
      <c r="DF37" s="657"/>
      <c r="DG37" s="657"/>
      <c r="DH37" s="657"/>
      <c r="DI37" s="657"/>
      <c r="DJ37" s="657"/>
      <c r="DK37" s="658"/>
      <c r="DL37" s="634">
        <v>66776</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2">
      <c r="B38" s="622" t="s">
        <v>336</v>
      </c>
      <c r="C38" s="623"/>
      <c r="D38" s="623"/>
      <c r="E38" s="623"/>
      <c r="F38" s="623"/>
      <c r="G38" s="623"/>
      <c r="H38" s="623"/>
      <c r="I38" s="623"/>
      <c r="J38" s="623"/>
      <c r="K38" s="623"/>
      <c r="L38" s="623"/>
      <c r="M38" s="623"/>
      <c r="N38" s="623"/>
      <c r="O38" s="623"/>
      <c r="P38" s="623"/>
      <c r="Q38" s="624"/>
      <c r="R38" s="625">
        <v>77721000</v>
      </c>
      <c r="S38" s="626"/>
      <c r="T38" s="626"/>
      <c r="U38" s="626"/>
      <c r="V38" s="626"/>
      <c r="W38" s="626"/>
      <c r="X38" s="626"/>
      <c r="Y38" s="627"/>
      <c r="Z38" s="628">
        <v>6.3</v>
      </c>
      <c r="AA38" s="628"/>
      <c r="AB38" s="628"/>
      <c r="AC38" s="628"/>
      <c r="AD38" s="629" t="s">
        <v>186</v>
      </c>
      <c r="AE38" s="629"/>
      <c r="AF38" s="629"/>
      <c r="AG38" s="629"/>
      <c r="AH38" s="629"/>
      <c r="AI38" s="629"/>
      <c r="AJ38" s="629"/>
      <c r="AK38" s="629"/>
      <c r="AL38" s="630" t="s">
        <v>337</v>
      </c>
      <c r="AM38" s="631"/>
      <c r="AN38" s="631"/>
      <c r="AO38" s="632"/>
      <c r="AQ38" s="688" t="s">
        <v>338</v>
      </c>
      <c r="AR38" s="689"/>
      <c r="AS38" s="689"/>
      <c r="AT38" s="689"/>
      <c r="AU38" s="689"/>
      <c r="AV38" s="689"/>
      <c r="AW38" s="689"/>
      <c r="AX38" s="689"/>
      <c r="AY38" s="690"/>
      <c r="AZ38" s="625">
        <v>5532441</v>
      </c>
      <c r="BA38" s="626"/>
      <c r="BB38" s="626"/>
      <c r="BC38" s="626"/>
      <c r="BD38" s="657"/>
      <c r="BE38" s="657"/>
      <c r="BF38" s="680"/>
      <c r="BG38" s="622" t="s">
        <v>339</v>
      </c>
      <c r="BH38" s="623"/>
      <c r="BI38" s="623"/>
      <c r="BJ38" s="623"/>
      <c r="BK38" s="623"/>
      <c r="BL38" s="623"/>
      <c r="BM38" s="623"/>
      <c r="BN38" s="623"/>
      <c r="BO38" s="623"/>
      <c r="BP38" s="623"/>
      <c r="BQ38" s="623"/>
      <c r="BR38" s="623"/>
      <c r="BS38" s="623"/>
      <c r="BT38" s="623"/>
      <c r="BU38" s="624"/>
      <c r="BV38" s="625">
        <v>249382</v>
      </c>
      <c r="BW38" s="626"/>
      <c r="BX38" s="626"/>
      <c r="BY38" s="626"/>
      <c r="BZ38" s="626"/>
      <c r="CA38" s="626"/>
      <c r="CB38" s="635"/>
      <c r="CD38" s="622" t="s">
        <v>340</v>
      </c>
      <c r="CE38" s="623"/>
      <c r="CF38" s="623"/>
      <c r="CG38" s="623"/>
      <c r="CH38" s="623"/>
      <c r="CI38" s="623"/>
      <c r="CJ38" s="623"/>
      <c r="CK38" s="623"/>
      <c r="CL38" s="623"/>
      <c r="CM38" s="623"/>
      <c r="CN38" s="623"/>
      <c r="CO38" s="623"/>
      <c r="CP38" s="623"/>
      <c r="CQ38" s="624"/>
      <c r="CR38" s="625">
        <v>75834050</v>
      </c>
      <c r="CS38" s="626"/>
      <c r="CT38" s="626"/>
      <c r="CU38" s="626"/>
      <c r="CV38" s="626"/>
      <c r="CW38" s="626"/>
      <c r="CX38" s="626"/>
      <c r="CY38" s="627"/>
      <c r="CZ38" s="630">
        <v>6.2</v>
      </c>
      <c r="DA38" s="655"/>
      <c r="DB38" s="655"/>
      <c r="DC38" s="659"/>
      <c r="DD38" s="634">
        <v>61077960</v>
      </c>
      <c r="DE38" s="626"/>
      <c r="DF38" s="626"/>
      <c r="DG38" s="626"/>
      <c r="DH38" s="626"/>
      <c r="DI38" s="626"/>
      <c r="DJ38" s="626"/>
      <c r="DK38" s="627"/>
      <c r="DL38" s="634">
        <v>60301931</v>
      </c>
      <c r="DM38" s="626"/>
      <c r="DN38" s="626"/>
      <c r="DO38" s="626"/>
      <c r="DP38" s="626"/>
      <c r="DQ38" s="626"/>
      <c r="DR38" s="626"/>
      <c r="DS38" s="626"/>
      <c r="DT38" s="626"/>
      <c r="DU38" s="626"/>
      <c r="DV38" s="627"/>
      <c r="DW38" s="630">
        <v>10.9</v>
      </c>
      <c r="DX38" s="655"/>
      <c r="DY38" s="655"/>
      <c r="DZ38" s="655"/>
      <c r="EA38" s="655"/>
      <c r="EB38" s="655"/>
      <c r="EC38" s="656"/>
    </row>
    <row r="39" spans="2:133" ht="11.25" customHeight="1" x14ac:dyDescent="0.2">
      <c r="B39" s="622" t="s">
        <v>341</v>
      </c>
      <c r="C39" s="623"/>
      <c r="D39" s="623"/>
      <c r="E39" s="623"/>
      <c r="F39" s="623"/>
      <c r="G39" s="623"/>
      <c r="H39" s="623"/>
      <c r="I39" s="623"/>
      <c r="J39" s="623"/>
      <c r="K39" s="623"/>
      <c r="L39" s="623"/>
      <c r="M39" s="623"/>
      <c r="N39" s="623"/>
      <c r="O39" s="623"/>
      <c r="P39" s="623"/>
      <c r="Q39" s="624"/>
      <c r="R39" s="625" t="s">
        <v>186</v>
      </c>
      <c r="S39" s="626"/>
      <c r="T39" s="626"/>
      <c r="U39" s="626"/>
      <c r="V39" s="626"/>
      <c r="W39" s="626"/>
      <c r="X39" s="626"/>
      <c r="Y39" s="627"/>
      <c r="Z39" s="628" t="s">
        <v>186</v>
      </c>
      <c r="AA39" s="628"/>
      <c r="AB39" s="628"/>
      <c r="AC39" s="628"/>
      <c r="AD39" s="629" t="s">
        <v>186</v>
      </c>
      <c r="AE39" s="629"/>
      <c r="AF39" s="629"/>
      <c r="AG39" s="629"/>
      <c r="AH39" s="629"/>
      <c r="AI39" s="629"/>
      <c r="AJ39" s="629"/>
      <c r="AK39" s="629"/>
      <c r="AL39" s="630" t="s">
        <v>186</v>
      </c>
      <c r="AM39" s="631"/>
      <c r="AN39" s="631"/>
      <c r="AO39" s="632"/>
      <c r="AQ39" s="688" t="s">
        <v>342</v>
      </c>
      <c r="AR39" s="689"/>
      <c r="AS39" s="689"/>
      <c r="AT39" s="689"/>
      <c r="AU39" s="689"/>
      <c r="AV39" s="689"/>
      <c r="AW39" s="689"/>
      <c r="AX39" s="689"/>
      <c r="AY39" s="690"/>
      <c r="AZ39" s="625">
        <v>5169596</v>
      </c>
      <c r="BA39" s="626"/>
      <c r="BB39" s="626"/>
      <c r="BC39" s="626"/>
      <c r="BD39" s="657"/>
      <c r="BE39" s="657"/>
      <c r="BF39" s="680"/>
      <c r="BG39" s="622" t="s">
        <v>343</v>
      </c>
      <c r="BH39" s="623"/>
      <c r="BI39" s="623"/>
      <c r="BJ39" s="623"/>
      <c r="BK39" s="623"/>
      <c r="BL39" s="623"/>
      <c r="BM39" s="623"/>
      <c r="BN39" s="623"/>
      <c r="BO39" s="623"/>
      <c r="BP39" s="623"/>
      <c r="BQ39" s="623"/>
      <c r="BR39" s="623"/>
      <c r="BS39" s="623"/>
      <c r="BT39" s="623"/>
      <c r="BU39" s="624"/>
      <c r="BV39" s="625">
        <v>341561</v>
      </c>
      <c r="BW39" s="626"/>
      <c r="BX39" s="626"/>
      <c r="BY39" s="626"/>
      <c r="BZ39" s="626"/>
      <c r="CA39" s="626"/>
      <c r="CB39" s="635"/>
      <c r="CD39" s="622" t="s">
        <v>344</v>
      </c>
      <c r="CE39" s="623"/>
      <c r="CF39" s="623"/>
      <c r="CG39" s="623"/>
      <c r="CH39" s="623"/>
      <c r="CI39" s="623"/>
      <c r="CJ39" s="623"/>
      <c r="CK39" s="623"/>
      <c r="CL39" s="623"/>
      <c r="CM39" s="623"/>
      <c r="CN39" s="623"/>
      <c r="CO39" s="623"/>
      <c r="CP39" s="623"/>
      <c r="CQ39" s="624"/>
      <c r="CR39" s="625">
        <v>18989474</v>
      </c>
      <c r="CS39" s="657"/>
      <c r="CT39" s="657"/>
      <c r="CU39" s="657"/>
      <c r="CV39" s="657"/>
      <c r="CW39" s="657"/>
      <c r="CX39" s="657"/>
      <c r="CY39" s="658"/>
      <c r="CZ39" s="630">
        <v>1.6</v>
      </c>
      <c r="DA39" s="655"/>
      <c r="DB39" s="655"/>
      <c r="DC39" s="659"/>
      <c r="DD39" s="634">
        <v>10633526</v>
      </c>
      <c r="DE39" s="657"/>
      <c r="DF39" s="657"/>
      <c r="DG39" s="657"/>
      <c r="DH39" s="657"/>
      <c r="DI39" s="657"/>
      <c r="DJ39" s="657"/>
      <c r="DK39" s="658"/>
      <c r="DL39" s="634" t="s">
        <v>186</v>
      </c>
      <c r="DM39" s="657"/>
      <c r="DN39" s="657"/>
      <c r="DO39" s="657"/>
      <c r="DP39" s="657"/>
      <c r="DQ39" s="657"/>
      <c r="DR39" s="657"/>
      <c r="DS39" s="657"/>
      <c r="DT39" s="657"/>
      <c r="DU39" s="657"/>
      <c r="DV39" s="658"/>
      <c r="DW39" s="630" t="s">
        <v>186</v>
      </c>
      <c r="DX39" s="655"/>
      <c r="DY39" s="655"/>
      <c r="DZ39" s="655"/>
      <c r="EA39" s="655"/>
      <c r="EB39" s="655"/>
      <c r="EC39" s="656"/>
    </row>
    <row r="40" spans="2:133" ht="11.25" customHeight="1" x14ac:dyDescent="0.2">
      <c r="B40" s="622" t="s">
        <v>345</v>
      </c>
      <c r="C40" s="623"/>
      <c r="D40" s="623"/>
      <c r="E40" s="623"/>
      <c r="F40" s="623"/>
      <c r="G40" s="623"/>
      <c r="H40" s="623"/>
      <c r="I40" s="623"/>
      <c r="J40" s="623"/>
      <c r="K40" s="623"/>
      <c r="L40" s="623"/>
      <c r="M40" s="623"/>
      <c r="N40" s="623"/>
      <c r="O40" s="623"/>
      <c r="P40" s="623"/>
      <c r="Q40" s="624"/>
      <c r="R40" s="625">
        <v>36400000</v>
      </c>
      <c r="S40" s="626"/>
      <c r="T40" s="626"/>
      <c r="U40" s="626"/>
      <c r="V40" s="626"/>
      <c r="W40" s="626"/>
      <c r="X40" s="626"/>
      <c r="Y40" s="627"/>
      <c r="Z40" s="628">
        <v>3</v>
      </c>
      <c r="AA40" s="628"/>
      <c r="AB40" s="628"/>
      <c r="AC40" s="628"/>
      <c r="AD40" s="629" t="s">
        <v>139</v>
      </c>
      <c r="AE40" s="629"/>
      <c r="AF40" s="629"/>
      <c r="AG40" s="629"/>
      <c r="AH40" s="629"/>
      <c r="AI40" s="629"/>
      <c r="AJ40" s="629"/>
      <c r="AK40" s="629"/>
      <c r="AL40" s="630" t="s">
        <v>139</v>
      </c>
      <c r="AM40" s="631"/>
      <c r="AN40" s="631"/>
      <c r="AO40" s="632"/>
      <c r="AQ40" s="688" t="s">
        <v>346</v>
      </c>
      <c r="AR40" s="689"/>
      <c r="AS40" s="689"/>
      <c r="AT40" s="689"/>
      <c r="AU40" s="689"/>
      <c r="AV40" s="689"/>
      <c r="AW40" s="689"/>
      <c r="AX40" s="689"/>
      <c r="AY40" s="690"/>
      <c r="AZ40" s="625">
        <v>4072043</v>
      </c>
      <c r="BA40" s="626"/>
      <c r="BB40" s="626"/>
      <c r="BC40" s="626"/>
      <c r="BD40" s="657"/>
      <c r="BE40" s="657"/>
      <c r="BF40" s="680"/>
      <c r="BG40" s="673" t="s">
        <v>347</v>
      </c>
      <c r="BH40" s="674"/>
      <c r="BI40" s="674"/>
      <c r="BJ40" s="674"/>
      <c r="BK40" s="674"/>
      <c r="BL40" s="223"/>
      <c r="BM40" s="623" t="s">
        <v>348</v>
      </c>
      <c r="BN40" s="623"/>
      <c r="BO40" s="623"/>
      <c r="BP40" s="623"/>
      <c r="BQ40" s="623"/>
      <c r="BR40" s="623"/>
      <c r="BS40" s="623"/>
      <c r="BT40" s="623"/>
      <c r="BU40" s="624"/>
      <c r="BV40" s="625">
        <v>86</v>
      </c>
      <c r="BW40" s="626"/>
      <c r="BX40" s="626"/>
      <c r="BY40" s="626"/>
      <c r="BZ40" s="626"/>
      <c r="CA40" s="626"/>
      <c r="CB40" s="635"/>
      <c r="CD40" s="622" t="s">
        <v>349</v>
      </c>
      <c r="CE40" s="623"/>
      <c r="CF40" s="623"/>
      <c r="CG40" s="623"/>
      <c r="CH40" s="623"/>
      <c r="CI40" s="623"/>
      <c r="CJ40" s="623"/>
      <c r="CK40" s="623"/>
      <c r="CL40" s="623"/>
      <c r="CM40" s="623"/>
      <c r="CN40" s="623"/>
      <c r="CO40" s="623"/>
      <c r="CP40" s="623"/>
      <c r="CQ40" s="624"/>
      <c r="CR40" s="625">
        <v>94574627</v>
      </c>
      <c r="CS40" s="626"/>
      <c r="CT40" s="626"/>
      <c r="CU40" s="626"/>
      <c r="CV40" s="626"/>
      <c r="CW40" s="626"/>
      <c r="CX40" s="626"/>
      <c r="CY40" s="627"/>
      <c r="CZ40" s="630">
        <v>7.8</v>
      </c>
      <c r="DA40" s="655"/>
      <c r="DB40" s="655"/>
      <c r="DC40" s="659"/>
      <c r="DD40" s="634">
        <v>1857339</v>
      </c>
      <c r="DE40" s="626"/>
      <c r="DF40" s="626"/>
      <c r="DG40" s="626"/>
      <c r="DH40" s="626"/>
      <c r="DI40" s="626"/>
      <c r="DJ40" s="626"/>
      <c r="DK40" s="627"/>
      <c r="DL40" s="634">
        <v>592904</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2">
      <c r="B41" s="646" t="s">
        <v>350</v>
      </c>
      <c r="C41" s="647"/>
      <c r="D41" s="647"/>
      <c r="E41" s="647"/>
      <c r="F41" s="647"/>
      <c r="G41" s="647"/>
      <c r="H41" s="647"/>
      <c r="I41" s="647"/>
      <c r="J41" s="647"/>
      <c r="K41" s="647"/>
      <c r="L41" s="647"/>
      <c r="M41" s="647"/>
      <c r="N41" s="647"/>
      <c r="O41" s="647"/>
      <c r="P41" s="647"/>
      <c r="Q41" s="648"/>
      <c r="R41" s="697">
        <v>1227839677</v>
      </c>
      <c r="S41" s="698"/>
      <c r="T41" s="698"/>
      <c r="U41" s="698"/>
      <c r="V41" s="698"/>
      <c r="W41" s="698"/>
      <c r="X41" s="698"/>
      <c r="Y41" s="702"/>
      <c r="Z41" s="703">
        <v>100</v>
      </c>
      <c r="AA41" s="703"/>
      <c r="AB41" s="703"/>
      <c r="AC41" s="703"/>
      <c r="AD41" s="704">
        <v>516188773</v>
      </c>
      <c r="AE41" s="704"/>
      <c r="AF41" s="704"/>
      <c r="AG41" s="704"/>
      <c r="AH41" s="704"/>
      <c r="AI41" s="704"/>
      <c r="AJ41" s="704"/>
      <c r="AK41" s="704"/>
      <c r="AL41" s="705">
        <v>100</v>
      </c>
      <c r="AM41" s="685"/>
      <c r="AN41" s="685"/>
      <c r="AO41" s="706"/>
      <c r="AQ41" s="688" t="s">
        <v>351</v>
      </c>
      <c r="AR41" s="689"/>
      <c r="AS41" s="689"/>
      <c r="AT41" s="689"/>
      <c r="AU41" s="689"/>
      <c r="AV41" s="689"/>
      <c r="AW41" s="689"/>
      <c r="AX41" s="689"/>
      <c r="AY41" s="690"/>
      <c r="AZ41" s="625">
        <v>18935779</v>
      </c>
      <c r="BA41" s="626"/>
      <c r="BB41" s="626"/>
      <c r="BC41" s="626"/>
      <c r="BD41" s="657"/>
      <c r="BE41" s="657"/>
      <c r="BF41" s="680"/>
      <c r="BG41" s="673"/>
      <c r="BH41" s="674"/>
      <c r="BI41" s="674"/>
      <c r="BJ41" s="674"/>
      <c r="BK41" s="674"/>
      <c r="BL41" s="223"/>
      <c r="BM41" s="623" t="s">
        <v>352</v>
      </c>
      <c r="BN41" s="623"/>
      <c r="BO41" s="623"/>
      <c r="BP41" s="623"/>
      <c r="BQ41" s="623"/>
      <c r="BR41" s="623"/>
      <c r="BS41" s="623"/>
      <c r="BT41" s="623"/>
      <c r="BU41" s="624"/>
      <c r="BV41" s="625" t="s">
        <v>186</v>
      </c>
      <c r="BW41" s="626"/>
      <c r="BX41" s="626"/>
      <c r="BY41" s="626"/>
      <c r="BZ41" s="626"/>
      <c r="CA41" s="626"/>
      <c r="CB41" s="635"/>
      <c r="CD41" s="622" t="s">
        <v>353</v>
      </c>
      <c r="CE41" s="623"/>
      <c r="CF41" s="623"/>
      <c r="CG41" s="623"/>
      <c r="CH41" s="623"/>
      <c r="CI41" s="623"/>
      <c r="CJ41" s="623"/>
      <c r="CK41" s="623"/>
      <c r="CL41" s="623"/>
      <c r="CM41" s="623"/>
      <c r="CN41" s="623"/>
      <c r="CO41" s="623"/>
      <c r="CP41" s="623"/>
      <c r="CQ41" s="624"/>
      <c r="CR41" s="625" t="s">
        <v>186</v>
      </c>
      <c r="CS41" s="657"/>
      <c r="CT41" s="657"/>
      <c r="CU41" s="657"/>
      <c r="CV41" s="657"/>
      <c r="CW41" s="657"/>
      <c r="CX41" s="657"/>
      <c r="CY41" s="658"/>
      <c r="CZ41" s="630" t="s">
        <v>186</v>
      </c>
      <c r="DA41" s="655"/>
      <c r="DB41" s="655"/>
      <c r="DC41" s="659"/>
      <c r="DD41" s="634" t="s">
        <v>186</v>
      </c>
      <c r="DE41" s="657"/>
      <c r="DF41" s="657"/>
      <c r="DG41" s="657"/>
      <c r="DH41" s="657"/>
      <c r="DI41" s="657"/>
      <c r="DJ41" s="657"/>
      <c r="DK41" s="658"/>
      <c r="DL41" s="708"/>
      <c r="DM41" s="709"/>
      <c r="DN41" s="709"/>
      <c r="DO41" s="709"/>
      <c r="DP41" s="709"/>
      <c r="DQ41" s="709"/>
      <c r="DR41" s="709"/>
      <c r="DS41" s="709"/>
      <c r="DT41" s="709"/>
      <c r="DU41" s="709"/>
      <c r="DV41" s="710"/>
      <c r="DW41" s="699"/>
      <c r="DX41" s="700"/>
      <c r="DY41" s="700"/>
      <c r="DZ41" s="700"/>
      <c r="EA41" s="700"/>
      <c r="EB41" s="700"/>
      <c r="EC41" s="701"/>
    </row>
    <row r="42" spans="2:133" ht="11.25" customHeight="1" x14ac:dyDescent="0.2">
      <c r="AQ42" s="694" t="s">
        <v>354</v>
      </c>
      <c r="AR42" s="695"/>
      <c r="AS42" s="695"/>
      <c r="AT42" s="695"/>
      <c r="AU42" s="695"/>
      <c r="AV42" s="695"/>
      <c r="AW42" s="695"/>
      <c r="AX42" s="695"/>
      <c r="AY42" s="696"/>
      <c r="AZ42" s="697">
        <v>57790610</v>
      </c>
      <c r="BA42" s="698"/>
      <c r="BB42" s="698"/>
      <c r="BC42" s="698"/>
      <c r="BD42" s="684"/>
      <c r="BE42" s="684"/>
      <c r="BF42" s="686"/>
      <c r="BG42" s="675"/>
      <c r="BH42" s="676"/>
      <c r="BI42" s="676"/>
      <c r="BJ42" s="676"/>
      <c r="BK42" s="676"/>
      <c r="BL42" s="224"/>
      <c r="BM42" s="647" t="s">
        <v>355</v>
      </c>
      <c r="BN42" s="647"/>
      <c r="BO42" s="647"/>
      <c r="BP42" s="647"/>
      <c r="BQ42" s="647"/>
      <c r="BR42" s="647"/>
      <c r="BS42" s="647"/>
      <c r="BT42" s="647"/>
      <c r="BU42" s="648"/>
      <c r="BV42" s="697">
        <v>380</v>
      </c>
      <c r="BW42" s="698"/>
      <c r="BX42" s="698"/>
      <c r="BY42" s="698"/>
      <c r="BZ42" s="698"/>
      <c r="CA42" s="698"/>
      <c r="CB42" s="707"/>
      <c r="CD42" s="622" t="s">
        <v>356</v>
      </c>
      <c r="CE42" s="623"/>
      <c r="CF42" s="623"/>
      <c r="CG42" s="623"/>
      <c r="CH42" s="623"/>
      <c r="CI42" s="623"/>
      <c r="CJ42" s="623"/>
      <c r="CK42" s="623"/>
      <c r="CL42" s="623"/>
      <c r="CM42" s="623"/>
      <c r="CN42" s="623"/>
      <c r="CO42" s="623"/>
      <c r="CP42" s="623"/>
      <c r="CQ42" s="624"/>
      <c r="CR42" s="625">
        <v>111806103</v>
      </c>
      <c r="CS42" s="657"/>
      <c r="CT42" s="657"/>
      <c r="CU42" s="657"/>
      <c r="CV42" s="657"/>
      <c r="CW42" s="657"/>
      <c r="CX42" s="657"/>
      <c r="CY42" s="658"/>
      <c r="CZ42" s="630">
        <v>9.1999999999999993</v>
      </c>
      <c r="DA42" s="655"/>
      <c r="DB42" s="655"/>
      <c r="DC42" s="659"/>
      <c r="DD42" s="634">
        <v>50365202</v>
      </c>
      <c r="DE42" s="657"/>
      <c r="DF42" s="657"/>
      <c r="DG42" s="657"/>
      <c r="DH42" s="657"/>
      <c r="DI42" s="657"/>
      <c r="DJ42" s="657"/>
      <c r="DK42" s="658"/>
      <c r="DL42" s="708"/>
      <c r="DM42" s="709"/>
      <c r="DN42" s="709"/>
      <c r="DO42" s="709"/>
      <c r="DP42" s="709"/>
      <c r="DQ42" s="709"/>
      <c r="DR42" s="709"/>
      <c r="DS42" s="709"/>
      <c r="DT42" s="709"/>
      <c r="DU42" s="709"/>
      <c r="DV42" s="710"/>
      <c r="DW42" s="699"/>
      <c r="DX42" s="700"/>
      <c r="DY42" s="700"/>
      <c r="DZ42" s="700"/>
      <c r="EA42" s="700"/>
      <c r="EB42" s="700"/>
      <c r="EC42" s="701"/>
    </row>
    <row r="43" spans="2:133" ht="11.25" customHeight="1" x14ac:dyDescent="0.2">
      <c r="B43" s="214" t="s">
        <v>357</v>
      </c>
      <c r="CD43" s="622" t="s">
        <v>358</v>
      </c>
      <c r="CE43" s="623"/>
      <c r="CF43" s="623"/>
      <c r="CG43" s="623"/>
      <c r="CH43" s="623"/>
      <c r="CI43" s="623"/>
      <c r="CJ43" s="623"/>
      <c r="CK43" s="623"/>
      <c r="CL43" s="623"/>
      <c r="CM43" s="623"/>
      <c r="CN43" s="623"/>
      <c r="CO43" s="623"/>
      <c r="CP43" s="623"/>
      <c r="CQ43" s="624"/>
      <c r="CR43" s="625">
        <v>1619720</v>
      </c>
      <c r="CS43" s="657"/>
      <c r="CT43" s="657"/>
      <c r="CU43" s="657"/>
      <c r="CV43" s="657"/>
      <c r="CW43" s="657"/>
      <c r="CX43" s="657"/>
      <c r="CY43" s="658"/>
      <c r="CZ43" s="630">
        <v>0.1</v>
      </c>
      <c r="DA43" s="655"/>
      <c r="DB43" s="655"/>
      <c r="DC43" s="659"/>
      <c r="DD43" s="634">
        <v>880903</v>
      </c>
      <c r="DE43" s="657"/>
      <c r="DF43" s="657"/>
      <c r="DG43" s="657"/>
      <c r="DH43" s="657"/>
      <c r="DI43" s="657"/>
      <c r="DJ43" s="657"/>
      <c r="DK43" s="658"/>
      <c r="DL43" s="708"/>
      <c r="DM43" s="709"/>
      <c r="DN43" s="709"/>
      <c r="DO43" s="709"/>
      <c r="DP43" s="709"/>
      <c r="DQ43" s="709"/>
      <c r="DR43" s="709"/>
      <c r="DS43" s="709"/>
      <c r="DT43" s="709"/>
      <c r="DU43" s="709"/>
      <c r="DV43" s="710"/>
      <c r="DW43" s="699"/>
      <c r="DX43" s="700"/>
      <c r="DY43" s="700"/>
      <c r="DZ43" s="700"/>
      <c r="EA43" s="700"/>
      <c r="EB43" s="700"/>
      <c r="EC43" s="701"/>
    </row>
    <row r="44" spans="2:133" ht="11.25" customHeight="1" x14ac:dyDescent="0.2">
      <c r="B44" s="711" t="s">
        <v>359</v>
      </c>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R44" s="711"/>
      <c r="BS44" s="711"/>
      <c r="BT44" s="711"/>
      <c r="BU44" s="711"/>
      <c r="BV44" s="711"/>
      <c r="BW44" s="711"/>
      <c r="BX44" s="711"/>
      <c r="BY44" s="711"/>
      <c r="BZ44" s="711"/>
      <c r="CA44" s="711"/>
      <c r="CB44" s="711"/>
      <c r="CC44" s="712"/>
      <c r="CD44" s="661" t="s">
        <v>306</v>
      </c>
      <c r="CE44" s="662"/>
      <c r="CF44" s="622" t="s">
        <v>360</v>
      </c>
      <c r="CG44" s="623"/>
      <c r="CH44" s="623"/>
      <c r="CI44" s="623"/>
      <c r="CJ44" s="623"/>
      <c r="CK44" s="623"/>
      <c r="CL44" s="623"/>
      <c r="CM44" s="623"/>
      <c r="CN44" s="623"/>
      <c r="CO44" s="623"/>
      <c r="CP44" s="623"/>
      <c r="CQ44" s="624"/>
      <c r="CR44" s="625">
        <v>110679646</v>
      </c>
      <c r="CS44" s="626"/>
      <c r="CT44" s="626"/>
      <c r="CU44" s="626"/>
      <c r="CV44" s="626"/>
      <c r="CW44" s="626"/>
      <c r="CX44" s="626"/>
      <c r="CY44" s="627"/>
      <c r="CZ44" s="630">
        <v>9.1</v>
      </c>
      <c r="DA44" s="631"/>
      <c r="DB44" s="631"/>
      <c r="DC44" s="637"/>
      <c r="DD44" s="634">
        <v>50181755</v>
      </c>
      <c r="DE44" s="626"/>
      <c r="DF44" s="626"/>
      <c r="DG44" s="626"/>
      <c r="DH44" s="626"/>
      <c r="DI44" s="626"/>
      <c r="DJ44" s="626"/>
      <c r="DK44" s="627"/>
      <c r="DL44" s="708"/>
      <c r="DM44" s="709"/>
      <c r="DN44" s="709"/>
      <c r="DO44" s="709"/>
      <c r="DP44" s="709"/>
      <c r="DQ44" s="709"/>
      <c r="DR44" s="709"/>
      <c r="DS44" s="709"/>
      <c r="DT44" s="709"/>
      <c r="DU44" s="709"/>
      <c r="DV44" s="710"/>
      <c r="DW44" s="699"/>
      <c r="DX44" s="700"/>
      <c r="DY44" s="700"/>
      <c r="DZ44" s="700"/>
      <c r="EA44" s="700"/>
      <c r="EB44" s="700"/>
      <c r="EC44" s="701"/>
    </row>
    <row r="45" spans="2:133" ht="11.25" customHeight="1" x14ac:dyDescent="0.2">
      <c r="B45" s="711" t="s">
        <v>361</v>
      </c>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711"/>
      <c r="AN45" s="711"/>
      <c r="AO45" s="711"/>
      <c r="AP45" s="711"/>
      <c r="AQ45" s="711"/>
      <c r="AR45" s="711"/>
      <c r="AS45" s="711"/>
      <c r="AT45" s="711"/>
      <c r="AU45" s="711"/>
      <c r="AV45" s="711"/>
      <c r="AW45" s="711"/>
      <c r="AX45" s="711"/>
      <c r="AY45" s="711"/>
      <c r="AZ45" s="711"/>
      <c r="BA45" s="711"/>
      <c r="BB45" s="711"/>
      <c r="BC45" s="711"/>
      <c r="BD45" s="711"/>
      <c r="BE45" s="711"/>
      <c r="BF45" s="711"/>
      <c r="BG45" s="711"/>
      <c r="BH45" s="711"/>
      <c r="BI45" s="711"/>
      <c r="BJ45" s="711"/>
      <c r="BK45" s="711"/>
      <c r="BL45" s="711"/>
      <c r="BM45" s="711"/>
      <c r="BN45" s="711"/>
      <c r="BO45" s="711"/>
      <c r="BP45" s="711"/>
      <c r="BQ45" s="711"/>
      <c r="BR45" s="711"/>
      <c r="BS45" s="711"/>
      <c r="BT45" s="711"/>
      <c r="BU45" s="711"/>
      <c r="BV45" s="711"/>
      <c r="BW45" s="711"/>
      <c r="BX45" s="711"/>
      <c r="BY45" s="711"/>
      <c r="BZ45" s="711"/>
      <c r="CA45" s="711"/>
      <c r="CB45" s="711"/>
      <c r="CC45" s="712"/>
      <c r="CD45" s="663"/>
      <c r="CE45" s="664"/>
      <c r="CF45" s="622" t="s">
        <v>362</v>
      </c>
      <c r="CG45" s="623"/>
      <c r="CH45" s="623"/>
      <c r="CI45" s="623"/>
      <c r="CJ45" s="623"/>
      <c r="CK45" s="623"/>
      <c r="CL45" s="623"/>
      <c r="CM45" s="623"/>
      <c r="CN45" s="623"/>
      <c r="CO45" s="623"/>
      <c r="CP45" s="623"/>
      <c r="CQ45" s="624"/>
      <c r="CR45" s="625">
        <v>37928595</v>
      </c>
      <c r="CS45" s="657"/>
      <c r="CT45" s="657"/>
      <c r="CU45" s="657"/>
      <c r="CV45" s="657"/>
      <c r="CW45" s="657"/>
      <c r="CX45" s="657"/>
      <c r="CY45" s="658"/>
      <c r="CZ45" s="630">
        <v>3.1</v>
      </c>
      <c r="DA45" s="655"/>
      <c r="DB45" s="655"/>
      <c r="DC45" s="659"/>
      <c r="DD45" s="634">
        <v>3380617</v>
      </c>
      <c r="DE45" s="657"/>
      <c r="DF45" s="657"/>
      <c r="DG45" s="657"/>
      <c r="DH45" s="657"/>
      <c r="DI45" s="657"/>
      <c r="DJ45" s="657"/>
      <c r="DK45" s="658"/>
      <c r="DL45" s="708"/>
      <c r="DM45" s="709"/>
      <c r="DN45" s="709"/>
      <c r="DO45" s="709"/>
      <c r="DP45" s="709"/>
      <c r="DQ45" s="709"/>
      <c r="DR45" s="709"/>
      <c r="DS45" s="709"/>
      <c r="DT45" s="709"/>
      <c r="DU45" s="709"/>
      <c r="DV45" s="710"/>
      <c r="DW45" s="699"/>
      <c r="DX45" s="700"/>
      <c r="DY45" s="700"/>
      <c r="DZ45" s="700"/>
      <c r="EA45" s="700"/>
      <c r="EB45" s="700"/>
      <c r="EC45" s="701"/>
    </row>
    <row r="46" spans="2:133" ht="11.25" customHeight="1" x14ac:dyDescent="0.2">
      <c r="B46" s="225"/>
      <c r="CD46" s="663"/>
      <c r="CE46" s="664"/>
      <c r="CF46" s="622" t="s">
        <v>363</v>
      </c>
      <c r="CG46" s="623"/>
      <c r="CH46" s="623"/>
      <c r="CI46" s="623"/>
      <c r="CJ46" s="623"/>
      <c r="CK46" s="623"/>
      <c r="CL46" s="623"/>
      <c r="CM46" s="623"/>
      <c r="CN46" s="623"/>
      <c r="CO46" s="623"/>
      <c r="CP46" s="623"/>
      <c r="CQ46" s="624"/>
      <c r="CR46" s="625">
        <v>71444052</v>
      </c>
      <c r="CS46" s="626"/>
      <c r="CT46" s="626"/>
      <c r="CU46" s="626"/>
      <c r="CV46" s="626"/>
      <c r="CW46" s="626"/>
      <c r="CX46" s="626"/>
      <c r="CY46" s="627"/>
      <c r="CZ46" s="630">
        <v>5.9</v>
      </c>
      <c r="DA46" s="631"/>
      <c r="DB46" s="631"/>
      <c r="DC46" s="637"/>
      <c r="DD46" s="634">
        <v>46688139</v>
      </c>
      <c r="DE46" s="626"/>
      <c r="DF46" s="626"/>
      <c r="DG46" s="626"/>
      <c r="DH46" s="626"/>
      <c r="DI46" s="626"/>
      <c r="DJ46" s="626"/>
      <c r="DK46" s="627"/>
      <c r="DL46" s="708"/>
      <c r="DM46" s="709"/>
      <c r="DN46" s="709"/>
      <c r="DO46" s="709"/>
      <c r="DP46" s="709"/>
      <c r="DQ46" s="709"/>
      <c r="DR46" s="709"/>
      <c r="DS46" s="709"/>
      <c r="DT46" s="709"/>
      <c r="DU46" s="709"/>
      <c r="DV46" s="710"/>
      <c r="DW46" s="699"/>
      <c r="DX46" s="700"/>
      <c r="DY46" s="700"/>
      <c r="DZ46" s="700"/>
      <c r="EA46" s="700"/>
      <c r="EB46" s="700"/>
      <c r="EC46" s="701"/>
    </row>
    <row r="47" spans="2:133" ht="11.25" customHeight="1" x14ac:dyDescent="0.2">
      <c r="B47" s="225"/>
      <c r="CD47" s="663"/>
      <c r="CE47" s="664"/>
      <c r="CF47" s="622" t="s">
        <v>364</v>
      </c>
      <c r="CG47" s="623"/>
      <c r="CH47" s="623"/>
      <c r="CI47" s="623"/>
      <c r="CJ47" s="623"/>
      <c r="CK47" s="623"/>
      <c r="CL47" s="623"/>
      <c r="CM47" s="623"/>
      <c r="CN47" s="623"/>
      <c r="CO47" s="623"/>
      <c r="CP47" s="623"/>
      <c r="CQ47" s="624"/>
      <c r="CR47" s="625">
        <v>1126457</v>
      </c>
      <c r="CS47" s="657"/>
      <c r="CT47" s="657"/>
      <c r="CU47" s="657"/>
      <c r="CV47" s="657"/>
      <c r="CW47" s="657"/>
      <c r="CX47" s="657"/>
      <c r="CY47" s="658"/>
      <c r="CZ47" s="630">
        <v>0.1</v>
      </c>
      <c r="DA47" s="655"/>
      <c r="DB47" s="655"/>
      <c r="DC47" s="659"/>
      <c r="DD47" s="634">
        <v>183447</v>
      </c>
      <c r="DE47" s="657"/>
      <c r="DF47" s="657"/>
      <c r="DG47" s="657"/>
      <c r="DH47" s="657"/>
      <c r="DI47" s="657"/>
      <c r="DJ47" s="657"/>
      <c r="DK47" s="658"/>
      <c r="DL47" s="708"/>
      <c r="DM47" s="709"/>
      <c r="DN47" s="709"/>
      <c r="DO47" s="709"/>
      <c r="DP47" s="709"/>
      <c r="DQ47" s="709"/>
      <c r="DR47" s="709"/>
      <c r="DS47" s="709"/>
      <c r="DT47" s="709"/>
      <c r="DU47" s="709"/>
      <c r="DV47" s="710"/>
      <c r="DW47" s="699"/>
      <c r="DX47" s="700"/>
      <c r="DY47" s="700"/>
      <c r="DZ47" s="700"/>
      <c r="EA47" s="700"/>
      <c r="EB47" s="700"/>
      <c r="EC47" s="701"/>
    </row>
    <row r="48" spans="2:133" ht="10.8" x14ac:dyDescent="0.2">
      <c r="B48" s="225"/>
      <c r="CD48" s="665"/>
      <c r="CE48" s="666"/>
      <c r="CF48" s="622" t="s">
        <v>365</v>
      </c>
      <c r="CG48" s="623"/>
      <c r="CH48" s="623"/>
      <c r="CI48" s="623"/>
      <c r="CJ48" s="623"/>
      <c r="CK48" s="623"/>
      <c r="CL48" s="623"/>
      <c r="CM48" s="623"/>
      <c r="CN48" s="623"/>
      <c r="CO48" s="623"/>
      <c r="CP48" s="623"/>
      <c r="CQ48" s="624"/>
      <c r="CR48" s="625" t="s">
        <v>186</v>
      </c>
      <c r="CS48" s="626"/>
      <c r="CT48" s="626"/>
      <c r="CU48" s="626"/>
      <c r="CV48" s="626"/>
      <c r="CW48" s="626"/>
      <c r="CX48" s="626"/>
      <c r="CY48" s="627"/>
      <c r="CZ48" s="630" t="s">
        <v>337</v>
      </c>
      <c r="DA48" s="631"/>
      <c r="DB48" s="631"/>
      <c r="DC48" s="637"/>
      <c r="DD48" s="634" t="s">
        <v>186</v>
      </c>
      <c r="DE48" s="626"/>
      <c r="DF48" s="626"/>
      <c r="DG48" s="626"/>
      <c r="DH48" s="626"/>
      <c r="DI48" s="626"/>
      <c r="DJ48" s="626"/>
      <c r="DK48" s="627"/>
      <c r="DL48" s="708"/>
      <c r="DM48" s="709"/>
      <c r="DN48" s="709"/>
      <c r="DO48" s="709"/>
      <c r="DP48" s="709"/>
      <c r="DQ48" s="709"/>
      <c r="DR48" s="709"/>
      <c r="DS48" s="709"/>
      <c r="DT48" s="709"/>
      <c r="DU48" s="709"/>
      <c r="DV48" s="710"/>
      <c r="DW48" s="699"/>
      <c r="DX48" s="700"/>
      <c r="DY48" s="700"/>
      <c r="DZ48" s="700"/>
      <c r="EA48" s="700"/>
      <c r="EB48" s="700"/>
      <c r="EC48" s="701"/>
    </row>
    <row r="49" spans="2:133" ht="11.25" customHeight="1" x14ac:dyDescent="0.2">
      <c r="B49" s="225"/>
      <c r="CD49" s="646" t="s">
        <v>366</v>
      </c>
      <c r="CE49" s="647"/>
      <c r="CF49" s="647"/>
      <c r="CG49" s="647"/>
      <c r="CH49" s="647"/>
      <c r="CI49" s="647"/>
      <c r="CJ49" s="647"/>
      <c r="CK49" s="647"/>
      <c r="CL49" s="647"/>
      <c r="CM49" s="647"/>
      <c r="CN49" s="647"/>
      <c r="CO49" s="647"/>
      <c r="CP49" s="647"/>
      <c r="CQ49" s="648"/>
      <c r="CR49" s="697">
        <v>1215838738</v>
      </c>
      <c r="CS49" s="684"/>
      <c r="CT49" s="684"/>
      <c r="CU49" s="684"/>
      <c r="CV49" s="684"/>
      <c r="CW49" s="684"/>
      <c r="CX49" s="684"/>
      <c r="CY49" s="713"/>
      <c r="CZ49" s="705">
        <v>100</v>
      </c>
      <c r="DA49" s="714"/>
      <c r="DB49" s="714"/>
      <c r="DC49" s="715"/>
      <c r="DD49" s="716">
        <v>635509449</v>
      </c>
      <c r="DE49" s="684"/>
      <c r="DF49" s="684"/>
      <c r="DG49" s="684"/>
      <c r="DH49" s="684"/>
      <c r="DI49" s="684"/>
      <c r="DJ49" s="684"/>
      <c r="DK49" s="713"/>
      <c r="DL49" s="717"/>
      <c r="DM49" s="718"/>
      <c r="DN49" s="718"/>
      <c r="DO49" s="718"/>
      <c r="DP49" s="718"/>
      <c r="DQ49" s="718"/>
      <c r="DR49" s="718"/>
      <c r="DS49" s="718"/>
      <c r="DT49" s="718"/>
      <c r="DU49" s="718"/>
      <c r="DV49" s="719"/>
      <c r="DW49" s="720"/>
      <c r="DX49" s="721"/>
      <c r="DY49" s="721"/>
      <c r="DZ49" s="721"/>
      <c r="EA49" s="721"/>
      <c r="EB49" s="721"/>
      <c r="EC49" s="722"/>
    </row>
  </sheetData>
  <sheetProtection algorithmName="SHA-512" hashValue="BIYuTXr0F20nUFGRJukgtNIy8hGuz356w4QQ9ipvGmOiBzSxDcbWLZwkr0UNqgWnLzcGbM4uEz9D8oHeWme6Qw==" saltValue="TpMlQhZOOAwi28O2IrGbS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G8" sqref="BG8"/>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3" t="s">
        <v>367</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4" t="s">
        <v>368</v>
      </c>
      <c r="DK2" s="725"/>
      <c r="DL2" s="725"/>
      <c r="DM2" s="725"/>
      <c r="DN2" s="725"/>
      <c r="DO2" s="726"/>
      <c r="DP2" s="228"/>
      <c r="DQ2" s="724" t="s">
        <v>369</v>
      </c>
      <c r="DR2" s="725"/>
      <c r="DS2" s="725"/>
      <c r="DT2" s="725"/>
      <c r="DU2" s="725"/>
      <c r="DV2" s="725"/>
      <c r="DW2" s="725"/>
      <c r="DX2" s="725"/>
      <c r="DY2" s="725"/>
      <c r="DZ2" s="72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7" t="s">
        <v>370</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232"/>
      <c r="BA4" s="232"/>
      <c r="BB4" s="232"/>
      <c r="BC4" s="232"/>
      <c r="BD4" s="232"/>
      <c r="BE4" s="233"/>
      <c r="BF4" s="233"/>
      <c r="BG4" s="233"/>
      <c r="BH4" s="233"/>
      <c r="BI4" s="233"/>
      <c r="BJ4" s="233"/>
      <c r="BK4" s="233"/>
      <c r="BL4" s="233"/>
      <c r="BM4" s="233"/>
      <c r="BN4" s="233"/>
      <c r="BO4" s="233"/>
      <c r="BP4" s="233"/>
      <c r="BQ4" s="728" t="s">
        <v>371</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4"/>
    </row>
    <row r="5" spans="1:131" s="235" customFormat="1" ht="26.25" customHeight="1" x14ac:dyDescent="0.2">
      <c r="A5" s="729" t="s">
        <v>372</v>
      </c>
      <c r="B5" s="730"/>
      <c r="C5" s="730"/>
      <c r="D5" s="730"/>
      <c r="E5" s="730"/>
      <c r="F5" s="730"/>
      <c r="G5" s="730"/>
      <c r="H5" s="730"/>
      <c r="I5" s="730"/>
      <c r="J5" s="730"/>
      <c r="K5" s="730"/>
      <c r="L5" s="730"/>
      <c r="M5" s="730"/>
      <c r="N5" s="730"/>
      <c r="O5" s="730"/>
      <c r="P5" s="731"/>
      <c r="Q5" s="735" t="s">
        <v>373</v>
      </c>
      <c r="R5" s="736"/>
      <c r="S5" s="736"/>
      <c r="T5" s="736"/>
      <c r="U5" s="737"/>
      <c r="V5" s="735" t="s">
        <v>374</v>
      </c>
      <c r="W5" s="736"/>
      <c r="X5" s="736"/>
      <c r="Y5" s="736"/>
      <c r="Z5" s="737"/>
      <c r="AA5" s="735" t="s">
        <v>375</v>
      </c>
      <c r="AB5" s="736"/>
      <c r="AC5" s="736"/>
      <c r="AD5" s="736"/>
      <c r="AE5" s="736"/>
      <c r="AF5" s="741" t="s">
        <v>376</v>
      </c>
      <c r="AG5" s="736"/>
      <c r="AH5" s="736"/>
      <c r="AI5" s="736"/>
      <c r="AJ5" s="742"/>
      <c r="AK5" s="736" t="s">
        <v>377</v>
      </c>
      <c r="AL5" s="736"/>
      <c r="AM5" s="736"/>
      <c r="AN5" s="736"/>
      <c r="AO5" s="737"/>
      <c r="AP5" s="735" t="s">
        <v>378</v>
      </c>
      <c r="AQ5" s="736"/>
      <c r="AR5" s="736"/>
      <c r="AS5" s="736"/>
      <c r="AT5" s="737"/>
      <c r="AU5" s="735" t="s">
        <v>379</v>
      </c>
      <c r="AV5" s="736"/>
      <c r="AW5" s="736"/>
      <c r="AX5" s="736"/>
      <c r="AY5" s="742"/>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35" t="s">
        <v>381</v>
      </c>
      <c r="CI5" s="736"/>
      <c r="CJ5" s="736"/>
      <c r="CK5" s="736"/>
      <c r="CL5" s="737"/>
      <c r="CM5" s="735" t="s">
        <v>382</v>
      </c>
      <c r="CN5" s="736"/>
      <c r="CO5" s="736"/>
      <c r="CP5" s="736"/>
      <c r="CQ5" s="737"/>
      <c r="CR5" s="735" t="s">
        <v>383</v>
      </c>
      <c r="CS5" s="736"/>
      <c r="CT5" s="736"/>
      <c r="CU5" s="736"/>
      <c r="CV5" s="737"/>
      <c r="CW5" s="735" t="s">
        <v>384</v>
      </c>
      <c r="CX5" s="736"/>
      <c r="CY5" s="736"/>
      <c r="CZ5" s="736"/>
      <c r="DA5" s="737"/>
      <c r="DB5" s="735" t="s">
        <v>385</v>
      </c>
      <c r="DC5" s="736"/>
      <c r="DD5" s="736"/>
      <c r="DE5" s="736"/>
      <c r="DF5" s="737"/>
      <c r="DG5" s="765" t="s">
        <v>386</v>
      </c>
      <c r="DH5" s="766"/>
      <c r="DI5" s="766"/>
      <c r="DJ5" s="766"/>
      <c r="DK5" s="767"/>
      <c r="DL5" s="765" t="s">
        <v>387</v>
      </c>
      <c r="DM5" s="766"/>
      <c r="DN5" s="766"/>
      <c r="DO5" s="766"/>
      <c r="DP5" s="767"/>
      <c r="DQ5" s="735" t="s">
        <v>388</v>
      </c>
      <c r="DR5" s="736"/>
      <c r="DS5" s="736"/>
      <c r="DT5" s="736"/>
      <c r="DU5" s="737"/>
      <c r="DV5" s="735" t="s">
        <v>379</v>
      </c>
      <c r="DW5" s="736"/>
      <c r="DX5" s="736"/>
      <c r="DY5" s="736"/>
      <c r="DZ5" s="742"/>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38"/>
      <c r="R6" s="739"/>
      <c r="S6" s="739"/>
      <c r="T6" s="739"/>
      <c r="U6" s="740"/>
      <c r="V6" s="738"/>
      <c r="W6" s="739"/>
      <c r="X6" s="739"/>
      <c r="Y6" s="739"/>
      <c r="Z6" s="740"/>
      <c r="AA6" s="738"/>
      <c r="AB6" s="739"/>
      <c r="AC6" s="739"/>
      <c r="AD6" s="739"/>
      <c r="AE6" s="739"/>
      <c r="AF6" s="743"/>
      <c r="AG6" s="739"/>
      <c r="AH6" s="739"/>
      <c r="AI6" s="739"/>
      <c r="AJ6" s="744"/>
      <c r="AK6" s="739"/>
      <c r="AL6" s="739"/>
      <c r="AM6" s="739"/>
      <c r="AN6" s="739"/>
      <c r="AO6" s="740"/>
      <c r="AP6" s="738"/>
      <c r="AQ6" s="739"/>
      <c r="AR6" s="739"/>
      <c r="AS6" s="739"/>
      <c r="AT6" s="740"/>
      <c r="AU6" s="738"/>
      <c r="AV6" s="739"/>
      <c r="AW6" s="739"/>
      <c r="AX6" s="739"/>
      <c r="AY6" s="744"/>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68"/>
      <c r="DH6" s="769"/>
      <c r="DI6" s="769"/>
      <c r="DJ6" s="769"/>
      <c r="DK6" s="770"/>
      <c r="DL6" s="768"/>
      <c r="DM6" s="769"/>
      <c r="DN6" s="769"/>
      <c r="DO6" s="769"/>
      <c r="DP6" s="770"/>
      <c r="DQ6" s="738"/>
      <c r="DR6" s="739"/>
      <c r="DS6" s="739"/>
      <c r="DT6" s="739"/>
      <c r="DU6" s="740"/>
      <c r="DV6" s="738"/>
      <c r="DW6" s="739"/>
      <c r="DX6" s="739"/>
      <c r="DY6" s="739"/>
      <c r="DZ6" s="744"/>
      <c r="EA6" s="234"/>
    </row>
    <row r="7" spans="1:131" s="235" customFormat="1" ht="26.25" customHeight="1" thickTop="1" x14ac:dyDescent="0.2">
      <c r="A7" s="236">
        <v>1</v>
      </c>
      <c r="B7" s="751" t="s">
        <v>389</v>
      </c>
      <c r="C7" s="752"/>
      <c r="D7" s="752"/>
      <c r="E7" s="752"/>
      <c r="F7" s="752"/>
      <c r="G7" s="752"/>
      <c r="H7" s="752"/>
      <c r="I7" s="752"/>
      <c r="J7" s="752"/>
      <c r="K7" s="752"/>
      <c r="L7" s="752"/>
      <c r="M7" s="752"/>
      <c r="N7" s="752"/>
      <c r="O7" s="752"/>
      <c r="P7" s="753"/>
      <c r="Q7" s="754">
        <v>1229752</v>
      </c>
      <c r="R7" s="755"/>
      <c r="S7" s="755"/>
      <c r="T7" s="755"/>
      <c r="U7" s="755"/>
      <c r="V7" s="755">
        <v>1218761</v>
      </c>
      <c r="W7" s="755"/>
      <c r="X7" s="755"/>
      <c r="Y7" s="755"/>
      <c r="Z7" s="755"/>
      <c r="AA7" s="755">
        <v>10991</v>
      </c>
      <c r="AB7" s="755"/>
      <c r="AC7" s="755"/>
      <c r="AD7" s="755"/>
      <c r="AE7" s="756"/>
      <c r="AF7" s="757">
        <v>6822</v>
      </c>
      <c r="AG7" s="758"/>
      <c r="AH7" s="758"/>
      <c r="AI7" s="758"/>
      <c r="AJ7" s="759"/>
      <c r="AK7" s="760">
        <v>15077</v>
      </c>
      <c r="AL7" s="761"/>
      <c r="AM7" s="761"/>
      <c r="AN7" s="761"/>
      <c r="AO7" s="761"/>
      <c r="AP7" s="761">
        <v>1426878</v>
      </c>
      <c r="AQ7" s="761"/>
      <c r="AR7" s="761"/>
      <c r="AS7" s="761"/>
      <c r="AT7" s="761"/>
      <c r="AU7" s="762"/>
      <c r="AV7" s="762"/>
      <c r="AW7" s="762"/>
      <c r="AX7" s="762"/>
      <c r="AY7" s="763"/>
      <c r="AZ7" s="232"/>
      <c r="BA7" s="232"/>
      <c r="BB7" s="232"/>
      <c r="BC7" s="232"/>
      <c r="BD7" s="232"/>
      <c r="BE7" s="233"/>
      <c r="BF7" s="233"/>
      <c r="BG7" s="233"/>
      <c r="BH7" s="233"/>
      <c r="BI7" s="233"/>
      <c r="BJ7" s="233"/>
      <c r="BK7" s="233"/>
      <c r="BL7" s="233"/>
      <c r="BM7" s="233"/>
      <c r="BN7" s="233"/>
      <c r="BO7" s="233"/>
      <c r="BP7" s="233"/>
      <c r="BQ7" s="236">
        <v>1</v>
      </c>
      <c r="BR7" s="237"/>
      <c r="BS7" s="748" t="s">
        <v>592</v>
      </c>
      <c r="BT7" s="749"/>
      <c r="BU7" s="749"/>
      <c r="BV7" s="749"/>
      <c r="BW7" s="749"/>
      <c r="BX7" s="749"/>
      <c r="BY7" s="749"/>
      <c r="BZ7" s="749"/>
      <c r="CA7" s="749"/>
      <c r="CB7" s="749"/>
      <c r="CC7" s="749"/>
      <c r="CD7" s="749"/>
      <c r="CE7" s="749"/>
      <c r="CF7" s="749"/>
      <c r="CG7" s="764"/>
      <c r="CH7" s="745">
        <v>-36.206000000000003</v>
      </c>
      <c r="CI7" s="746"/>
      <c r="CJ7" s="746"/>
      <c r="CK7" s="746"/>
      <c r="CL7" s="747"/>
      <c r="CM7" s="745">
        <v>931.69</v>
      </c>
      <c r="CN7" s="746"/>
      <c r="CO7" s="746"/>
      <c r="CP7" s="746"/>
      <c r="CQ7" s="747"/>
      <c r="CR7" s="745">
        <v>25</v>
      </c>
      <c r="CS7" s="746"/>
      <c r="CT7" s="746"/>
      <c r="CU7" s="746"/>
      <c r="CV7" s="747"/>
      <c r="CW7" s="745" t="s">
        <v>588</v>
      </c>
      <c r="CX7" s="746"/>
      <c r="CY7" s="746"/>
      <c r="CZ7" s="746"/>
      <c r="DA7" s="747"/>
      <c r="DB7" s="745" t="s">
        <v>588</v>
      </c>
      <c r="DC7" s="746"/>
      <c r="DD7" s="746"/>
      <c r="DE7" s="746"/>
      <c r="DF7" s="747"/>
      <c r="DG7" s="745" t="s">
        <v>588</v>
      </c>
      <c r="DH7" s="746"/>
      <c r="DI7" s="746"/>
      <c r="DJ7" s="746"/>
      <c r="DK7" s="747"/>
      <c r="DL7" s="745" t="s">
        <v>588</v>
      </c>
      <c r="DM7" s="746"/>
      <c r="DN7" s="746"/>
      <c r="DO7" s="746"/>
      <c r="DP7" s="747"/>
      <c r="DQ7" s="745" t="s">
        <v>588</v>
      </c>
      <c r="DR7" s="746"/>
      <c r="DS7" s="746"/>
      <c r="DT7" s="746"/>
      <c r="DU7" s="747"/>
      <c r="DV7" s="748"/>
      <c r="DW7" s="749"/>
      <c r="DX7" s="749"/>
      <c r="DY7" s="749"/>
      <c r="DZ7" s="750"/>
      <c r="EA7" s="234"/>
    </row>
    <row r="8" spans="1:131" s="235" customFormat="1" ht="26.25" customHeight="1" x14ac:dyDescent="0.2">
      <c r="A8" s="238">
        <v>2</v>
      </c>
      <c r="B8" s="782" t="s">
        <v>390</v>
      </c>
      <c r="C8" s="783"/>
      <c r="D8" s="783"/>
      <c r="E8" s="783"/>
      <c r="F8" s="783"/>
      <c r="G8" s="783"/>
      <c r="H8" s="783"/>
      <c r="I8" s="783"/>
      <c r="J8" s="783"/>
      <c r="K8" s="783"/>
      <c r="L8" s="783"/>
      <c r="M8" s="783"/>
      <c r="N8" s="783"/>
      <c r="O8" s="783"/>
      <c r="P8" s="784"/>
      <c r="Q8" s="785">
        <v>364</v>
      </c>
      <c r="R8" s="786"/>
      <c r="S8" s="786"/>
      <c r="T8" s="786"/>
      <c r="U8" s="786"/>
      <c r="V8" s="786">
        <v>364</v>
      </c>
      <c r="W8" s="786"/>
      <c r="X8" s="786"/>
      <c r="Y8" s="786"/>
      <c r="Z8" s="786"/>
      <c r="AA8" s="786" t="s">
        <v>588</v>
      </c>
      <c r="AB8" s="786"/>
      <c r="AC8" s="786"/>
      <c r="AD8" s="786"/>
      <c r="AE8" s="787"/>
      <c r="AF8" s="788">
        <v>0</v>
      </c>
      <c r="AG8" s="789"/>
      <c r="AH8" s="789"/>
      <c r="AI8" s="789"/>
      <c r="AJ8" s="790"/>
      <c r="AK8" s="771">
        <v>349</v>
      </c>
      <c r="AL8" s="772"/>
      <c r="AM8" s="772"/>
      <c r="AN8" s="772"/>
      <c r="AO8" s="772"/>
      <c r="AP8" s="772" t="s">
        <v>588</v>
      </c>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75" t="s">
        <v>593</v>
      </c>
      <c r="BT8" s="776"/>
      <c r="BU8" s="776"/>
      <c r="BV8" s="776"/>
      <c r="BW8" s="776"/>
      <c r="BX8" s="776"/>
      <c r="BY8" s="776"/>
      <c r="BZ8" s="776"/>
      <c r="CA8" s="776"/>
      <c r="CB8" s="776"/>
      <c r="CC8" s="776"/>
      <c r="CD8" s="776"/>
      <c r="CE8" s="776"/>
      <c r="CF8" s="776"/>
      <c r="CG8" s="777"/>
      <c r="CH8" s="778">
        <v>33.652000000000001</v>
      </c>
      <c r="CI8" s="779"/>
      <c r="CJ8" s="779"/>
      <c r="CK8" s="779"/>
      <c r="CL8" s="780"/>
      <c r="CM8" s="778">
        <v>404.80599999999998</v>
      </c>
      <c r="CN8" s="779"/>
      <c r="CO8" s="779"/>
      <c r="CP8" s="779"/>
      <c r="CQ8" s="780"/>
      <c r="CR8" s="778">
        <v>5</v>
      </c>
      <c r="CS8" s="779"/>
      <c r="CT8" s="779"/>
      <c r="CU8" s="779"/>
      <c r="CV8" s="780"/>
      <c r="CW8" s="778" t="s">
        <v>588</v>
      </c>
      <c r="CX8" s="779"/>
      <c r="CY8" s="779"/>
      <c r="CZ8" s="779"/>
      <c r="DA8" s="780"/>
      <c r="DB8" s="778" t="s">
        <v>588</v>
      </c>
      <c r="DC8" s="779"/>
      <c r="DD8" s="779"/>
      <c r="DE8" s="779"/>
      <c r="DF8" s="780"/>
      <c r="DG8" s="778" t="s">
        <v>588</v>
      </c>
      <c r="DH8" s="779"/>
      <c r="DI8" s="779"/>
      <c r="DJ8" s="779"/>
      <c r="DK8" s="780"/>
      <c r="DL8" s="778" t="s">
        <v>588</v>
      </c>
      <c r="DM8" s="779"/>
      <c r="DN8" s="779"/>
      <c r="DO8" s="779"/>
      <c r="DP8" s="780"/>
      <c r="DQ8" s="778" t="s">
        <v>588</v>
      </c>
      <c r="DR8" s="779"/>
      <c r="DS8" s="779"/>
      <c r="DT8" s="779"/>
      <c r="DU8" s="780"/>
      <c r="DV8" s="775"/>
      <c r="DW8" s="776"/>
      <c r="DX8" s="776"/>
      <c r="DY8" s="776"/>
      <c r="DZ8" s="781"/>
      <c r="EA8" s="234"/>
    </row>
    <row r="9" spans="1:131" s="235" customFormat="1" ht="26.25" customHeight="1" x14ac:dyDescent="0.2">
      <c r="A9" s="238">
        <v>3</v>
      </c>
      <c r="B9" s="782" t="s">
        <v>391</v>
      </c>
      <c r="C9" s="783"/>
      <c r="D9" s="783"/>
      <c r="E9" s="783"/>
      <c r="F9" s="783"/>
      <c r="G9" s="783"/>
      <c r="H9" s="783"/>
      <c r="I9" s="783"/>
      <c r="J9" s="783"/>
      <c r="K9" s="783"/>
      <c r="L9" s="783"/>
      <c r="M9" s="783"/>
      <c r="N9" s="783"/>
      <c r="O9" s="783"/>
      <c r="P9" s="784"/>
      <c r="Q9" s="785">
        <v>323</v>
      </c>
      <c r="R9" s="786"/>
      <c r="S9" s="786"/>
      <c r="T9" s="786"/>
      <c r="U9" s="786"/>
      <c r="V9" s="786">
        <v>269</v>
      </c>
      <c r="W9" s="786"/>
      <c r="X9" s="786"/>
      <c r="Y9" s="786"/>
      <c r="Z9" s="786"/>
      <c r="AA9" s="786">
        <v>53</v>
      </c>
      <c r="AB9" s="786"/>
      <c r="AC9" s="786"/>
      <c r="AD9" s="786"/>
      <c r="AE9" s="787"/>
      <c r="AF9" s="788">
        <v>43</v>
      </c>
      <c r="AG9" s="789"/>
      <c r="AH9" s="789"/>
      <c r="AI9" s="789"/>
      <c r="AJ9" s="790"/>
      <c r="AK9" s="771" t="s">
        <v>588</v>
      </c>
      <c r="AL9" s="772"/>
      <c r="AM9" s="772"/>
      <c r="AN9" s="772"/>
      <c r="AO9" s="772"/>
      <c r="AP9" s="772">
        <v>477</v>
      </c>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t="s">
        <v>594</v>
      </c>
      <c r="BT9" s="776"/>
      <c r="BU9" s="776"/>
      <c r="BV9" s="776"/>
      <c r="BW9" s="776"/>
      <c r="BX9" s="776"/>
      <c r="BY9" s="776"/>
      <c r="BZ9" s="776"/>
      <c r="CA9" s="776"/>
      <c r="CB9" s="776"/>
      <c r="CC9" s="776"/>
      <c r="CD9" s="776"/>
      <c r="CE9" s="776"/>
      <c r="CF9" s="776"/>
      <c r="CG9" s="777"/>
      <c r="CH9" s="778">
        <v>76.177999999999997</v>
      </c>
      <c r="CI9" s="779"/>
      <c r="CJ9" s="779"/>
      <c r="CK9" s="779"/>
      <c r="CL9" s="780"/>
      <c r="CM9" s="778">
        <v>984.13900000000001</v>
      </c>
      <c r="CN9" s="779"/>
      <c r="CO9" s="779"/>
      <c r="CP9" s="779"/>
      <c r="CQ9" s="780"/>
      <c r="CR9" s="778">
        <v>5</v>
      </c>
      <c r="CS9" s="779"/>
      <c r="CT9" s="779"/>
      <c r="CU9" s="779"/>
      <c r="CV9" s="780"/>
      <c r="CW9" s="778" t="s">
        <v>588</v>
      </c>
      <c r="CX9" s="779"/>
      <c r="CY9" s="779"/>
      <c r="CZ9" s="779"/>
      <c r="DA9" s="780"/>
      <c r="DB9" s="778" t="s">
        <v>588</v>
      </c>
      <c r="DC9" s="779"/>
      <c r="DD9" s="779"/>
      <c r="DE9" s="779"/>
      <c r="DF9" s="780"/>
      <c r="DG9" s="778" t="s">
        <v>588</v>
      </c>
      <c r="DH9" s="779"/>
      <c r="DI9" s="779"/>
      <c r="DJ9" s="779"/>
      <c r="DK9" s="780"/>
      <c r="DL9" s="778" t="s">
        <v>588</v>
      </c>
      <c r="DM9" s="779"/>
      <c r="DN9" s="779"/>
      <c r="DO9" s="779"/>
      <c r="DP9" s="780"/>
      <c r="DQ9" s="778" t="s">
        <v>588</v>
      </c>
      <c r="DR9" s="779"/>
      <c r="DS9" s="779"/>
      <c r="DT9" s="779"/>
      <c r="DU9" s="780"/>
      <c r="DV9" s="775"/>
      <c r="DW9" s="776"/>
      <c r="DX9" s="776"/>
      <c r="DY9" s="776"/>
      <c r="DZ9" s="781"/>
      <c r="EA9" s="234"/>
    </row>
    <row r="10" spans="1:131" s="235" customFormat="1" ht="26.25" customHeight="1" x14ac:dyDescent="0.2">
      <c r="A10" s="238">
        <v>4</v>
      </c>
      <c r="B10" s="782" t="s">
        <v>392</v>
      </c>
      <c r="C10" s="783"/>
      <c r="D10" s="783"/>
      <c r="E10" s="783"/>
      <c r="F10" s="783"/>
      <c r="G10" s="783"/>
      <c r="H10" s="783"/>
      <c r="I10" s="783"/>
      <c r="J10" s="783"/>
      <c r="K10" s="783"/>
      <c r="L10" s="783"/>
      <c r="M10" s="783"/>
      <c r="N10" s="783"/>
      <c r="O10" s="783"/>
      <c r="P10" s="784"/>
      <c r="Q10" s="785">
        <v>3035</v>
      </c>
      <c r="R10" s="786"/>
      <c r="S10" s="786"/>
      <c r="T10" s="786"/>
      <c r="U10" s="786"/>
      <c r="V10" s="786">
        <v>2078</v>
      </c>
      <c r="W10" s="786"/>
      <c r="X10" s="786"/>
      <c r="Y10" s="786"/>
      <c r="Z10" s="786"/>
      <c r="AA10" s="786">
        <v>957</v>
      </c>
      <c r="AB10" s="786"/>
      <c r="AC10" s="786"/>
      <c r="AD10" s="786"/>
      <c r="AE10" s="787"/>
      <c r="AF10" s="788">
        <v>957</v>
      </c>
      <c r="AG10" s="789"/>
      <c r="AH10" s="789"/>
      <c r="AI10" s="789"/>
      <c r="AJ10" s="790"/>
      <c r="AK10" s="771" t="s">
        <v>588</v>
      </c>
      <c r="AL10" s="772"/>
      <c r="AM10" s="772"/>
      <c r="AN10" s="772"/>
      <c r="AO10" s="772"/>
      <c r="AP10" s="772" t="s">
        <v>588</v>
      </c>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75" t="s">
        <v>595</v>
      </c>
      <c r="BT10" s="776"/>
      <c r="BU10" s="776"/>
      <c r="BV10" s="776"/>
      <c r="BW10" s="776"/>
      <c r="BX10" s="776"/>
      <c r="BY10" s="776"/>
      <c r="BZ10" s="776"/>
      <c r="CA10" s="776"/>
      <c r="CB10" s="776"/>
      <c r="CC10" s="776"/>
      <c r="CD10" s="776"/>
      <c r="CE10" s="776"/>
      <c r="CF10" s="776"/>
      <c r="CG10" s="777"/>
      <c r="CH10" s="778">
        <v>166.249</v>
      </c>
      <c r="CI10" s="779"/>
      <c r="CJ10" s="779"/>
      <c r="CK10" s="779"/>
      <c r="CL10" s="780"/>
      <c r="CM10" s="778">
        <v>1077.0250000000001</v>
      </c>
      <c r="CN10" s="779"/>
      <c r="CO10" s="779"/>
      <c r="CP10" s="779"/>
      <c r="CQ10" s="780"/>
      <c r="CR10" s="778">
        <v>2.5</v>
      </c>
      <c r="CS10" s="779"/>
      <c r="CT10" s="779"/>
      <c r="CU10" s="779"/>
      <c r="CV10" s="780"/>
      <c r="CW10" s="778" t="s">
        <v>588</v>
      </c>
      <c r="CX10" s="779"/>
      <c r="CY10" s="779"/>
      <c r="CZ10" s="779"/>
      <c r="DA10" s="780"/>
      <c r="DB10" s="778" t="s">
        <v>588</v>
      </c>
      <c r="DC10" s="779"/>
      <c r="DD10" s="779"/>
      <c r="DE10" s="779"/>
      <c r="DF10" s="780"/>
      <c r="DG10" s="778" t="s">
        <v>588</v>
      </c>
      <c r="DH10" s="779"/>
      <c r="DI10" s="779"/>
      <c r="DJ10" s="779"/>
      <c r="DK10" s="780"/>
      <c r="DL10" s="778" t="s">
        <v>588</v>
      </c>
      <c r="DM10" s="779"/>
      <c r="DN10" s="779"/>
      <c r="DO10" s="779"/>
      <c r="DP10" s="780"/>
      <c r="DQ10" s="778" t="s">
        <v>588</v>
      </c>
      <c r="DR10" s="779"/>
      <c r="DS10" s="779"/>
      <c r="DT10" s="779"/>
      <c r="DU10" s="780"/>
      <c r="DV10" s="775"/>
      <c r="DW10" s="776"/>
      <c r="DX10" s="776"/>
      <c r="DY10" s="776"/>
      <c r="DZ10" s="781"/>
      <c r="EA10" s="234"/>
    </row>
    <row r="11" spans="1:131" s="235" customFormat="1" ht="26.25" customHeight="1" x14ac:dyDescent="0.2">
      <c r="A11" s="238">
        <v>5</v>
      </c>
      <c r="B11" s="782" t="s">
        <v>393</v>
      </c>
      <c r="C11" s="783"/>
      <c r="D11" s="783"/>
      <c r="E11" s="783"/>
      <c r="F11" s="783"/>
      <c r="G11" s="783"/>
      <c r="H11" s="783"/>
      <c r="I11" s="783"/>
      <c r="J11" s="783"/>
      <c r="K11" s="783"/>
      <c r="L11" s="783"/>
      <c r="M11" s="783"/>
      <c r="N11" s="783"/>
      <c r="O11" s="783"/>
      <c r="P11" s="784"/>
      <c r="Q11" s="785">
        <v>355436</v>
      </c>
      <c r="R11" s="786"/>
      <c r="S11" s="786"/>
      <c r="T11" s="786"/>
      <c r="U11" s="786"/>
      <c r="V11" s="786">
        <v>355436</v>
      </c>
      <c r="W11" s="786"/>
      <c r="X11" s="786"/>
      <c r="Y11" s="786"/>
      <c r="Z11" s="786"/>
      <c r="AA11" s="786" t="s">
        <v>588</v>
      </c>
      <c r="AB11" s="786"/>
      <c r="AC11" s="786"/>
      <c r="AD11" s="786"/>
      <c r="AE11" s="787"/>
      <c r="AF11" s="788" t="s">
        <v>394</v>
      </c>
      <c r="AG11" s="789"/>
      <c r="AH11" s="789"/>
      <c r="AI11" s="789"/>
      <c r="AJ11" s="790"/>
      <c r="AK11" s="771">
        <v>182686</v>
      </c>
      <c r="AL11" s="772"/>
      <c r="AM11" s="772"/>
      <c r="AN11" s="772"/>
      <c r="AO11" s="772"/>
      <c r="AP11" s="772" t="s">
        <v>588</v>
      </c>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75" t="s">
        <v>596</v>
      </c>
      <c r="BT11" s="776"/>
      <c r="BU11" s="776"/>
      <c r="BV11" s="776"/>
      <c r="BW11" s="776"/>
      <c r="BX11" s="776"/>
      <c r="BY11" s="776"/>
      <c r="BZ11" s="776"/>
      <c r="CA11" s="776"/>
      <c r="CB11" s="776"/>
      <c r="CC11" s="776"/>
      <c r="CD11" s="776"/>
      <c r="CE11" s="776"/>
      <c r="CF11" s="776"/>
      <c r="CG11" s="777"/>
      <c r="CH11" s="778">
        <v>-63.423999999999999</v>
      </c>
      <c r="CI11" s="779"/>
      <c r="CJ11" s="779"/>
      <c r="CK11" s="779"/>
      <c r="CL11" s="780"/>
      <c r="CM11" s="778">
        <v>1139.2070000000001</v>
      </c>
      <c r="CN11" s="779"/>
      <c r="CO11" s="779"/>
      <c r="CP11" s="779"/>
      <c r="CQ11" s="780"/>
      <c r="CR11" s="778">
        <v>30</v>
      </c>
      <c r="CS11" s="779"/>
      <c r="CT11" s="779"/>
      <c r="CU11" s="779"/>
      <c r="CV11" s="780"/>
      <c r="CW11" s="778" t="s">
        <v>588</v>
      </c>
      <c r="CX11" s="779"/>
      <c r="CY11" s="779"/>
      <c r="CZ11" s="779"/>
      <c r="DA11" s="780"/>
      <c r="DB11" s="778" t="s">
        <v>588</v>
      </c>
      <c r="DC11" s="779"/>
      <c r="DD11" s="779"/>
      <c r="DE11" s="779"/>
      <c r="DF11" s="780"/>
      <c r="DG11" s="778" t="s">
        <v>588</v>
      </c>
      <c r="DH11" s="779"/>
      <c r="DI11" s="779"/>
      <c r="DJ11" s="779"/>
      <c r="DK11" s="780"/>
      <c r="DL11" s="778" t="s">
        <v>588</v>
      </c>
      <c r="DM11" s="779"/>
      <c r="DN11" s="779"/>
      <c r="DO11" s="779"/>
      <c r="DP11" s="780"/>
      <c r="DQ11" s="778" t="s">
        <v>588</v>
      </c>
      <c r="DR11" s="779"/>
      <c r="DS11" s="779"/>
      <c r="DT11" s="779"/>
      <c r="DU11" s="780"/>
      <c r="DV11" s="775"/>
      <c r="DW11" s="776"/>
      <c r="DX11" s="776"/>
      <c r="DY11" s="776"/>
      <c r="DZ11" s="781"/>
      <c r="EA11" s="234"/>
    </row>
    <row r="12" spans="1:131" s="235" customFormat="1" ht="26.25" customHeight="1" x14ac:dyDescent="0.2">
      <c r="A12" s="238">
        <v>6</v>
      </c>
      <c r="B12" s="782"/>
      <c r="C12" s="783"/>
      <c r="D12" s="783"/>
      <c r="E12" s="783"/>
      <c r="F12" s="783"/>
      <c r="G12" s="783"/>
      <c r="H12" s="783"/>
      <c r="I12" s="783"/>
      <c r="J12" s="783"/>
      <c r="K12" s="783"/>
      <c r="L12" s="783"/>
      <c r="M12" s="783"/>
      <c r="N12" s="783"/>
      <c r="O12" s="783"/>
      <c r="P12" s="784"/>
      <c r="Q12" s="785"/>
      <c r="R12" s="786"/>
      <c r="S12" s="786"/>
      <c r="T12" s="786"/>
      <c r="U12" s="786"/>
      <c r="V12" s="786"/>
      <c r="W12" s="786"/>
      <c r="X12" s="786"/>
      <c r="Y12" s="786"/>
      <c r="Z12" s="786"/>
      <c r="AA12" s="786"/>
      <c r="AB12" s="786"/>
      <c r="AC12" s="786"/>
      <c r="AD12" s="786"/>
      <c r="AE12" s="787"/>
      <c r="AF12" s="788"/>
      <c r="AG12" s="789"/>
      <c r="AH12" s="789"/>
      <c r="AI12" s="789"/>
      <c r="AJ12" s="790"/>
      <c r="AK12" s="771"/>
      <c r="AL12" s="772"/>
      <c r="AM12" s="772"/>
      <c r="AN12" s="772"/>
      <c r="AO12" s="772"/>
      <c r="AP12" s="772"/>
      <c r="AQ12" s="772"/>
      <c r="AR12" s="772"/>
      <c r="AS12" s="772"/>
      <c r="AT12" s="772"/>
      <c r="AU12" s="773"/>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75" t="s">
        <v>597</v>
      </c>
      <c r="BT12" s="776"/>
      <c r="BU12" s="776"/>
      <c r="BV12" s="776"/>
      <c r="BW12" s="776"/>
      <c r="BX12" s="776"/>
      <c r="BY12" s="776"/>
      <c r="BZ12" s="776"/>
      <c r="CA12" s="776"/>
      <c r="CB12" s="776"/>
      <c r="CC12" s="776"/>
      <c r="CD12" s="776"/>
      <c r="CE12" s="776"/>
      <c r="CF12" s="776"/>
      <c r="CG12" s="777"/>
      <c r="CH12" s="778">
        <v>13.988</v>
      </c>
      <c r="CI12" s="779"/>
      <c r="CJ12" s="779"/>
      <c r="CK12" s="779"/>
      <c r="CL12" s="780"/>
      <c r="CM12" s="778">
        <v>301.50200000000001</v>
      </c>
      <c r="CN12" s="779"/>
      <c r="CO12" s="779"/>
      <c r="CP12" s="779"/>
      <c r="CQ12" s="780"/>
      <c r="CR12" s="778">
        <v>10</v>
      </c>
      <c r="CS12" s="779"/>
      <c r="CT12" s="779"/>
      <c r="CU12" s="779"/>
      <c r="CV12" s="780"/>
      <c r="CW12" s="778" t="s">
        <v>588</v>
      </c>
      <c r="CX12" s="779"/>
      <c r="CY12" s="779"/>
      <c r="CZ12" s="779"/>
      <c r="DA12" s="780"/>
      <c r="DB12" s="778" t="s">
        <v>588</v>
      </c>
      <c r="DC12" s="779"/>
      <c r="DD12" s="779"/>
      <c r="DE12" s="779"/>
      <c r="DF12" s="780"/>
      <c r="DG12" s="778" t="s">
        <v>588</v>
      </c>
      <c r="DH12" s="779"/>
      <c r="DI12" s="779"/>
      <c r="DJ12" s="779"/>
      <c r="DK12" s="780"/>
      <c r="DL12" s="778" t="s">
        <v>588</v>
      </c>
      <c r="DM12" s="779"/>
      <c r="DN12" s="779"/>
      <c r="DO12" s="779"/>
      <c r="DP12" s="780"/>
      <c r="DQ12" s="778" t="s">
        <v>588</v>
      </c>
      <c r="DR12" s="779"/>
      <c r="DS12" s="779"/>
      <c r="DT12" s="779"/>
      <c r="DU12" s="780"/>
      <c r="DV12" s="775"/>
      <c r="DW12" s="776"/>
      <c r="DX12" s="776"/>
      <c r="DY12" s="776"/>
      <c r="DZ12" s="781"/>
      <c r="EA12" s="234"/>
    </row>
    <row r="13" spans="1:131" s="235" customFormat="1" ht="26.25" customHeight="1" x14ac:dyDescent="0.2">
      <c r="A13" s="238">
        <v>7</v>
      </c>
      <c r="B13" s="782"/>
      <c r="C13" s="783"/>
      <c r="D13" s="783"/>
      <c r="E13" s="783"/>
      <c r="F13" s="783"/>
      <c r="G13" s="783"/>
      <c r="H13" s="783"/>
      <c r="I13" s="783"/>
      <c r="J13" s="783"/>
      <c r="K13" s="783"/>
      <c r="L13" s="783"/>
      <c r="M13" s="783"/>
      <c r="N13" s="783"/>
      <c r="O13" s="783"/>
      <c r="P13" s="784"/>
      <c r="Q13" s="785"/>
      <c r="R13" s="786"/>
      <c r="S13" s="786"/>
      <c r="T13" s="786"/>
      <c r="U13" s="786"/>
      <c r="V13" s="786"/>
      <c r="W13" s="786"/>
      <c r="X13" s="786"/>
      <c r="Y13" s="786"/>
      <c r="Z13" s="786"/>
      <c r="AA13" s="786"/>
      <c r="AB13" s="786"/>
      <c r="AC13" s="786"/>
      <c r="AD13" s="786"/>
      <c r="AE13" s="787"/>
      <c r="AF13" s="788"/>
      <c r="AG13" s="789"/>
      <c r="AH13" s="789"/>
      <c r="AI13" s="789"/>
      <c r="AJ13" s="790"/>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c r="BS13" s="775" t="s">
        <v>598</v>
      </c>
      <c r="BT13" s="776"/>
      <c r="BU13" s="776"/>
      <c r="BV13" s="776"/>
      <c r="BW13" s="776"/>
      <c r="BX13" s="776"/>
      <c r="BY13" s="776"/>
      <c r="BZ13" s="776"/>
      <c r="CA13" s="776"/>
      <c r="CB13" s="776"/>
      <c r="CC13" s="776"/>
      <c r="CD13" s="776"/>
      <c r="CE13" s="776"/>
      <c r="CF13" s="776"/>
      <c r="CG13" s="777"/>
      <c r="CH13" s="778">
        <v>-31.016999999999999</v>
      </c>
      <c r="CI13" s="779"/>
      <c r="CJ13" s="779"/>
      <c r="CK13" s="779"/>
      <c r="CL13" s="780"/>
      <c r="CM13" s="778">
        <v>1539.646</v>
      </c>
      <c r="CN13" s="779"/>
      <c r="CO13" s="779"/>
      <c r="CP13" s="779"/>
      <c r="CQ13" s="780"/>
      <c r="CR13" s="778">
        <v>5</v>
      </c>
      <c r="CS13" s="779"/>
      <c r="CT13" s="779"/>
      <c r="CU13" s="779"/>
      <c r="CV13" s="780"/>
      <c r="CW13" s="778">
        <v>107.254</v>
      </c>
      <c r="CX13" s="779"/>
      <c r="CY13" s="779"/>
      <c r="CZ13" s="779"/>
      <c r="DA13" s="780"/>
      <c r="DB13" s="778" t="s">
        <v>588</v>
      </c>
      <c r="DC13" s="779"/>
      <c r="DD13" s="779"/>
      <c r="DE13" s="779"/>
      <c r="DF13" s="780"/>
      <c r="DG13" s="778" t="s">
        <v>588</v>
      </c>
      <c r="DH13" s="779"/>
      <c r="DI13" s="779"/>
      <c r="DJ13" s="779"/>
      <c r="DK13" s="780"/>
      <c r="DL13" s="778" t="s">
        <v>588</v>
      </c>
      <c r="DM13" s="779"/>
      <c r="DN13" s="779"/>
      <c r="DO13" s="779"/>
      <c r="DP13" s="780"/>
      <c r="DQ13" s="778" t="s">
        <v>588</v>
      </c>
      <c r="DR13" s="779"/>
      <c r="DS13" s="779"/>
      <c r="DT13" s="779"/>
      <c r="DU13" s="780"/>
      <c r="DV13" s="775"/>
      <c r="DW13" s="776"/>
      <c r="DX13" s="776"/>
      <c r="DY13" s="776"/>
      <c r="DZ13" s="781"/>
      <c r="EA13" s="234"/>
    </row>
    <row r="14" spans="1:131" s="235" customFormat="1" ht="26.25" customHeight="1" x14ac:dyDescent="0.2">
      <c r="A14" s="238">
        <v>8</v>
      </c>
      <c r="B14" s="782"/>
      <c r="C14" s="783"/>
      <c r="D14" s="783"/>
      <c r="E14" s="783"/>
      <c r="F14" s="783"/>
      <c r="G14" s="783"/>
      <c r="H14" s="783"/>
      <c r="I14" s="783"/>
      <c r="J14" s="783"/>
      <c r="K14" s="783"/>
      <c r="L14" s="783"/>
      <c r="M14" s="783"/>
      <c r="N14" s="783"/>
      <c r="O14" s="783"/>
      <c r="P14" s="784"/>
      <c r="Q14" s="785"/>
      <c r="R14" s="786"/>
      <c r="S14" s="786"/>
      <c r="T14" s="786"/>
      <c r="U14" s="786"/>
      <c r="V14" s="786"/>
      <c r="W14" s="786"/>
      <c r="X14" s="786"/>
      <c r="Y14" s="786"/>
      <c r="Z14" s="786"/>
      <c r="AA14" s="786"/>
      <c r="AB14" s="786"/>
      <c r="AC14" s="786"/>
      <c r="AD14" s="786"/>
      <c r="AE14" s="787"/>
      <c r="AF14" s="788"/>
      <c r="AG14" s="789"/>
      <c r="AH14" s="789"/>
      <c r="AI14" s="789"/>
      <c r="AJ14" s="790"/>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75" t="s">
        <v>599</v>
      </c>
      <c r="BT14" s="776"/>
      <c r="BU14" s="776"/>
      <c r="BV14" s="776"/>
      <c r="BW14" s="776"/>
      <c r="BX14" s="776"/>
      <c r="BY14" s="776"/>
      <c r="BZ14" s="776"/>
      <c r="CA14" s="776"/>
      <c r="CB14" s="776"/>
      <c r="CC14" s="776"/>
      <c r="CD14" s="776"/>
      <c r="CE14" s="776"/>
      <c r="CF14" s="776"/>
      <c r="CG14" s="777"/>
      <c r="CH14" s="778">
        <v>3.1150000000000002</v>
      </c>
      <c r="CI14" s="779"/>
      <c r="CJ14" s="779"/>
      <c r="CK14" s="779"/>
      <c r="CL14" s="780"/>
      <c r="CM14" s="778">
        <v>68.528999999999996</v>
      </c>
      <c r="CN14" s="779"/>
      <c r="CO14" s="779"/>
      <c r="CP14" s="779"/>
      <c r="CQ14" s="780"/>
      <c r="CR14" s="778">
        <v>10</v>
      </c>
      <c r="CS14" s="779"/>
      <c r="CT14" s="779"/>
      <c r="CU14" s="779"/>
      <c r="CV14" s="780"/>
      <c r="CW14" s="778">
        <v>15.662000000000001</v>
      </c>
      <c r="CX14" s="779"/>
      <c r="CY14" s="779"/>
      <c r="CZ14" s="779"/>
      <c r="DA14" s="780"/>
      <c r="DB14" s="778" t="s">
        <v>588</v>
      </c>
      <c r="DC14" s="779"/>
      <c r="DD14" s="779"/>
      <c r="DE14" s="779"/>
      <c r="DF14" s="780"/>
      <c r="DG14" s="778" t="s">
        <v>588</v>
      </c>
      <c r="DH14" s="779"/>
      <c r="DI14" s="779"/>
      <c r="DJ14" s="779"/>
      <c r="DK14" s="780"/>
      <c r="DL14" s="778" t="s">
        <v>588</v>
      </c>
      <c r="DM14" s="779"/>
      <c r="DN14" s="779"/>
      <c r="DO14" s="779"/>
      <c r="DP14" s="780"/>
      <c r="DQ14" s="778" t="s">
        <v>588</v>
      </c>
      <c r="DR14" s="779"/>
      <c r="DS14" s="779"/>
      <c r="DT14" s="779"/>
      <c r="DU14" s="780"/>
      <c r="DV14" s="775"/>
      <c r="DW14" s="776"/>
      <c r="DX14" s="776"/>
      <c r="DY14" s="776"/>
      <c r="DZ14" s="781"/>
      <c r="EA14" s="234"/>
    </row>
    <row r="15" spans="1:131" s="235" customFormat="1" ht="26.25" customHeight="1" x14ac:dyDescent="0.2">
      <c r="A15" s="238">
        <v>9</v>
      </c>
      <c r="B15" s="782"/>
      <c r="C15" s="783"/>
      <c r="D15" s="783"/>
      <c r="E15" s="783"/>
      <c r="F15" s="783"/>
      <c r="G15" s="783"/>
      <c r="H15" s="783"/>
      <c r="I15" s="783"/>
      <c r="J15" s="783"/>
      <c r="K15" s="783"/>
      <c r="L15" s="783"/>
      <c r="M15" s="783"/>
      <c r="N15" s="783"/>
      <c r="O15" s="783"/>
      <c r="P15" s="784"/>
      <c r="Q15" s="785"/>
      <c r="R15" s="786"/>
      <c r="S15" s="786"/>
      <c r="T15" s="786"/>
      <c r="U15" s="786"/>
      <c r="V15" s="786"/>
      <c r="W15" s="786"/>
      <c r="X15" s="786"/>
      <c r="Y15" s="786"/>
      <c r="Z15" s="786"/>
      <c r="AA15" s="786"/>
      <c r="AB15" s="786"/>
      <c r="AC15" s="786"/>
      <c r="AD15" s="786"/>
      <c r="AE15" s="787"/>
      <c r="AF15" s="788"/>
      <c r="AG15" s="789"/>
      <c r="AH15" s="789"/>
      <c r="AI15" s="789"/>
      <c r="AJ15" s="790"/>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75" t="s">
        <v>600</v>
      </c>
      <c r="BT15" s="776"/>
      <c r="BU15" s="776"/>
      <c r="BV15" s="776"/>
      <c r="BW15" s="776"/>
      <c r="BX15" s="776"/>
      <c r="BY15" s="776"/>
      <c r="BZ15" s="776"/>
      <c r="CA15" s="776"/>
      <c r="CB15" s="776"/>
      <c r="CC15" s="776"/>
      <c r="CD15" s="776"/>
      <c r="CE15" s="776"/>
      <c r="CF15" s="776"/>
      <c r="CG15" s="777"/>
      <c r="CH15" s="778">
        <v>320.26100000000002</v>
      </c>
      <c r="CI15" s="779"/>
      <c r="CJ15" s="779"/>
      <c r="CK15" s="779"/>
      <c r="CL15" s="780"/>
      <c r="CM15" s="778">
        <v>113.634</v>
      </c>
      <c r="CN15" s="779"/>
      <c r="CO15" s="779"/>
      <c r="CP15" s="779"/>
      <c r="CQ15" s="780"/>
      <c r="CR15" s="778">
        <v>15</v>
      </c>
      <c r="CS15" s="779"/>
      <c r="CT15" s="779"/>
      <c r="CU15" s="779"/>
      <c r="CV15" s="780"/>
      <c r="CW15" s="778">
        <v>336.55700000000002</v>
      </c>
      <c r="CX15" s="779"/>
      <c r="CY15" s="779"/>
      <c r="CZ15" s="779"/>
      <c r="DA15" s="780"/>
      <c r="DB15" s="778">
        <v>129</v>
      </c>
      <c r="DC15" s="779"/>
      <c r="DD15" s="779"/>
      <c r="DE15" s="779"/>
      <c r="DF15" s="780"/>
      <c r="DG15" s="778" t="s">
        <v>588</v>
      </c>
      <c r="DH15" s="779"/>
      <c r="DI15" s="779"/>
      <c r="DJ15" s="779"/>
      <c r="DK15" s="780"/>
      <c r="DL15" s="778" t="s">
        <v>588</v>
      </c>
      <c r="DM15" s="779"/>
      <c r="DN15" s="779"/>
      <c r="DO15" s="779"/>
      <c r="DP15" s="780"/>
      <c r="DQ15" s="778" t="s">
        <v>588</v>
      </c>
      <c r="DR15" s="779"/>
      <c r="DS15" s="779"/>
      <c r="DT15" s="779"/>
      <c r="DU15" s="780"/>
      <c r="DV15" s="775"/>
      <c r="DW15" s="776"/>
      <c r="DX15" s="776"/>
      <c r="DY15" s="776"/>
      <c r="DZ15" s="781"/>
      <c r="EA15" s="234"/>
    </row>
    <row r="16" spans="1:131" s="235" customFormat="1" ht="26.25" customHeight="1" x14ac:dyDescent="0.2">
      <c r="A16" s="238">
        <v>10</v>
      </c>
      <c r="B16" s="782"/>
      <c r="C16" s="783"/>
      <c r="D16" s="783"/>
      <c r="E16" s="783"/>
      <c r="F16" s="783"/>
      <c r="G16" s="783"/>
      <c r="H16" s="783"/>
      <c r="I16" s="783"/>
      <c r="J16" s="783"/>
      <c r="K16" s="783"/>
      <c r="L16" s="783"/>
      <c r="M16" s="783"/>
      <c r="N16" s="783"/>
      <c r="O16" s="783"/>
      <c r="P16" s="784"/>
      <c r="Q16" s="785"/>
      <c r="R16" s="786"/>
      <c r="S16" s="786"/>
      <c r="T16" s="786"/>
      <c r="U16" s="786"/>
      <c r="V16" s="786"/>
      <c r="W16" s="786"/>
      <c r="X16" s="786"/>
      <c r="Y16" s="786"/>
      <c r="Z16" s="786"/>
      <c r="AA16" s="786"/>
      <c r="AB16" s="786"/>
      <c r="AC16" s="786"/>
      <c r="AD16" s="786"/>
      <c r="AE16" s="787"/>
      <c r="AF16" s="788"/>
      <c r="AG16" s="789"/>
      <c r="AH16" s="789"/>
      <c r="AI16" s="789"/>
      <c r="AJ16" s="790"/>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75" t="s">
        <v>601</v>
      </c>
      <c r="BT16" s="776"/>
      <c r="BU16" s="776"/>
      <c r="BV16" s="776"/>
      <c r="BW16" s="776"/>
      <c r="BX16" s="776"/>
      <c r="BY16" s="776"/>
      <c r="BZ16" s="776"/>
      <c r="CA16" s="776"/>
      <c r="CB16" s="776"/>
      <c r="CC16" s="776"/>
      <c r="CD16" s="776"/>
      <c r="CE16" s="776"/>
      <c r="CF16" s="776"/>
      <c r="CG16" s="777"/>
      <c r="CH16" s="778">
        <v>76.504000000000005</v>
      </c>
      <c r="CI16" s="779"/>
      <c r="CJ16" s="779"/>
      <c r="CK16" s="779"/>
      <c r="CL16" s="780"/>
      <c r="CM16" s="778">
        <v>1920.673</v>
      </c>
      <c r="CN16" s="779"/>
      <c r="CO16" s="779"/>
      <c r="CP16" s="779"/>
      <c r="CQ16" s="780"/>
      <c r="CR16" s="778">
        <v>40.606000000000002</v>
      </c>
      <c r="CS16" s="779"/>
      <c r="CT16" s="779"/>
      <c r="CU16" s="779"/>
      <c r="CV16" s="780"/>
      <c r="CW16" s="778">
        <f>43.04+47.402</f>
        <v>90.442000000000007</v>
      </c>
      <c r="CX16" s="779"/>
      <c r="CY16" s="779"/>
      <c r="CZ16" s="779"/>
      <c r="DA16" s="780"/>
      <c r="DB16" s="778" t="s">
        <v>588</v>
      </c>
      <c r="DC16" s="779"/>
      <c r="DD16" s="779"/>
      <c r="DE16" s="779"/>
      <c r="DF16" s="780"/>
      <c r="DG16" s="778" t="s">
        <v>588</v>
      </c>
      <c r="DH16" s="779"/>
      <c r="DI16" s="779"/>
      <c r="DJ16" s="779"/>
      <c r="DK16" s="780"/>
      <c r="DL16" s="778" t="s">
        <v>588</v>
      </c>
      <c r="DM16" s="779"/>
      <c r="DN16" s="779"/>
      <c r="DO16" s="779"/>
      <c r="DP16" s="780"/>
      <c r="DQ16" s="778" t="s">
        <v>588</v>
      </c>
      <c r="DR16" s="779"/>
      <c r="DS16" s="779"/>
      <c r="DT16" s="779"/>
      <c r="DU16" s="780"/>
      <c r="DV16" s="775"/>
      <c r="DW16" s="776"/>
      <c r="DX16" s="776"/>
      <c r="DY16" s="776"/>
      <c r="DZ16" s="781"/>
      <c r="EA16" s="234"/>
    </row>
    <row r="17" spans="1:131" s="235" customFormat="1" ht="26.25" customHeight="1" x14ac:dyDescent="0.2">
      <c r="A17" s="238">
        <v>11</v>
      </c>
      <c r="B17" s="782"/>
      <c r="C17" s="783"/>
      <c r="D17" s="783"/>
      <c r="E17" s="783"/>
      <c r="F17" s="783"/>
      <c r="G17" s="783"/>
      <c r="H17" s="783"/>
      <c r="I17" s="783"/>
      <c r="J17" s="783"/>
      <c r="K17" s="783"/>
      <c r="L17" s="783"/>
      <c r="M17" s="783"/>
      <c r="N17" s="783"/>
      <c r="O17" s="783"/>
      <c r="P17" s="784"/>
      <c r="Q17" s="785"/>
      <c r="R17" s="786"/>
      <c r="S17" s="786"/>
      <c r="T17" s="786"/>
      <c r="U17" s="786"/>
      <c r="V17" s="786"/>
      <c r="W17" s="786"/>
      <c r="X17" s="786"/>
      <c r="Y17" s="786"/>
      <c r="Z17" s="786"/>
      <c r="AA17" s="786"/>
      <c r="AB17" s="786"/>
      <c r="AC17" s="786"/>
      <c r="AD17" s="786"/>
      <c r="AE17" s="787"/>
      <c r="AF17" s="788"/>
      <c r="AG17" s="789"/>
      <c r="AH17" s="789"/>
      <c r="AI17" s="789"/>
      <c r="AJ17" s="790"/>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75" t="s">
        <v>602</v>
      </c>
      <c r="BT17" s="776"/>
      <c r="BU17" s="776"/>
      <c r="BV17" s="776"/>
      <c r="BW17" s="776"/>
      <c r="BX17" s="776"/>
      <c r="BY17" s="776"/>
      <c r="BZ17" s="776"/>
      <c r="CA17" s="776"/>
      <c r="CB17" s="776"/>
      <c r="CC17" s="776"/>
      <c r="CD17" s="776"/>
      <c r="CE17" s="776"/>
      <c r="CF17" s="776"/>
      <c r="CG17" s="777"/>
      <c r="CH17" s="778">
        <v>14.885</v>
      </c>
      <c r="CI17" s="779"/>
      <c r="CJ17" s="779"/>
      <c r="CK17" s="779"/>
      <c r="CL17" s="780"/>
      <c r="CM17" s="778">
        <v>329.50099999999998</v>
      </c>
      <c r="CN17" s="779"/>
      <c r="CO17" s="779"/>
      <c r="CP17" s="779"/>
      <c r="CQ17" s="780"/>
      <c r="CR17" s="778">
        <v>15</v>
      </c>
      <c r="CS17" s="779"/>
      <c r="CT17" s="779"/>
      <c r="CU17" s="779"/>
      <c r="CV17" s="780"/>
      <c r="CW17" s="778">
        <v>422.94099999999997</v>
      </c>
      <c r="CX17" s="779"/>
      <c r="CY17" s="779"/>
      <c r="CZ17" s="779"/>
      <c r="DA17" s="780"/>
      <c r="DB17" s="778" t="s">
        <v>588</v>
      </c>
      <c r="DC17" s="779"/>
      <c r="DD17" s="779"/>
      <c r="DE17" s="779"/>
      <c r="DF17" s="780"/>
      <c r="DG17" s="778" t="s">
        <v>588</v>
      </c>
      <c r="DH17" s="779"/>
      <c r="DI17" s="779"/>
      <c r="DJ17" s="779"/>
      <c r="DK17" s="780"/>
      <c r="DL17" s="778" t="s">
        <v>588</v>
      </c>
      <c r="DM17" s="779"/>
      <c r="DN17" s="779"/>
      <c r="DO17" s="779"/>
      <c r="DP17" s="780"/>
      <c r="DQ17" s="778" t="s">
        <v>588</v>
      </c>
      <c r="DR17" s="779"/>
      <c r="DS17" s="779"/>
      <c r="DT17" s="779"/>
      <c r="DU17" s="780"/>
      <c r="DV17" s="775"/>
      <c r="DW17" s="776"/>
      <c r="DX17" s="776"/>
      <c r="DY17" s="776"/>
      <c r="DZ17" s="781"/>
      <c r="EA17" s="234"/>
    </row>
    <row r="18" spans="1:131" s="235" customFormat="1" ht="26.25" customHeight="1" x14ac:dyDescent="0.2">
      <c r="A18" s="238">
        <v>12</v>
      </c>
      <c r="B18" s="782"/>
      <c r="C18" s="783"/>
      <c r="D18" s="783"/>
      <c r="E18" s="783"/>
      <c r="F18" s="783"/>
      <c r="G18" s="783"/>
      <c r="H18" s="783"/>
      <c r="I18" s="783"/>
      <c r="J18" s="783"/>
      <c r="K18" s="783"/>
      <c r="L18" s="783"/>
      <c r="M18" s="783"/>
      <c r="N18" s="783"/>
      <c r="O18" s="783"/>
      <c r="P18" s="784"/>
      <c r="Q18" s="785"/>
      <c r="R18" s="786"/>
      <c r="S18" s="786"/>
      <c r="T18" s="786"/>
      <c r="U18" s="786"/>
      <c r="V18" s="786"/>
      <c r="W18" s="786"/>
      <c r="X18" s="786"/>
      <c r="Y18" s="786"/>
      <c r="Z18" s="786"/>
      <c r="AA18" s="786"/>
      <c r="AB18" s="786"/>
      <c r="AC18" s="786"/>
      <c r="AD18" s="786"/>
      <c r="AE18" s="787"/>
      <c r="AF18" s="788"/>
      <c r="AG18" s="789"/>
      <c r="AH18" s="789"/>
      <c r="AI18" s="789"/>
      <c r="AJ18" s="790"/>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75" t="s">
        <v>603</v>
      </c>
      <c r="BT18" s="776" t="s">
        <v>603</v>
      </c>
      <c r="BU18" s="776" t="s">
        <v>603</v>
      </c>
      <c r="BV18" s="776" t="s">
        <v>603</v>
      </c>
      <c r="BW18" s="776" t="s">
        <v>603</v>
      </c>
      <c r="BX18" s="776" t="s">
        <v>603</v>
      </c>
      <c r="BY18" s="776" t="s">
        <v>603</v>
      </c>
      <c r="BZ18" s="776" t="s">
        <v>603</v>
      </c>
      <c r="CA18" s="776" t="s">
        <v>603</v>
      </c>
      <c r="CB18" s="776" t="s">
        <v>603</v>
      </c>
      <c r="CC18" s="776" t="s">
        <v>603</v>
      </c>
      <c r="CD18" s="776" t="s">
        <v>603</v>
      </c>
      <c r="CE18" s="776" t="s">
        <v>603</v>
      </c>
      <c r="CF18" s="776" t="s">
        <v>603</v>
      </c>
      <c r="CG18" s="777" t="s">
        <v>603</v>
      </c>
      <c r="CH18" s="778">
        <v>-6.0049999999999999</v>
      </c>
      <c r="CI18" s="779"/>
      <c r="CJ18" s="779"/>
      <c r="CK18" s="779"/>
      <c r="CL18" s="780"/>
      <c r="CM18" s="778">
        <v>510.65</v>
      </c>
      <c r="CN18" s="779"/>
      <c r="CO18" s="779"/>
      <c r="CP18" s="779"/>
      <c r="CQ18" s="780"/>
      <c r="CR18" s="778">
        <v>10</v>
      </c>
      <c r="CS18" s="779"/>
      <c r="CT18" s="779"/>
      <c r="CU18" s="779"/>
      <c r="CV18" s="780"/>
      <c r="CW18" s="778">
        <v>442.13799999999998</v>
      </c>
      <c r="CX18" s="779"/>
      <c r="CY18" s="779"/>
      <c r="CZ18" s="779"/>
      <c r="DA18" s="780"/>
      <c r="DB18" s="778" t="s">
        <v>588</v>
      </c>
      <c r="DC18" s="779"/>
      <c r="DD18" s="779"/>
      <c r="DE18" s="779"/>
      <c r="DF18" s="780"/>
      <c r="DG18" s="778" t="s">
        <v>588</v>
      </c>
      <c r="DH18" s="779"/>
      <c r="DI18" s="779"/>
      <c r="DJ18" s="779"/>
      <c r="DK18" s="780"/>
      <c r="DL18" s="778" t="s">
        <v>588</v>
      </c>
      <c r="DM18" s="779"/>
      <c r="DN18" s="779"/>
      <c r="DO18" s="779"/>
      <c r="DP18" s="780"/>
      <c r="DQ18" s="778" t="s">
        <v>588</v>
      </c>
      <c r="DR18" s="779"/>
      <c r="DS18" s="779"/>
      <c r="DT18" s="779"/>
      <c r="DU18" s="780"/>
      <c r="DV18" s="775"/>
      <c r="DW18" s="776"/>
      <c r="DX18" s="776"/>
      <c r="DY18" s="776"/>
      <c r="DZ18" s="781"/>
      <c r="EA18" s="234"/>
    </row>
    <row r="19" spans="1:131" s="235" customFormat="1" ht="26.25" customHeight="1" x14ac:dyDescent="0.2">
      <c r="A19" s="238">
        <v>13</v>
      </c>
      <c r="B19" s="782"/>
      <c r="C19" s="783"/>
      <c r="D19" s="783"/>
      <c r="E19" s="783"/>
      <c r="F19" s="783"/>
      <c r="G19" s="783"/>
      <c r="H19" s="783"/>
      <c r="I19" s="783"/>
      <c r="J19" s="783"/>
      <c r="K19" s="783"/>
      <c r="L19" s="783"/>
      <c r="M19" s="783"/>
      <c r="N19" s="783"/>
      <c r="O19" s="783"/>
      <c r="P19" s="784"/>
      <c r="Q19" s="785"/>
      <c r="R19" s="786"/>
      <c r="S19" s="786"/>
      <c r="T19" s="786"/>
      <c r="U19" s="786"/>
      <c r="V19" s="786"/>
      <c r="W19" s="786"/>
      <c r="X19" s="786"/>
      <c r="Y19" s="786"/>
      <c r="Z19" s="786"/>
      <c r="AA19" s="786"/>
      <c r="AB19" s="786"/>
      <c r="AC19" s="786"/>
      <c r="AD19" s="786"/>
      <c r="AE19" s="787"/>
      <c r="AF19" s="788"/>
      <c r="AG19" s="789"/>
      <c r="AH19" s="789"/>
      <c r="AI19" s="789"/>
      <c r="AJ19" s="790"/>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75" t="s">
        <v>604</v>
      </c>
      <c r="BT19" s="776" t="s">
        <v>604</v>
      </c>
      <c r="BU19" s="776" t="s">
        <v>604</v>
      </c>
      <c r="BV19" s="776" t="s">
        <v>604</v>
      </c>
      <c r="BW19" s="776" t="s">
        <v>604</v>
      </c>
      <c r="BX19" s="776" t="s">
        <v>604</v>
      </c>
      <c r="BY19" s="776" t="s">
        <v>604</v>
      </c>
      <c r="BZ19" s="776" t="s">
        <v>604</v>
      </c>
      <c r="CA19" s="776" t="s">
        <v>604</v>
      </c>
      <c r="CB19" s="776" t="s">
        <v>604</v>
      </c>
      <c r="CC19" s="776" t="s">
        <v>604</v>
      </c>
      <c r="CD19" s="776" t="s">
        <v>604</v>
      </c>
      <c r="CE19" s="776" t="s">
        <v>604</v>
      </c>
      <c r="CF19" s="776" t="s">
        <v>604</v>
      </c>
      <c r="CG19" s="777" t="s">
        <v>604</v>
      </c>
      <c r="CH19" s="778">
        <v>285.77800000000002</v>
      </c>
      <c r="CI19" s="779"/>
      <c r="CJ19" s="779"/>
      <c r="CK19" s="779"/>
      <c r="CL19" s="780"/>
      <c r="CM19" s="778">
        <v>2629.53</v>
      </c>
      <c r="CN19" s="779"/>
      <c r="CO19" s="779"/>
      <c r="CP19" s="779"/>
      <c r="CQ19" s="780"/>
      <c r="CR19" s="778">
        <v>20</v>
      </c>
      <c r="CS19" s="779"/>
      <c r="CT19" s="779"/>
      <c r="CU19" s="779"/>
      <c r="CV19" s="780"/>
      <c r="CW19" s="778" t="s">
        <v>588</v>
      </c>
      <c r="CX19" s="779"/>
      <c r="CY19" s="779"/>
      <c r="CZ19" s="779"/>
      <c r="DA19" s="780"/>
      <c r="DB19" s="778" t="s">
        <v>588</v>
      </c>
      <c r="DC19" s="779"/>
      <c r="DD19" s="779"/>
      <c r="DE19" s="779"/>
      <c r="DF19" s="780"/>
      <c r="DG19" s="778" t="s">
        <v>588</v>
      </c>
      <c r="DH19" s="779"/>
      <c r="DI19" s="779"/>
      <c r="DJ19" s="779"/>
      <c r="DK19" s="780"/>
      <c r="DL19" s="778" t="s">
        <v>588</v>
      </c>
      <c r="DM19" s="779"/>
      <c r="DN19" s="779"/>
      <c r="DO19" s="779"/>
      <c r="DP19" s="780"/>
      <c r="DQ19" s="778" t="s">
        <v>588</v>
      </c>
      <c r="DR19" s="779"/>
      <c r="DS19" s="779"/>
      <c r="DT19" s="779"/>
      <c r="DU19" s="780"/>
      <c r="DV19" s="775"/>
      <c r="DW19" s="776"/>
      <c r="DX19" s="776"/>
      <c r="DY19" s="776"/>
      <c r="DZ19" s="781"/>
      <c r="EA19" s="234"/>
    </row>
    <row r="20" spans="1:131" s="235" customFormat="1" ht="26.25" customHeight="1" x14ac:dyDescent="0.2">
      <c r="A20" s="238">
        <v>14</v>
      </c>
      <c r="B20" s="782"/>
      <c r="C20" s="783"/>
      <c r="D20" s="783"/>
      <c r="E20" s="783"/>
      <c r="F20" s="783"/>
      <c r="G20" s="783"/>
      <c r="H20" s="783"/>
      <c r="I20" s="783"/>
      <c r="J20" s="783"/>
      <c r="K20" s="783"/>
      <c r="L20" s="783"/>
      <c r="M20" s="783"/>
      <c r="N20" s="783"/>
      <c r="O20" s="783"/>
      <c r="P20" s="784"/>
      <c r="Q20" s="785"/>
      <c r="R20" s="786"/>
      <c r="S20" s="786"/>
      <c r="T20" s="786"/>
      <c r="U20" s="786"/>
      <c r="V20" s="786"/>
      <c r="W20" s="786"/>
      <c r="X20" s="786"/>
      <c r="Y20" s="786"/>
      <c r="Z20" s="786"/>
      <c r="AA20" s="786"/>
      <c r="AB20" s="786"/>
      <c r="AC20" s="786"/>
      <c r="AD20" s="786"/>
      <c r="AE20" s="787"/>
      <c r="AF20" s="788"/>
      <c r="AG20" s="789"/>
      <c r="AH20" s="789"/>
      <c r="AI20" s="789"/>
      <c r="AJ20" s="790"/>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75" t="s">
        <v>605</v>
      </c>
      <c r="BT20" s="776" t="s">
        <v>605</v>
      </c>
      <c r="BU20" s="776" t="s">
        <v>605</v>
      </c>
      <c r="BV20" s="776" t="s">
        <v>605</v>
      </c>
      <c r="BW20" s="776" t="s">
        <v>605</v>
      </c>
      <c r="BX20" s="776" t="s">
        <v>605</v>
      </c>
      <c r="BY20" s="776" t="s">
        <v>605</v>
      </c>
      <c r="BZ20" s="776" t="s">
        <v>605</v>
      </c>
      <c r="CA20" s="776" t="s">
        <v>605</v>
      </c>
      <c r="CB20" s="776" t="s">
        <v>605</v>
      </c>
      <c r="CC20" s="776" t="s">
        <v>605</v>
      </c>
      <c r="CD20" s="776" t="s">
        <v>605</v>
      </c>
      <c r="CE20" s="776" t="s">
        <v>605</v>
      </c>
      <c r="CF20" s="776" t="s">
        <v>605</v>
      </c>
      <c r="CG20" s="777" t="s">
        <v>605</v>
      </c>
      <c r="CH20" s="778">
        <v>-2.9769999999999999</v>
      </c>
      <c r="CI20" s="779"/>
      <c r="CJ20" s="779"/>
      <c r="CK20" s="779"/>
      <c r="CL20" s="780"/>
      <c r="CM20" s="778">
        <v>1543.095</v>
      </c>
      <c r="CN20" s="779"/>
      <c r="CO20" s="779"/>
      <c r="CP20" s="779"/>
      <c r="CQ20" s="780"/>
      <c r="CR20" s="778">
        <v>40</v>
      </c>
      <c r="CS20" s="779"/>
      <c r="CT20" s="779"/>
      <c r="CU20" s="779"/>
      <c r="CV20" s="780"/>
      <c r="CW20" s="778">
        <v>285.74400000000003</v>
      </c>
      <c r="CX20" s="779"/>
      <c r="CY20" s="779"/>
      <c r="CZ20" s="779"/>
      <c r="DA20" s="780"/>
      <c r="DB20" s="778" t="s">
        <v>588</v>
      </c>
      <c r="DC20" s="779"/>
      <c r="DD20" s="779"/>
      <c r="DE20" s="779"/>
      <c r="DF20" s="780"/>
      <c r="DG20" s="778" t="s">
        <v>588</v>
      </c>
      <c r="DH20" s="779"/>
      <c r="DI20" s="779"/>
      <c r="DJ20" s="779"/>
      <c r="DK20" s="780"/>
      <c r="DL20" s="778" t="s">
        <v>588</v>
      </c>
      <c r="DM20" s="779"/>
      <c r="DN20" s="779"/>
      <c r="DO20" s="779"/>
      <c r="DP20" s="780"/>
      <c r="DQ20" s="778" t="s">
        <v>588</v>
      </c>
      <c r="DR20" s="779"/>
      <c r="DS20" s="779"/>
      <c r="DT20" s="779"/>
      <c r="DU20" s="780"/>
      <c r="DV20" s="775"/>
      <c r="DW20" s="776"/>
      <c r="DX20" s="776"/>
      <c r="DY20" s="776"/>
      <c r="DZ20" s="781"/>
      <c r="EA20" s="234"/>
    </row>
    <row r="21" spans="1:131" s="235" customFormat="1" ht="26.25" customHeight="1" thickBot="1" x14ac:dyDescent="0.25">
      <c r="A21" s="238">
        <v>15</v>
      </c>
      <c r="B21" s="782"/>
      <c r="C21" s="783"/>
      <c r="D21" s="783"/>
      <c r="E21" s="783"/>
      <c r="F21" s="783"/>
      <c r="G21" s="783"/>
      <c r="H21" s="783"/>
      <c r="I21" s="783"/>
      <c r="J21" s="783"/>
      <c r="K21" s="783"/>
      <c r="L21" s="783"/>
      <c r="M21" s="783"/>
      <c r="N21" s="783"/>
      <c r="O21" s="783"/>
      <c r="P21" s="784"/>
      <c r="Q21" s="785"/>
      <c r="R21" s="786"/>
      <c r="S21" s="786"/>
      <c r="T21" s="786"/>
      <c r="U21" s="786"/>
      <c r="V21" s="786"/>
      <c r="W21" s="786"/>
      <c r="X21" s="786"/>
      <c r="Y21" s="786"/>
      <c r="Z21" s="786"/>
      <c r="AA21" s="786"/>
      <c r="AB21" s="786"/>
      <c r="AC21" s="786"/>
      <c r="AD21" s="786"/>
      <c r="AE21" s="787"/>
      <c r="AF21" s="788"/>
      <c r="AG21" s="789"/>
      <c r="AH21" s="789"/>
      <c r="AI21" s="789"/>
      <c r="AJ21" s="790"/>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75" t="s">
        <v>606</v>
      </c>
      <c r="BT21" s="776" t="s">
        <v>607</v>
      </c>
      <c r="BU21" s="776" t="s">
        <v>607</v>
      </c>
      <c r="BV21" s="776" t="s">
        <v>607</v>
      </c>
      <c r="BW21" s="776" t="s">
        <v>607</v>
      </c>
      <c r="BX21" s="776" t="s">
        <v>607</v>
      </c>
      <c r="BY21" s="776" t="s">
        <v>607</v>
      </c>
      <c r="BZ21" s="776" t="s">
        <v>607</v>
      </c>
      <c r="CA21" s="776" t="s">
        <v>607</v>
      </c>
      <c r="CB21" s="776" t="s">
        <v>607</v>
      </c>
      <c r="CC21" s="776" t="s">
        <v>607</v>
      </c>
      <c r="CD21" s="776" t="s">
        <v>607</v>
      </c>
      <c r="CE21" s="776" t="s">
        <v>607</v>
      </c>
      <c r="CF21" s="776" t="s">
        <v>607</v>
      </c>
      <c r="CG21" s="777" t="s">
        <v>607</v>
      </c>
      <c r="CH21" s="778">
        <v>5.9889999999999999</v>
      </c>
      <c r="CI21" s="779"/>
      <c r="CJ21" s="779"/>
      <c r="CK21" s="779"/>
      <c r="CL21" s="780"/>
      <c r="CM21" s="778">
        <v>69.350999999999999</v>
      </c>
      <c r="CN21" s="779"/>
      <c r="CO21" s="779"/>
      <c r="CP21" s="779"/>
      <c r="CQ21" s="780"/>
      <c r="CR21" s="778">
        <v>7.5</v>
      </c>
      <c r="CS21" s="779"/>
      <c r="CT21" s="779"/>
      <c r="CU21" s="779"/>
      <c r="CV21" s="780"/>
      <c r="CW21" s="778" t="s">
        <v>588</v>
      </c>
      <c r="CX21" s="779"/>
      <c r="CY21" s="779"/>
      <c r="CZ21" s="779"/>
      <c r="DA21" s="780"/>
      <c r="DB21" s="778" t="s">
        <v>588</v>
      </c>
      <c r="DC21" s="779"/>
      <c r="DD21" s="779"/>
      <c r="DE21" s="779"/>
      <c r="DF21" s="780"/>
      <c r="DG21" s="778" t="s">
        <v>588</v>
      </c>
      <c r="DH21" s="779"/>
      <c r="DI21" s="779"/>
      <c r="DJ21" s="779"/>
      <c r="DK21" s="780"/>
      <c r="DL21" s="778" t="s">
        <v>588</v>
      </c>
      <c r="DM21" s="779"/>
      <c r="DN21" s="779"/>
      <c r="DO21" s="779"/>
      <c r="DP21" s="780"/>
      <c r="DQ21" s="778" t="s">
        <v>588</v>
      </c>
      <c r="DR21" s="779"/>
      <c r="DS21" s="779"/>
      <c r="DT21" s="779"/>
      <c r="DU21" s="780"/>
      <c r="DV21" s="775"/>
      <c r="DW21" s="776"/>
      <c r="DX21" s="776"/>
      <c r="DY21" s="776"/>
      <c r="DZ21" s="781"/>
      <c r="EA21" s="234"/>
    </row>
    <row r="22" spans="1:131" s="235" customFormat="1" ht="26.25" customHeight="1" x14ac:dyDescent="0.2">
      <c r="A22" s="238">
        <v>16</v>
      </c>
      <c r="B22" s="782"/>
      <c r="C22" s="783"/>
      <c r="D22" s="783"/>
      <c r="E22" s="783"/>
      <c r="F22" s="783"/>
      <c r="G22" s="783"/>
      <c r="H22" s="783"/>
      <c r="I22" s="783"/>
      <c r="J22" s="783"/>
      <c r="K22" s="783"/>
      <c r="L22" s="783"/>
      <c r="M22" s="783"/>
      <c r="N22" s="783"/>
      <c r="O22" s="783"/>
      <c r="P22" s="784"/>
      <c r="Q22" s="801"/>
      <c r="R22" s="802"/>
      <c r="S22" s="802"/>
      <c r="T22" s="802"/>
      <c r="U22" s="802"/>
      <c r="V22" s="802"/>
      <c r="W22" s="802"/>
      <c r="X22" s="802"/>
      <c r="Y22" s="802"/>
      <c r="Z22" s="802"/>
      <c r="AA22" s="802"/>
      <c r="AB22" s="802"/>
      <c r="AC22" s="802"/>
      <c r="AD22" s="802"/>
      <c r="AE22" s="803"/>
      <c r="AF22" s="788"/>
      <c r="AG22" s="789"/>
      <c r="AH22" s="789"/>
      <c r="AI22" s="789"/>
      <c r="AJ22" s="790"/>
      <c r="AK22" s="804"/>
      <c r="AL22" s="805"/>
      <c r="AM22" s="805"/>
      <c r="AN22" s="805"/>
      <c r="AO22" s="805"/>
      <c r="AP22" s="805"/>
      <c r="AQ22" s="805"/>
      <c r="AR22" s="805"/>
      <c r="AS22" s="805"/>
      <c r="AT22" s="805"/>
      <c r="AU22" s="806"/>
      <c r="AV22" s="806"/>
      <c r="AW22" s="806"/>
      <c r="AX22" s="806"/>
      <c r="AY22" s="807"/>
      <c r="AZ22" s="808" t="s">
        <v>395</v>
      </c>
      <c r="BA22" s="808"/>
      <c r="BB22" s="808"/>
      <c r="BC22" s="808"/>
      <c r="BD22" s="809"/>
      <c r="BE22" s="233"/>
      <c r="BF22" s="233"/>
      <c r="BG22" s="233"/>
      <c r="BH22" s="233"/>
      <c r="BI22" s="233"/>
      <c r="BJ22" s="233"/>
      <c r="BK22" s="233"/>
      <c r="BL22" s="233"/>
      <c r="BM22" s="233"/>
      <c r="BN22" s="233"/>
      <c r="BO22" s="233"/>
      <c r="BP22" s="233"/>
      <c r="BQ22" s="238">
        <v>16</v>
      </c>
      <c r="BR22" s="239"/>
      <c r="BS22" s="775" t="s">
        <v>608</v>
      </c>
      <c r="BT22" s="776" t="s">
        <v>609</v>
      </c>
      <c r="BU22" s="776" t="s">
        <v>609</v>
      </c>
      <c r="BV22" s="776" t="s">
        <v>609</v>
      </c>
      <c r="BW22" s="776" t="s">
        <v>609</v>
      </c>
      <c r="BX22" s="776" t="s">
        <v>609</v>
      </c>
      <c r="BY22" s="776" t="s">
        <v>609</v>
      </c>
      <c r="BZ22" s="776" t="s">
        <v>609</v>
      </c>
      <c r="CA22" s="776" t="s">
        <v>609</v>
      </c>
      <c r="CB22" s="776" t="s">
        <v>609</v>
      </c>
      <c r="CC22" s="776" t="s">
        <v>609</v>
      </c>
      <c r="CD22" s="776" t="s">
        <v>609</v>
      </c>
      <c r="CE22" s="776" t="s">
        <v>609</v>
      </c>
      <c r="CF22" s="776" t="s">
        <v>609</v>
      </c>
      <c r="CG22" s="777" t="s">
        <v>609</v>
      </c>
      <c r="CH22" s="778">
        <v>23.754000000000001</v>
      </c>
      <c r="CI22" s="779"/>
      <c r="CJ22" s="779"/>
      <c r="CK22" s="779"/>
      <c r="CL22" s="780"/>
      <c r="CM22" s="778">
        <v>319.745</v>
      </c>
      <c r="CN22" s="779"/>
      <c r="CO22" s="779"/>
      <c r="CP22" s="779"/>
      <c r="CQ22" s="780"/>
      <c r="CR22" s="778">
        <v>25</v>
      </c>
      <c r="CS22" s="779"/>
      <c r="CT22" s="779"/>
      <c r="CU22" s="779"/>
      <c r="CV22" s="780"/>
      <c r="CW22" s="778" t="s">
        <v>588</v>
      </c>
      <c r="CX22" s="779"/>
      <c r="CY22" s="779"/>
      <c r="CZ22" s="779"/>
      <c r="DA22" s="780"/>
      <c r="DB22" s="778" t="s">
        <v>588</v>
      </c>
      <c r="DC22" s="779"/>
      <c r="DD22" s="779"/>
      <c r="DE22" s="779"/>
      <c r="DF22" s="780"/>
      <c r="DG22" s="778" t="s">
        <v>588</v>
      </c>
      <c r="DH22" s="779"/>
      <c r="DI22" s="779"/>
      <c r="DJ22" s="779"/>
      <c r="DK22" s="780"/>
      <c r="DL22" s="778" t="s">
        <v>588</v>
      </c>
      <c r="DM22" s="779"/>
      <c r="DN22" s="779"/>
      <c r="DO22" s="779"/>
      <c r="DP22" s="780"/>
      <c r="DQ22" s="778" t="s">
        <v>588</v>
      </c>
      <c r="DR22" s="779"/>
      <c r="DS22" s="779"/>
      <c r="DT22" s="779"/>
      <c r="DU22" s="780"/>
      <c r="DV22" s="775"/>
      <c r="DW22" s="776"/>
      <c r="DX22" s="776"/>
      <c r="DY22" s="776"/>
      <c r="DZ22" s="781"/>
      <c r="EA22" s="234"/>
    </row>
    <row r="23" spans="1:131" s="235" customFormat="1" ht="26.25" customHeight="1" thickBot="1" x14ac:dyDescent="0.25">
      <c r="A23" s="240" t="s">
        <v>396</v>
      </c>
      <c r="B23" s="791" t="s">
        <v>397</v>
      </c>
      <c r="C23" s="792"/>
      <c r="D23" s="792"/>
      <c r="E23" s="792"/>
      <c r="F23" s="792"/>
      <c r="G23" s="792"/>
      <c r="H23" s="792"/>
      <c r="I23" s="792"/>
      <c r="J23" s="792"/>
      <c r="K23" s="792"/>
      <c r="L23" s="792"/>
      <c r="M23" s="792"/>
      <c r="N23" s="792"/>
      <c r="O23" s="792"/>
      <c r="P23" s="793"/>
      <c r="Q23" s="794">
        <v>1588909</v>
      </c>
      <c r="R23" s="795"/>
      <c r="S23" s="795"/>
      <c r="T23" s="795"/>
      <c r="U23" s="795"/>
      <c r="V23" s="795">
        <v>1576908</v>
      </c>
      <c r="W23" s="795"/>
      <c r="X23" s="795"/>
      <c r="Y23" s="795"/>
      <c r="Z23" s="795"/>
      <c r="AA23" s="795">
        <v>12001</v>
      </c>
      <c r="AB23" s="795"/>
      <c r="AC23" s="795"/>
      <c r="AD23" s="795"/>
      <c r="AE23" s="796"/>
      <c r="AF23" s="797">
        <v>7821</v>
      </c>
      <c r="AG23" s="795"/>
      <c r="AH23" s="795"/>
      <c r="AI23" s="795"/>
      <c r="AJ23" s="798"/>
      <c r="AK23" s="799"/>
      <c r="AL23" s="800"/>
      <c r="AM23" s="800"/>
      <c r="AN23" s="800"/>
      <c r="AO23" s="800"/>
      <c r="AP23" s="795">
        <f>+AP7+AP9</f>
        <v>1427355</v>
      </c>
      <c r="AQ23" s="795"/>
      <c r="AR23" s="795"/>
      <c r="AS23" s="795"/>
      <c r="AT23" s="795"/>
      <c r="AU23" s="811"/>
      <c r="AV23" s="811"/>
      <c r="AW23" s="811"/>
      <c r="AX23" s="811"/>
      <c r="AY23" s="812"/>
      <c r="AZ23" s="813" t="s">
        <v>186</v>
      </c>
      <c r="BA23" s="814"/>
      <c r="BB23" s="814"/>
      <c r="BC23" s="814"/>
      <c r="BD23" s="815"/>
      <c r="BE23" s="233"/>
      <c r="BF23" s="233"/>
      <c r="BG23" s="233"/>
      <c r="BH23" s="233"/>
      <c r="BI23" s="233"/>
      <c r="BJ23" s="233"/>
      <c r="BK23" s="233"/>
      <c r="BL23" s="233"/>
      <c r="BM23" s="233"/>
      <c r="BN23" s="233"/>
      <c r="BO23" s="233"/>
      <c r="BP23" s="233"/>
      <c r="BQ23" s="238">
        <v>17</v>
      </c>
      <c r="BR23" s="239"/>
      <c r="BS23" s="775" t="s">
        <v>610</v>
      </c>
      <c r="BT23" s="776" t="s">
        <v>610</v>
      </c>
      <c r="BU23" s="776" t="s">
        <v>610</v>
      </c>
      <c r="BV23" s="776" t="s">
        <v>610</v>
      </c>
      <c r="BW23" s="776" t="s">
        <v>610</v>
      </c>
      <c r="BX23" s="776" t="s">
        <v>610</v>
      </c>
      <c r="BY23" s="776" t="s">
        <v>610</v>
      </c>
      <c r="BZ23" s="776" t="s">
        <v>610</v>
      </c>
      <c r="CA23" s="776" t="s">
        <v>610</v>
      </c>
      <c r="CB23" s="776" t="s">
        <v>610</v>
      </c>
      <c r="CC23" s="776" t="s">
        <v>610</v>
      </c>
      <c r="CD23" s="776" t="s">
        <v>610</v>
      </c>
      <c r="CE23" s="776" t="s">
        <v>610</v>
      </c>
      <c r="CF23" s="776" t="s">
        <v>610</v>
      </c>
      <c r="CG23" s="777" t="s">
        <v>610</v>
      </c>
      <c r="CH23" s="778">
        <v>35.249000000000002</v>
      </c>
      <c r="CI23" s="779"/>
      <c r="CJ23" s="779"/>
      <c r="CK23" s="779"/>
      <c r="CL23" s="780"/>
      <c r="CM23" s="778">
        <v>319.98500000000001</v>
      </c>
      <c r="CN23" s="779"/>
      <c r="CO23" s="779"/>
      <c r="CP23" s="779"/>
      <c r="CQ23" s="780"/>
      <c r="CR23" s="778">
        <v>100</v>
      </c>
      <c r="CS23" s="779"/>
      <c r="CT23" s="779"/>
      <c r="CU23" s="779"/>
      <c r="CV23" s="780"/>
      <c r="CW23" s="778">
        <v>300.50400000000002</v>
      </c>
      <c r="CX23" s="779"/>
      <c r="CY23" s="779"/>
      <c r="CZ23" s="779"/>
      <c r="DA23" s="780"/>
      <c r="DB23" s="778" t="s">
        <v>588</v>
      </c>
      <c r="DC23" s="779"/>
      <c r="DD23" s="779"/>
      <c r="DE23" s="779"/>
      <c r="DF23" s="780"/>
      <c r="DG23" s="778" t="s">
        <v>588</v>
      </c>
      <c r="DH23" s="779"/>
      <c r="DI23" s="779"/>
      <c r="DJ23" s="779"/>
      <c r="DK23" s="780"/>
      <c r="DL23" s="778" t="s">
        <v>588</v>
      </c>
      <c r="DM23" s="779"/>
      <c r="DN23" s="779"/>
      <c r="DO23" s="779"/>
      <c r="DP23" s="780"/>
      <c r="DQ23" s="778" t="s">
        <v>588</v>
      </c>
      <c r="DR23" s="779"/>
      <c r="DS23" s="779"/>
      <c r="DT23" s="779"/>
      <c r="DU23" s="780"/>
      <c r="DV23" s="775"/>
      <c r="DW23" s="776"/>
      <c r="DX23" s="776"/>
      <c r="DY23" s="776"/>
      <c r="DZ23" s="781"/>
      <c r="EA23" s="234"/>
    </row>
    <row r="24" spans="1:131" s="235" customFormat="1" ht="26.25" customHeight="1" x14ac:dyDescent="0.2">
      <c r="A24" s="810" t="s">
        <v>398</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32"/>
      <c r="BA24" s="232"/>
      <c r="BB24" s="232"/>
      <c r="BC24" s="232"/>
      <c r="BD24" s="232"/>
      <c r="BE24" s="233"/>
      <c r="BF24" s="233"/>
      <c r="BG24" s="233"/>
      <c r="BH24" s="233"/>
      <c r="BI24" s="233"/>
      <c r="BJ24" s="233"/>
      <c r="BK24" s="233"/>
      <c r="BL24" s="233"/>
      <c r="BM24" s="233"/>
      <c r="BN24" s="233"/>
      <c r="BO24" s="233"/>
      <c r="BP24" s="233"/>
      <c r="BQ24" s="238">
        <v>18</v>
      </c>
      <c r="BR24" s="239"/>
      <c r="BS24" s="775" t="s">
        <v>611</v>
      </c>
      <c r="BT24" s="776" t="s">
        <v>612</v>
      </c>
      <c r="BU24" s="776" t="s">
        <v>612</v>
      </c>
      <c r="BV24" s="776" t="s">
        <v>612</v>
      </c>
      <c r="BW24" s="776" t="s">
        <v>612</v>
      </c>
      <c r="BX24" s="776" t="s">
        <v>612</v>
      </c>
      <c r="BY24" s="776" t="s">
        <v>612</v>
      </c>
      <c r="BZ24" s="776" t="s">
        <v>612</v>
      </c>
      <c r="CA24" s="776" t="s">
        <v>612</v>
      </c>
      <c r="CB24" s="776" t="s">
        <v>612</v>
      </c>
      <c r="CC24" s="776" t="s">
        <v>612</v>
      </c>
      <c r="CD24" s="776" t="s">
        <v>612</v>
      </c>
      <c r="CE24" s="776" t="s">
        <v>612</v>
      </c>
      <c r="CF24" s="776" t="s">
        <v>612</v>
      </c>
      <c r="CG24" s="777" t="s">
        <v>612</v>
      </c>
      <c r="CH24" s="778">
        <v>0.56399999999999995</v>
      </c>
      <c r="CI24" s="779"/>
      <c r="CJ24" s="779"/>
      <c r="CK24" s="779"/>
      <c r="CL24" s="780"/>
      <c r="CM24" s="778">
        <v>215.62299999999999</v>
      </c>
      <c r="CN24" s="779"/>
      <c r="CO24" s="779"/>
      <c r="CP24" s="779"/>
      <c r="CQ24" s="780"/>
      <c r="CR24" s="778">
        <v>3</v>
      </c>
      <c r="CS24" s="779"/>
      <c r="CT24" s="779"/>
      <c r="CU24" s="779"/>
      <c r="CV24" s="780"/>
      <c r="CW24" s="778">
        <v>90.63</v>
      </c>
      <c r="CX24" s="779"/>
      <c r="CY24" s="779"/>
      <c r="CZ24" s="779"/>
      <c r="DA24" s="780"/>
      <c r="DB24" s="778" t="s">
        <v>588</v>
      </c>
      <c r="DC24" s="779"/>
      <c r="DD24" s="779"/>
      <c r="DE24" s="779"/>
      <c r="DF24" s="780"/>
      <c r="DG24" s="778" t="s">
        <v>588</v>
      </c>
      <c r="DH24" s="779"/>
      <c r="DI24" s="779"/>
      <c r="DJ24" s="779"/>
      <c r="DK24" s="780"/>
      <c r="DL24" s="778" t="s">
        <v>588</v>
      </c>
      <c r="DM24" s="779"/>
      <c r="DN24" s="779"/>
      <c r="DO24" s="779"/>
      <c r="DP24" s="780"/>
      <c r="DQ24" s="778" t="s">
        <v>588</v>
      </c>
      <c r="DR24" s="779"/>
      <c r="DS24" s="779"/>
      <c r="DT24" s="779"/>
      <c r="DU24" s="780"/>
      <c r="DV24" s="775"/>
      <c r="DW24" s="776"/>
      <c r="DX24" s="776"/>
      <c r="DY24" s="776"/>
      <c r="DZ24" s="781"/>
      <c r="EA24" s="234"/>
    </row>
    <row r="25" spans="1:131" ht="26.25" customHeight="1" thickBot="1" x14ac:dyDescent="0.25">
      <c r="A25" s="727" t="s">
        <v>399</v>
      </c>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232"/>
      <c r="BK25" s="232"/>
      <c r="BL25" s="232"/>
      <c r="BM25" s="232"/>
      <c r="BN25" s="232"/>
      <c r="BO25" s="241"/>
      <c r="BP25" s="241"/>
      <c r="BQ25" s="238">
        <v>19</v>
      </c>
      <c r="BR25" s="239"/>
      <c r="BS25" s="775" t="s">
        <v>613</v>
      </c>
      <c r="BT25" s="776" t="s">
        <v>614</v>
      </c>
      <c r="BU25" s="776" t="s">
        <v>614</v>
      </c>
      <c r="BV25" s="776" t="s">
        <v>614</v>
      </c>
      <c r="BW25" s="776" t="s">
        <v>614</v>
      </c>
      <c r="BX25" s="776" t="s">
        <v>614</v>
      </c>
      <c r="BY25" s="776" t="s">
        <v>614</v>
      </c>
      <c r="BZ25" s="776" t="s">
        <v>614</v>
      </c>
      <c r="CA25" s="776" t="s">
        <v>614</v>
      </c>
      <c r="CB25" s="776" t="s">
        <v>614</v>
      </c>
      <c r="CC25" s="776" t="s">
        <v>614</v>
      </c>
      <c r="CD25" s="776" t="s">
        <v>614</v>
      </c>
      <c r="CE25" s="776" t="s">
        <v>614</v>
      </c>
      <c r="CF25" s="776" t="s">
        <v>614</v>
      </c>
      <c r="CG25" s="777" t="s">
        <v>614</v>
      </c>
      <c r="CH25" s="778">
        <v>-0.59275100000000003</v>
      </c>
      <c r="CI25" s="779"/>
      <c r="CJ25" s="779"/>
      <c r="CK25" s="779"/>
      <c r="CL25" s="780"/>
      <c r="CM25" s="778">
        <v>46.503115000000001</v>
      </c>
      <c r="CN25" s="779"/>
      <c r="CO25" s="779"/>
      <c r="CP25" s="779"/>
      <c r="CQ25" s="780"/>
      <c r="CR25" s="778">
        <v>0.5</v>
      </c>
      <c r="CS25" s="779"/>
      <c r="CT25" s="779"/>
      <c r="CU25" s="779"/>
      <c r="CV25" s="780"/>
      <c r="CW25" s="778">
        <v>22.55</v>
      </c>
      <c r="CX25" s="779"/>
      <c r="CY25" s="779"/>
      <c r="CZ25" s="779"/>
      <c r="DA25" s="780"/>
      <c r="DB25" s="778">
        <v>4.5</v>
      </c>
      <c r="DC25" s="779"/>
      <c r="DD25" s="779"/>
      <c r="DE25" s="779"/>
      <c r="DF25" s="780"/>
      <c r="DG25" s="778" t="s">
        <v>588</v>
      </c>
      <c r="DH25" s="779"/>
      <c r="DI25" s="779"/>
      <c r="DJ25" s="779"/>
      <c r="DK25" s="780"/>
      <c r="DL25" s="778" t="s">
        <v>588</v>
      </c>
      <c r="DM25" s="779"/>
      <c r="DN25" s="779"/>
      <c r="DO25" s="779"/>
      <c r="DP25" s="780"/>
      <c r="DQ25" s="778" t="s">
        <v>588</v>
      </c>
      <c r="DR25" s="779"/>
      <c r="DS25" s="779"/>
      <c r="DT25" s="779"/>
      <c r="DU25" s="780"/>
      <c r="DV25" s="775"/>
      <c r="DW25" s="776"/>
      <c r="DX25" s="776"/>
      <c r="DY25" s="776"/>
      <c r="DZ25" s="781"/>
      <c r="EA25" s="230"/>
    </row>
    <row r="26" spans="1:131" ht="26.25" customHeight="1" x14ac:dyDescent="0.2">
      <c r="A26" s="729" t="s">
        <v>372</v>
      </c>
      <c r="B26" s="730"/>
      <c r="C26" s="730"/>
      <c r="D26" s="730"/>
      <c r="E26" s="730"/>
      <c r="F26" s="730"/>
      <c r="G26" s="730"/>
      <c r="H26" s="730"/>
      <c r="I26" s="730"/>
      <c r="J26" s="730"/>
      <c r="K26" s="730"/>
      <c r="L26" s="730"/>
      <c r="M26" s="730"/>
      <c r="N26" s="730"/>
      <c r="O26" s="730"/>
      <c r="P26" s="731"/>
      <c r="Q26" s="735" t="s">
        <v>400</v>
      </c>
      <c r="R26" s="736"/>
      <c r="S26" s="736"/>
      <c r="T26" s="736"/>
      <c r="U26" s="737"/>
      <c r="V26" s="735" t="s">
        <v>401</v>
      </c>
      <c r="W26" s="736"/>
      <c r="X26" s="736"/>
      <c r="Y26" s="736"/>
      <c r="Z26" s="737"/>
      <c r="AA26" s="735" t="s">
        <v>402</v>
      </c>
      <c r="AB26" s="736"/>
      <c r="AC26" s="736"/>
      <c r="AD26" s="736"/>
      <c r="AE26" s="736"/>
      <c r="AF26" s="816" t="s">
        <v>403</v>
      </c>
      <c r="AG26" s="817"/>
      <c r="AH26" s="817"/>
      <c r="AI26" s="817"/>
      <c r="AJ26" s="818"/>
      <c r="AK26" s="736" t="s">
        <v>404</v>
      </c>
      <c r="AL26" s="736"/>
      <c r="AM26" s="736"/>
      <c r="AN26" s="736"/>
      <c r="AO26" s="737"/>
      <c r="AP26" s="735" t="s">
        <v>405</v>
      </c>
      <c r="AQ26" s="736"/>
      <c r="AR26" s="736"/>
      <c r="AS26" s="736"/>
      <c r="AT26" s="737"/>
      <c r="AU26" s="735" t="s">
        <v>406</v>
      </c>
      <c r="AV26" s="736"/>
      <c r="AW26" s="736"/>
      <c r="AX26" s="736"/>
      <c r="AY26" s="737"/>
      <c r="AZ26" s="735" t="s">
        <v>407</v>
      </c>
      <c r="BA26" s="736"/>
      <c r="BB26" s="736"/>
      <c r="BC26" s="736"/>
      <c r="BD26" s="737"/>
      <c r="BE26" s="735" t="s">
        <v>379</v>
      </c>
      <c r="BF26" s="736"/>
      <c r="BG26" s="736"/>
      <c r="BH26" s="736"/>
      <c r="BI26" s="742"/>
      <c r="BJ26" s="232"/>
      <c r="BK26" s="232"/>
      <c r="BL26" s="232"/>
      <c r="BM26" s="232"/>
      <c r="BN26" s="232"/>
      <c r="BO26" s="241"/>
      <c r="BP26" s="241"/>
      <c r="BQ26" s="238">
        <v>20</v>
      </c>
      <c r="BR26" s="239"/>
      <c r="BS26" s="775" t="s">
        <v>615</v>
      </c>
      <c r="BT26" s="776" t="s">
        <v>615</v>
      </c>
      <c r="BU26" s="776" t="s">
        <v>615</v>
      </c>
      <c r="BV26" s="776" t="s">
        <v>615</v>
      </c>
      <c r="BW26" s="776" t="s">
        <v>615</v>
      </c>
      <c r="BX26" s="776" t="s">
        <v>615</v>
      </c>
      <c r="BY26" s="776" t="s">
        <v>615</v>
      </c>
      <c r="BZ26" s="776" t="s">
        <v>615</v>
      </c>
      <c r="CA26" s="776" t="s">
        <v>615</v>
      </c>
      <c r="CB26" s="776" t="s">
        <v>615</v>
      </c>
      <c r="CC26" s="776" t="s">
        <v>615</v>
      </c>
      <c r="CD26" s="776" t="s">
        <v>615</v>
      </c>
      <c r="CE26" s="776" t="s">
        <v>615</v>
      </c>
      <c r="CF26" s="776" t="s">
        <v>615</v>
      </c>
      <c r="CG26" s="777" t="s">
        <v>615</v>
      </c>
      <c r="CH26" s="778">
        <v>32.448999999999998</v>
      </c>
      <c r="CI26" s="779"/>
      <c r="CJ26" s="779"/>
      <c r="CK26" s="779"/>
      <c r="CL26" s="780"/>
      <c r="CM26" s="778">
        <v>2321.1849999999999</v>
      </c>
      <c r="CN26" s="779"/>
      <c r="CO26" s="779"/>
      <c r="CP26" s="779"/>
      <c r="CQ26" s="780"/>
      <c r="CR26" s="778">
        <v>477.6</v>
      </c>
      <c r="CS26" s="779"/>
      <c r="CT26" s="779"/>
      <c r="CU26" s="779"/>
      <c r="CV26" s="780"/>
      <c r="CW26" s="778">
        <v>20.359000000000002</v>
      </c>
      <c r="CX26" s="779"/>
      <c r="CY26" s="779"/>
      <c r="CZ26" s="779"/>
      <c r="DA26" s="780"/>
      <c r="DB26" s="778" t="s">
        <v>588</v>
      </c>
      <c r="DC26" s="779"/>
      <c r="DD26" s="779"/>
      <c r="DE26" s="779"/>
      <c r="DF26" s="780"/>
      <c r="DG26" s="778" t="s">
        <v>588</v>
      </c>
      <c r="DH26" s="779"/>
      <c r="DI26" s="779"/>
      <c r="DJ26" s="779"/>
      <c r="DK26" s="780"/>
      <c r="DL26" s="778" t="s">
        <v>588</v>
      </c>
      <c r="DM26" s="779"/>
      <c r="DN26" s="779"/>
      <c r="DO26" s="779"/>
      <c r="DP26" s="780"/>
      <c r="DQ26" s="778" t="s">
        <v>588</v>
      </c>
      <c r="DR26" s="779"/>
      <c r="DS26" s="779"/>
      <c r="DT26" s="779"/>
      <c r="DU26" s="780"/>
      <c r="DV26" s="775"/>
      <c r="DW26" s="776"/>
      <c r="DX26" s="776"/>
      <c r="DY26" s="776"/>
      <c r="DZ26" s="781"/>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38"/>
      <c r="R27" s="739"/>
      <c r="S27" s="739"/>
      <c r="T27" s="739"/>
      <c r="U27" s="740"/>
      <c r="V27" s="738"/>
      <c r="W27" s="739"/>
      <c r="X27" s="739"/>
      <c r="Y27" s="739"/>
      <c r="Z27" s="740"/>
      <c r="AA27" s="738"/>
      <c r="AB27" s="739"/>
      <c r="AC27" s="739"/>
      <c r="AD27" s="739"/>
      <c r="AE27" s="739"/>
      <c r="AF27" s="819"/>
      <c r="AG27" s="820"/>
      <c r="AH27" s="820"/>
      <c r="AI27" s="820"/>
      <c r="AJ27" s="821"/>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4"/>
      <c r="BJ27" s="232"/>
      <c r="BK27" s="232"/>
      <c r="BL27" s="232"/>
      <c r="BM27" s="232"/>
      <c r="BN27" s="232"/>
      <c r="BO27" s="241"/>
      <c r="BP27" s="241"/>
      <c r="BQ27" s="238">
        <v>21</v>
      </c>
      <c r="BR27" s="239"/>
      <c r="BS27" s="775" t="s">
        <v>616</v>
      </c>
      <c r="BT27" s="776" t="s">
        <v>616</v>
      </c>
      <c r="BU27" s="776" t="s">
        <v>616</v>
      </c>
      <c r="BV27" s="776" t="s">
        <v>616</v>
      </c>
      <c r="BW27" s="776" t="s">
        <v>616</v>
      </c>
      <c r="BX27" s="776" t="s">
        <v>616</v>
      </c>
      <c r="BY27" s="776" t="s">
        <v>616</v>
      </c>
      <c r="BZ27" s="776" t="s">
        <v>616</v>
      </c>
      <c r="CA27" s="776" t="s">
        <v>616</v>
      </c>
      <c r="CB27" s="776" t="s">
        <v>616</v>
      </c>
      <c r="CC27" s="776" t="s">
        <v>616</v>
      </c>
      <c r="CD27" s="776" t="s">
        <v>616</v>
      </c>
      <c r="CE27" s="776" t="s">
        <v>616</v>
      </c>
      <c r="CF27" s="776" t="s">
        <v>616</v>
      </c>
      <c r="CG27" s="777" t="s">
        <v>616</v>
      </c>
      <c r="CH27" s="778">
        <v>2.8439999999999999</v>
      </c>
      <c r="CI27" s="779"/>
      <c r="CJ27" s="779"/>
      <c r="CK27" s="779"/>
      <c r="CL27" s="780"/>
      <c r="CM27" s="778">
        <v>587.22799999999995</v>
      </c>
      <c r="CN27" s="779"/>
      <c r="CO27" s="779"/>
      <c r="CP27" s="779"/>
      <c r="CQ27" s="780"/>
      <c r="CR27" s="778">
        <v>236</v>
      </c>
      <c r="CS27" s="779"/>
      <c r="CT27" s="779"/>
      <c r="CU27" s="779"/>
      <c r="CV27" s="780"/>
      <c r="CW27" s="778" t="s">
        <v>588</v>
      </c>
      <c r="CX27" s="779"/>
      <c r="CY27" s="779"/>
      <c r="CZ27" s="779"/>
      <c r="DA27" s="780"/>
      <c r="DB27" s="778" t="s">
        <v>588</v>
      </c>
      <c r="DC27" s="779"/>
      <c r="DD27" s="779"/>
      <c r="DE27" s="779"/>
      <c r="DF27" s="780"/>
      <c r="DG27" s="778" t="s">
        <v>588</v>
      </c>
      <c r="DH27" s="779"/>
      <c r="DI27" s="779"/>
      <c r="DJ27" s="779"/>
      <c r="DK27" s="780"/>
      <c r="DL27" s="778" t="s">
        <v>588</v>
      </c>
      <c r="DM27" s="779"/>
      <c r="DN27" s="779"/>
      <c r="DO27" s="779"/>
      <c r="DP27" s="780"/>
      <c r="DQ27" s="778" t="s">
        <v>588</v>
      </c>
      <c r="DR27" s="779"/>
      <c r="DS27" s="779"/>
      <c r="DT27" s="779"/>
      <c r="DU27" s="780"/>
      <c r="DV27" s="775"/>
      <c r="DW27" s="776"/>
      <c r="DX27" s="776"/>
      <c r="DY27" s="776"/>
      <c r="DZ27" s="781"/>
      <c r="EA27" s="230"/>
    </row>
    <row r="28" spans="1:131" ht="26.25" customHeight="1" thickTop="1" x14ac:dyDescent="0.2">
      <c r="A28" s="242">
        <v>1</v>
      </c>
      <c r="B28" s="751" t="s">
        <v>408</v>
      </c>
      <c r="C28" s="752"/>
      <c r="D28" s="752"/>
      <c r="E28" s="752"/>
      <c r="F28" s="752"/>
      <c r="G28" s="752"/>
      <c r="H28" s="752"/>
      <c r="I28" s="752"/>
      <c r="J28" s="752"/>
      <c r="K28" s="752"/>
      <c r="L28" s="752"/>
      <c r="M28" s="752"/>
      <c r="N28" s="752"/>
      <c r="O28" s="752"/>
      <c r="P28" s="753"/>
      <c r="Q28" s="824">
        <v>141</v>
      </c>
      <c r="R28" s="825"/>
      <c r="S28" s="825"/>
      <c r="T28" s="825"/>
      <c r="U28" s="825"/>
      <c r="V28" s="825">
        <v>139</v>
      </c>
      <c r="W28" s="825"/>
      <c r="X28" s="825"/>
      <c r="Y28" s="825"/>
      <c r="Z28" s="825"/>
      <c r="AA28" s="825">
        <v>2</v>
      </c>
      <c r="AB28" s="825"/>
      <c r="AC28" s="825"/>
      <c r="AD28" s="825"/>
      <c r="AE28" s="826"/>
      <c r="AF28" s="827">
        <v>2</v>
      </c>
      <c r="AG28" s="825"/>
      <c r="AH28" s="825"/>
      <c r="AI28" s="825"/>
      <c r="AJ28" s="828"/>
      <c r="AK28" s="829">
        <v>17</v>
      </c>
      <c r="AL28" s="830"/>
      <c r="AM28" s="830"/>
      <c r="AN28" s="830"/>
      <c r="AO28" s="830"/>
      <c r="AP28" s="830">
        <v>377</v>
      </c>
      <c r="AQ28" s="830"/>
      <c r="AR28" s="830"/>
      <c r="AS28" s="830"/>
      <c r="AT28" s="830"/>
      <c r="AU28" s="830" t="s">
        <v>588</v>
      </c>
      <c r="AV28" s="830"/>
      <c r="AW28" s="830"/>
      <c r="AX28" s="830"/>
      <c r="AY28" s="830"/>
      <c r="AZ28" s="831"/>
      <c r="BA28" s="831"/>
      <c r="BB28" s="831"/>
      <c r="BC28" s="831"/>
      <c r="BD28" s="831"/>
      <c r="BE28" s="822"/>
      <c r="BF28" s="822"/>
      <c r="BG28" s="822"/>
      <c r="BH28" s="822"/>
      <c r="BI28" s="823"/>
      <c r="BJ28" s="232"/>
      <c r="BK28" s="232"/>
      <c r="BL28" s="232"/>
      <c r="BM28" s="232"/>
      <c r="BN28" s="232"/>
      <c r="BO28" s="241"/>
      <c r="BP28" s="241"/>
      <c r="BQ28" s="238">
        <v>22</v>
      </c>
      <c r="BR28" s="239"/>
      <c r="BS28" s="775" t="s">
        <v>617</v>
      </c>
      <c r="BT28" s="776" t="s">
        <v>617</v>
      </c>
      <c r="BU28" s="776" t="s">
        <v>617</v>
      </c>
      <c r="BV28" s="776" t="s">
        <v>617</v>
      </c>
      <c r="BW28" s="776" t="s">
        <v>617</v>
      </c>
      <c r="BX28" s="776" t="s">
        <v>617</v>
      </c>
      <c r="BY28" s="776" t="s">
        <v>617</v>
      </c>
      <c r="BZ28" s="776" t="s">
        <v>617</v>
      </c>
      <c r="CA28" s="776" t="s">
        <v>617</v>
      </c>
      <c r="CB28" s="776" t="s">
        <v>617</v>
      </c>
      <c r="CC28" s="776" t="s">
        <v>617</v>
      </c>
      <c r="CD28" s="776" t="s">
        <v>617</v>
      </c>
      <c r="CE28" s="776" t="s">
        <v>617</v>
      </c>
      <c r="CF28" s="776" t="s">
        <v>617</v>
      </c>
      <c r="CG28" s="777" t="s">
        <v>617</v>
      </c>
      <c r="CH28" s="778">
        <v>120.496</v>
      </c>
      <c r="CI28" s="779"/>
      <c r="CJ28" s="779"/>
      <c r="CK28" s="779"/>
      <c r="CL28" s="780"/>
      <c r="CM28" s="778">
        <v>3218.6350000000002</v>
      </c>
      <c r="CN28" s="779"/>
      <c r="CO28" s="779"/>
      <c r="CP28" s="779"/>
      <c r="CQ28" s="780"/>
      <c r="CR28" s="778">
        <v>550</v>
      </c>
      <c r="CS28" s="779"/>
      <c r="CT28" s="779"/>
      <c r="CU28" s="779"/>
      <c r="CV28" s="780"/>
      <c r="CW28" s="778">
        <v>64.497</v>
      </c>
      <c r="CX28" s="779"/>
      <c r="CY28" s="779"/>
      <c r="CZ28" s="779"/>
      <c r="DA28" s="780"/>
      <c r="DB28" s="778" t="s">
        <v>588</v>
      </c>
      <c r="DC28" s="779"/>
      <c r="DD28" s="779"/>
      <c r="DE28" s="779"/>
      <c r="DF28" s="780"/>
      <c r="DG28" s="778" t="s">
        <v>588</v>
      </c>
      <c r="DH28" s="779"/>
      <c r="DI28" s="779"/>
      <c r="DJ28" s="779"/>
      <c r="DK28" s="780"/>
      <c r="DL28" s="778" t="s">
        <v>588</v>
      </c>
      <c r="DM28" s="779"/>
      <c r="DN28" s="779"/>
      <c r="DO28" s="779"/>
      <c r="DP28" s="780"/>
      <c r="DQ28" s="778" t="s">
        <v>588</v>
      </c>
      <c r="DR28" s="779"/>
      <c r="DS28" s="779"/>
      <c r="DT28" s="779"/>
      <c r="DU28" s="780"/>
      <c r="DV28" s="775"/>
      <c r="DW28" s="776"/>
      <c r="DX28" s="776"/>
      <c r="DY28" s="776"/>
      <c r="DZ28" s="781"/>
      <c r="EA28" s="230"/>
    </row>
    <row r="29" spans="1:131" ht="26.25" customHeight="1" x14ac:dyDescent="0.2">
      <c r="A29" s="242">
        <v>2</v>
      </c>
      <c r="B29" s="782" t="s">
        <v>409</v>
      </c>
      <c r="C29" s="783"/>
      <c r="D29" s="783"/>
      <c r="E29" s="783"/>
      <c r="F29" s="783"/>
      <c r="G29" s="783"/>
      <c r="H29" s="783"/>
      <c r="I29" s="783"/>
      <c r="J29" s="783"/>
      <c r="K29" s="783"/>
      <c r="L29" s="783"/>
      <c r="M29" s="783"/>
      <c r="N29" s="783"/>
      <c r="O29" s="783"/>
      <c r="P29" s="784"/>
      <c r="Q29" s="785">
        <v>181890</v>
      </c>
      <c r="R29" s="786"/>
      <c r="S29" s="786"/>
      <c r="T29" s="786"/>
      <c r="U29" s="786"/>
      <c r="V29" s="786">
        <v>181776</v>
      </c>
      <c r="W29" s="786"/>
      <c r="X29" s="786"/>
      <c r="Y29" s="786"/>
      <c r="Z29" s="786"/>
      <c r="AA29" s="786">
        <v>113</v>
      </c>
      <c r="AB29" s="786"/>
      <c r="AC29" s="786"/>
      <c r="AD29" s="786"/>
      <c r="AE29" s="787"/>
      <c r="AF29" s="788">
        <v>113</v>
      </c>
      <c r="AG29" s="789"/>
      <c r="AH29" s="789"/>
      <c r="AI29" s="789"/>
      <c r="AJ29" s="790"/>
      <c r="AK29" s="836">
        <v>19598</v>
      </c>
      <c r="AL29" s="832"/>
      <c r="AM29" s="832"/>
      <c r="AN29" s="832"/>
      <c r="AO29" s="832"/>
      <c r="AP29" s="832" t="s">
        <v>588</v>
      </c>
      <c r="AQ29" s="832"/>
      <c r="AR29" s="832"/>
      <c r="AS29" s="832"/>
      <c r="AT29" s="832"/>
      <c r="AU29" s="832" t="s">
        <v>588</v>
      </c>
      <c r="AV29" s="832"/>
      <c r="AW29" s="832"/>
      <c r="AX29" s="832"/>
      <c r="AY29" s="832"/>
      <c r="AZ29" s="833"/>
      <c r="BA29" s="833"/>
      <c r="BB29" s="833"/>
      <c r="BC29" s="833"/>
      <c r="BD29" s="833"/>
      <c r="BE29" s="834"/>
      <c r="BF29" s="834"/>
      <c r="BG29" s="834"/>
      <c r="BH29" s="834"/>
      <c r="BI29" s="835"/>
      <c r="BJ29" s="232"/>
      <c r="BK29" s="232"/>
      <c r="BL29" s="232"/>
      <c r="BM29" s="232"/>
      <c r="BN29" s="232"/>
      <c r="BO29" s="241"/>
      <c r="BP29" s="241"/>
      <c r="BQ29" s="238">
        <v>23</v>
      </c>
      <c r="BR29" s="239"/>
      <c r="BS29" s="775" t="s">
        <v>618</v>
      </c>
      <c r="BT29" s="776" t="s">
        <v>618</v>
      </c>
      <c r="BU29" s="776" t="s">
        <v>618</v>
      </c>
      <c r="BV29" s="776" t="s">
        <v>618</v>
      </c>
      <c r="BW29" s="776" t="s">
        <v>618</v>
      </c>
      <c r="BX29" s="776" t="s">
        <v>618</v>
      </c>
      <c r="BY29" s="776" t="s">
        <v>618</v>
      </c>
      <c r="BZ29" s="776" t="s">
        <v>618</v>
      </c>
      <c r="CA29" s="776" t="s">
        <v>618</v>
      </c>
      <c r="CB29" s="776" t="s">
        <v>618</v>
      </c>
      <c r="CC29" s="776" t="s">
        <v>618</v>
      </c>
      <c r="CD29" s="776" t="s">
        <v>618</v>
      </c>
      <c r="CE29" s="776" t="s">
        <v>618</v>
      </c>
      <c r="CF29" s="776" t="s">
        <v>618</v>
      </c>
      <c r="CG29" s="777" t="s">
        <v>618</v>
      </c>
      <c r="CH29" s="778">
        <v>46.067999999999998</v>
      </c>
      <c r="CI29" s="779"/>
      <c r="CJ29" s="779"/>
      <c r="CK29" s="779"/>
      <c r="CL29" s="780"/>
      <c r="CM29" s="778">
        <v>2044.317</v>
      </c>
      <c r="CN29" s="779"/>
      <c r="CO29" s="779"/>
      <c r="CP29" s="779"/>
      <c r="CQ29" s="780"/>
      <c r="CR29" s="778">
        <v>540</v>
      </c>
      <c r="CS29" s="779"/>
      <c r="CT29" s="779"/>
      <c r="CU29" s="779"/>
      <c r="CV29" s="780"/>
      <c r="CW29" s="778" t="s">
        <v>588</v>
      </c>
      <c r="CX29" s="779"/>
      <c r="CY29" s="779"/>
      <c r="CZ29" s="779"/>
      <c r="DA29" s="780"/>
      <c r="DB29" s="778" t="s">
        <v>588</v>
      </c>
      <c r="DC29" s="779"/>
      <c r="DD29" s="779"/>
      <c r="DE29" s="779"/>
      <c r="DF29" s="780"/>
      <c r="DG29" s="778" t="s">
        <v>588</v>
      </c>
      <c r="DH29" s="779"/>
      <c r="DI29" s="779"/>
      <c r="DJ29" s="779"/>
      <c r="DK29" s="780"/>
      <c r="DL29" s="778" t="s">
        <v>588</v>
      </c>
      <c r="DM29" s="779"/>
      <c r="DN29" s="779"/>
      <c r="DO29" s="779"/>
      <c r="DP29" s="780"/>
      <c r="DQ29" s="778" t="s">
        <v>588</v>
      </c>
      <c r="DR29" s="779"/>
      <c r="DS29" s="779"/>
      <c r="DT29" s="779"/>
      <c r="DU29" s="780"/>
      <c r="DV29" s="775"/>
      <c r="DW29" s="776"/>
      <c r="DX29" s="776"/>
      <c r="DY29" s="776"/>
      <c r="DZ29" s="781"/>
      <c r="EA29" s="230"/>
    </row>
    <row r="30" spans="1:131" ht="26.25" customHeight="1" x14ac:dyDescent="0.2">
      <c r="A30" s="242">
        <v>3</v>
      </c>
      <c r="B30" s="782" t="s">
        <v>410</v>
      </c>
      <c r="C30" s="783"/>
      <c r="D30" s="783"/>
      <c r="E30" s="783"/>
      <c r="F30" s="783"/>
      <c r="G30" s="783"/>
      <c r="H30" s="783"/>
      <c r="I30" s="783"/>
      <c r="J30" s="783"/>
      <c r="K30" s="783"/>
      <c r="L30" s="783"/>
      <c r="M30" s="783"/>
      <c r="N30" s="783"/>
      <c r="O30" s="783"/>
      <c r="P30" s="784"/>
      <c r="Q30" s="785">
        <v>30660</v>
      </c>
      <c r="R30" s="786"/>
      <c r="S30" s="786"/>
      <c r="T30" s="786"/>
      <c r="U30" s="786"/>
      <c r="V30" s="786">
        <v>29409</v>
      </c>
      <c r="W30" s="786"/>
      <c r="X30" s="786"/>
      <c r="Y30" s="786"/>
      <c r="Z30" s="786"/>
      <c r="AA30" s="786">
        <v>1251</v>
      </c>
      <c r="AB30" s="786"/>
      <c r="AC30" s="786"/>
      <c r="AD30" s="786"/>
      <c r="AE30" s="787"/>
      <c r="AF30" s="788">
        <v>1251</v>
      </c>
      <c r="AG30" s="789"/>
      <c r="AH30" s="789"/>
      <c r="AI30" s="789"/>
      <c r="AJ30" s="790"/>
      <c r="AK30" s="836">
        <v>6694</v>
      </c>
      <c r="AL30" s="832"/>
      <c r="AM30" s="832"/>
      <c r="AN30" s="832"/>
      <c r="AO30" s="832"/>
      <c r="AP30" s="832" t="s">
        <v>588</v>
      </c>
      <c r="AQ30" s="832"/>
      <c r="AR30" s="832"/>
      <c r="AS30" s="832"/>
      <c r="AT30" s="832"/>
      <c r="AU30" s="832" t="s">
        <v>588</v>
      </c>
      <c r="AV30" s="832"/>
      <c r="AW30" s="832"/>
      <c r="AX30" s="832"/>
      <c r="AY30" s="832"/>
      <c r="AZ30" s="833"/>
      <c r="BA30" s="833"/>
      <c r="BB30" s="833"/>
      <c r="BC30" s="833"/>
      <c r="BD30" s="833"/>
      <c r="BE30" s="834"/>
      <c r="BF30" s="834"/>
      <c r="BG30" s="834"/>
      <c r="BH30" s="834"/>
      <c r="BI30" s="835"/>
      <c r="BJ30" s="232"/>
      <c r="BK30" s="232"/>
      <c r="BL30" s="232"/>
      <c r="BM30" s="232"/>
      <c r="BN30" s="232"/>
      <c r="BO30" s="241"/>
      <c r="BP30" s="241"/>
      <c r="BQ30" s="238">
        <v>24</v>
      </c>
      <c r="BR30" s="239"/>
      <c r="BS30" s="775" t="s">
        <v>619</v>
      </c>
      <c r="BT30" s="776" t="s">
        <v>619</v>
      </c>
      <c r="BU30" s="776" t="s">
        <v>619</v>
      </c>
      <c r="BV30" s="776" t="s">
        <v>619</v>
      </c>
      <c r="BW30" s="776" t="s">
        <v>619</v>
      </c>
      <c r="BX30" s="776" t="s">
        <v>619</v>
      </c>
      <c r="BY30" s="776" t="s">
        <v>619</v>
      </c>
      <c r="BZ30" s="776" t="s">
        <v>619</v>
      </c>
      <c r="CA30" s="776" t="s">
        <v>619</v>
      </c>
      <c r="CB30" s="776" t="s">
        <v>619</v>
      </c>
      <c r="CC30" s="776" t="s">
        <v>619</v>
      </c>
      <c r="CD30" s="776" t="s">
        <v>619</v>
      </c>
      <c r="CE30" s="776" t="s">
        <v>619</v>
      </c>
      <c r="CF30" s="776" t="s">
        <v>619</v>
      </c>
      <c r="CG30" s="777" t="s">
        <v>619</v>
      </c>
      <c r="CH30" s="778">
        <v>120.279</v>
      </c>
      <c r="CI30" s="779"/>
      <c r="CJ30" s="779"/>
      <c r="CK30" s="779"/>
      <c r="CL30" s="780"/>
      <c r="CM30" s="778">
        <v>12591.982</v>
      </c>
      <c r="CN30" s="779"/>
      <c r="CO30" s="779"/>
      <c r="CP30" s="779"/>
      <c r="CQ30" s="780"/>
      <c r="CR30" s="778">
        <v>300</v>
      </c>
      <c r="CS30" s="779"/>
      <c r="CT30" s="779"/>
      <c r="CU30" s="779"/>
      <c r="CV30" s="780"/>
      <c r="CW30" s="778" t="s">
        <v>588</v>
      </c>
      <c r="CX30" s="779"/>
      <c r="CY30" s="779"/>
      <c r="CZ30" s="779"/>
      <c r="DA30" s="780"/>
      <c r="DB30" s="778" t="s">
        <v>588</v>
      </c>
      <c r="DC30" s="779"/>
      <c r="DD30" s="779"/>
      <c r="DE30" s="779"/>
      <c r="DF30" s="780"/>
      <c r="DG30" s="778" t="s">
        <v>588</v>
      </c>
      <c r="DH30" s="779"/>
      <c r="DI30" s="779"/>
      <c r="DJ30" s="779"/>
      <c r="DK30" s="780"/>
      <c r="DL30" s="778" t="s">
        <v>588</v>
      </c>
      <c r="DM30" s="779"/>
      <c r="DN30" s="779"/>
      <c r="DO30" s="779"/>
      <c r="DP30" s="780"/>
      <c r="DQ30" s="778" t="s">
        <v>588</v>
      </c>
      <c r="DR30" s="779"/>
      <c r="DS30" s="779"/>
      <c r="DT30" s="779"/>
      <c r="DU30" s="780"/>
      <c r="DV30" s="775"/>
      <c r="DW30" s="776"/>
      <c r="DX30" s="776"/>
      <c r="DY30" s="776"/>
      <c r="DZ30" s="781"/>
      <c r="EA30" s="230"/>
    </row>
    <row r="31" spans="1:131" ht="26.25" customHeight="1" x14ac:dyDescent="0.2">
      <c r="A31" s="242">
        <v>4</v>
      </c>
      <c r="B31" s="782" t="s">
        <v>411</v>
      </c>
      <c r="C31" s="783"/>
      <c r="D31" s="783"/>
      <c r="E31" s="783"/>
      <c r="F31" s="783"/>
      <c r="G31" s="783"/>
      <c r="H31" s="783"/>
      <c r="I31" s="783"/>
      <c r="J31" s="783"/>
      <c r="K31" s="783"/>
      <c r="L31" s="783"/>
      <c r="M31" s="783"/>
      <c r="N31" s="783"/>
      <c r="O31" s="783"/>
      <c r="P31" s="784"/>
      <c r="Q31" s="785">
        <v>161531</v>
      </c>
      <c r="R31" s="786"/>
      <c r="S31" s="786"/>
      <c r="T31" s="786"/>
      <c r="U31" s="786"/>
      <c r="V31" s="786">
        <v>158838</v>
      </c>
      <c r="W31" s="786"/>
      <c r="X31" s="786"/>
      <c r="Y31" s="786"/>
      <c r="Z31" s="786"/>
      <c r="AA31" s="786">
        <v>2693</v>
      </c>
      <c r="AB31" s="786"/>
      <c r="AC31" s="786"/>
      <c r="AD31" s="786"/>
      <c r="AE31" s="787"/>
      <c r="AF31" s="788">
        <v>2693</v>
      </c>
      <c r="AG31" s="789"/>
      <c r="AH31" s="789"/>
      <c r="AI31" s="789"/>
      <c r="AJ31" s="790"/>
      <c r="AK31" s="836">
        <v>27051</v>
      </c>
      <c r="AL31" s="832"/>
      <c r="AM31" s="832"/>
      <c r="AN31" s="832"/>
      <c r="AO31" s="832"/>
      <c r="AP31" s="832" t="s">
        <v>588</v>
      </c>
      <c r="AQ31" s="832"/>
      <c r="AR31" s="832"/>
      <c r="AS31" s="832"/>
      <c r="AT31" s="832"/>
      <c r="AU31" s="832" t="s">
        <v>588</v>
      </c>
      <c r="AV31" s="832"/>
      <c r="AW31" s="832"/>
      <c r="AX31" s="832"/>
      <c r="AY31" s="832"/>
      <c r="AZ31" s="833"/>
      <c r="BA31" s="833"/>
      <c r="BB31" s="833"/>
      <c r="BC31" s="833"/>
      <c r="BD31" s="833"/>
      <c r="BE31" s="834"/>
      <c r="BF31" s="834"/>
      <c r="BG31" s="834"/>
      <c r="BH31" s="834"/>
      <c r="BI31" s="835"/>
      <c r="BJ31" s="232"/>
      <c r="BK31" s="232"/>
      <c r="BL31" s="232"/>
      <c r="BM31" s="232"/>
      <c r="BN31" s="232"/>
      <c r="BO31" s="241"/>
      <c r="BP31" s="241"/>
      <c r="BQ31" s="238">
        <v>25</v>
      </c>
      <c r="BR31" s="239"/>
      <c r="BS31" s="775" t="s">
        <v>620</v>
      </c>
      <c r="BT31" s="776" t="s">
        <v>620</v>
      </c>
      <c r="BU31" s="776" t="s">
        <v>620</v>
      </c>
      <c r="BV31" s="776" t="s">
        <v>620</v>
      </c>
      <c r="BW31" s="776" t="s">
        <v>620</v>
      </c>
      <c r="BX31" s="776" t="s">
        <v>620</v>
      </c>
      <c r="BY31" s="776" t="s">
        <v>620</v>
      </c>
      <c r="BZ31" s="776" t="s">
        <v>620</v>
      </c>
      <c r="CA31" s="776" t="s">
        <v>620</v>
      </c>
      <c r="CB31" s="776" t="s">
        <v>620</v>
      </c>
      <c r="CC31" s="776" t="s">
        <v>620</v>
      </c>
      <c r="CD31" s="776" t="s">
        <v>620</v>
      </c>
      <c r="CE31" s="776" t="s">
        <v>620</v>
      </c>
      <c r="CF31" s="776" t="s">
        <v>620</v>
      </c>
      <c r="CG31" s="777" t="s">
        <v>620</v>
      </c>
      <c r="CH31" s="778">
        <v>11.176</v>
      </c>
      <c r="CI31" s="779"/>
      <c r="CJ31" s="779"/>
      <c r="CK31" s="779"/>
      <c r="CL31" s="780"/>
      <c r="CM31" s="778">
        <v>739.88099999999997</v>
      </c>
      <c r="CN31" s="779"/>
      <c r="CO31" s="779"/>
      <c r="CP31" s="779"/>
      <c r="CQ31" s="780"/>
      <c r="CR31" s="778">
        <v>130</v>
      </c>
      <c r="CS31" s="779"/>
      <c r="CT31" s="779"/>
      <c r="CU31" s="779"/>
      <c r="CV31" s="780"/>
      <c r="CW31" s="778" t="s">
        <v>588</v>
      </c>
      <c r="CX31" s="779"/>
      <c r="CY31" s="779"/>
      <c r="CZ31" s="779"/>
      <c r="DA31" s="780"/>
      <c r="DB31" s="778" t="s">
        <v>588</v>
      </c>
      <c r="DC31" s="779"/>
      <c r="DD31" s="779"/>
      <c r="DE31" s="779"/>
      <c r="DF31" s="780"/>
      <c r="DG31" s="778" t="s">
        <v>588</v>
      </c>
      <c r="DH31" s="779"/>
      <c r="DI31" s="779"/>
      <c r="DJ31" s="779"/>
      <c r="DK31" s="780"/>
      <c r="DL31" s="778" t="s">
        <v>588</v>
      </c>
      <c r="DM31" s="779"/>
      <c r="DN31" s="779"/>
      <c r="DO31" s="779"/>
      <c r="DP31" s="780"/>
      <c r="DQ31" s="778" t="s">
        <v>588</v>
      </c>
      <c r="DR31" s="779"/>
      <c r="DS31" s="779"/>
      <c r="DT31" s="779"/>
      <c r="DU31" s="780"/>
      <c r="DV31" s="775"/>
      <c r="DW31" s="776"/>
      <c r="DX31" s="776"/>
      <c r="DY31" s="776"/>
      <c r="DZ31" s="781"/>
      <c r="EA31" s="230"/>
    </row>
    <row r="32" spans="1:131" ht="26.25" customHeight="1" x14ac:dyDescent="0.2">
      <c r="A32" s="242">
        <v>5</v>
      </c>
      <c r="B32" s="782" t="s">
        <v>412</v>
      </c>
      <c r="C32" s="783"/>
      <c r="D32" s="783"/>
      <c r="E32" s="783"/>
      <c r="F32" s="783"/>
      <c r="G32" s="783"/>
      <c r="H32" s="783"/>
      <c r="I32" s="783"/>
      <c r="J32" s="783"/>
      <c r="K32" s="783"/>
      <c r="L32" s="783"/>
      <c r="M32" s="783"/>
      <c r="N32" s="783"/>
      <c r="O32" s="783"/>
      <c r="P32" s="784"/>
      <c r="Q32" s="785">
        <v>25124</v>
      </c>
      <c r="R32" s="786"/>
      <c r="S32" s="786"/>
      <c r="T32" s="786"/>
      <c r="U32" s="786"/>
      <c r="V32" s="786">
        <v>24966</v>
      </c>
      <c r="W32" s="786"/>
      <c r="X32" s="786"/>
      <c r="Y32" s="786"/>
      <c r="Z32" s="786"/>
      <c r="AA32" s="786">
        <v>158</v>
      </c>
      <c r="AB32" s="786"/>
      <c r="AC32" s="786"/>
      <c r="AD32" s="786"/>
      <c r="AE32" s="787"/>
      <c r="AF32" s="788">
        <v>2415</v>
      </c>
      <c r="AG32" s="789"/>
      <c r="AH32" s="789"/>
      <c r="AI32" s="789"/>
      <c r="AJ32" s="790"/>
      <c r="AK32" s="836">
        <v>3032</v>
      </c>
      <c r="AL32" s="832"/>
      <c r="AM32" s="832"/>
      <c r="AN32" s="832"/>
      <c r="AO32" s="832"/>
      <c r="AP32" s="832">
        <v>7401</v>
      </c>
      <c r="AQ32" s="832"/>
      <c r="AR32" s="832"/>
      <c r="AS32" s="832"/>
      <c r="AT32" s="832"/>
      <c r="AU32" s="832">
        <v>4729</v>
      </c>
      <c r="AV32" s="832"/>
      <c r="AW32" s="832"/>
      <c r="AX32" s="832"/>
      <c r="AY32" s="832"/>
      <c r="AZ32" s="833"/>
      <c r="BA32" s="833"/>
      <c r="BB32" s="833"/>
      <c r="BC32" s="833"/>
      <c r="BD32" s="833"/>
      <c r="BE32" s="834" t="s">
        <v>413</v>
      </c>
      <c r="BF32" s="834"/>
      <c r="BG32" s="834"/>
      <c r="BH32" s="834"/>
      <c r="BI32" s="835"/>
      <c r="BJ32" s="232"/>
      <c r="BK32" s="232"/>
      <c r="BL32" s="232"/>
      <c r="BM32" s="232"/>
      <c r="BN32" s="232"/>
      <c r="BO32" s="241"/>
      <c r="BP32" s="241"/>
      <c r="BQ32" s="238">
        <v>26</v>
      </c>
      <c r="BR32" s="239"/>
      <c r="BS32" s="775" t="s">
        <v>621</v>
      </c>
      <c r="BT32" s="776" t="s">
        <v>621</v>
      </c>
      <c r="BU32" s="776" t="s">
        <v>621</v>
      </c>
      <c r="BV32" s="776" t="s">
        <v>621</v>
      </c>
      <c r="BW32" s="776" t="s">
        <v>621</v>
      </c>
      <c r="BX32" s="776" t="s">
        <v>621</v>
      </c>
      <c r="BY32" s="776" t="s">
        <v>621</v>
      </c>
      <c r="BZ32" s="776" t="s">
        <v>621</v>
      </c>
      <c r="CA32" s="776" t="s">
        <v>621</v>
      </c>
      <c r="CB32" s="776" t="s">
        <v>621</v>
      </c>
      <c r="CC32" s="776" t="s">
        <v>621</v>
      </c>
      <c r="CD32" s="776" t="s">
        <v>621</v>
      </c>
      <c r="CE32" s="776" t="s">
        <v>621</v>
      </c>
      <c r="CF32" s="776" t="s">
        <v>621</v>
      </c>
      <c r="CG32" s="777" t="s">
        <v>621</v>
      </c>
      <c r="CH32" s="778">
        <v>-107.774311</v>
      </c>
      <c r="CI32" s="779"/>
      <c r="CJ32" s="779"/>
      <c r="CK32" s="779"/>
      <c r="CL32" s="780"/>
      <c r="CM32" s="778">
        <v>6356.530694</v>
      </c>
      <c r="CN32" s="779"/>
      <c r="CO32" s="779"/>
      <c r="CP32" s="779"/>
      <c r="CQ32" s="780"/>
      <c r="CR32" s="778">
        <v>8210.4</v>
      </c>
      <c r="CS32" s="779"/>
      <c r="CT32" s="779"/>
      <c r="CU32" s="779"/>
      <c r="CV32" s="780"/>
      <c r="CW32" s="778">
        <v>1660.5419999999999</v>
      </c>
      <c r="CX32" s="779"/>
      <c r="CY32" s="779"/>
      <c r="CZ32" s="779"/>
      <c r="DA32" s="780"/>
      <c r="DB32" s="778" t="s">
        <v>588</v>
      </c>
      <c r="DC32" s="779"/>
      <c r="DD32" s="779"/>
      <c r="DE32" s="779"/>
      <c r="DF32" s="780"/>
      <c r="DG32" s="778" t="s">
        <v>588</v>
      </c>
      <c r="DH32" s="779"/>
      <c r="DI32" s="779"/>
      <c r="DJ32" s="779"/>
      <c r="DK32" s="780"/>
      <c r="DL32" s="778" t="s">
        <v>588</v>
      </c>
      <c r="DM32" s="779"/>
      <c r="DN32" s="779"/>
      <c r="DO32" s="779"/>
      <c r="DP32" s="780"/>
      <c r="DQ32" s="778" t="s">
        <v>588</v>
      </c>
      <c r="DR32" s="779"/>
      <c r="DS32" s="779"/>
      <c r="DT32" s="779"/>
      <c r="DU32" s="780"/>
      <c r="DV32" s="775"/>
      <c r="DW32" s="776"/>
      <c r="DX32" s="776"/>
      <c r="DY32" s="776"/>
      <c r="DZ32" s="781"/>
      <c r="EA32" s="230"/>
    </row>
    <row r="33" spans="1:131" ht="26.25" customHeight="1" x14ac:dyDescent="0.2">
      <c r="A33" s="242">
        <v>6</v>
      </c>
      <c r="B33" s="782" t="s">
        <v>414</v>
      </c>
      <c r="C33" s="783"/>
      <c r="D33" s="783"/>
      <c r="E33" s="783"/>
      <c r="F33" s="783"/>
      <c r="G33" s="783"/>
      <c r="H33" s="783"/>
      <c r="I33" s="783"/>
      <c r="J33" s="783"/>
      <c r="K33" s="783"/>
      <c r="L33" s="783"/>
      <c r="M33" s="783"/>
      <c r="N33" s="783"/>
      <c r="O33" s="783"/>
      <c r="P33" s="784"/>
      <c r="Q33" s="785">
        <v>2327</v>
      </c>
      <c r="R33" s="786"/>
      <c r="S33" s="786"/>
      <c r="T33" s="786"/>
      <c r="U33" s="786"/>
      <c r="V33" s="786">
        <v>2252</v>
      </c>
      <c r="W33" s="786"/>
      <c r="X33" s="786"/>
      <c r="Y33" s="786"/>
      <c r="Z33" s="786"/>
      <c r="AA33" s="786">
        <v>75</v>
      </c>
      <c r="AB33" s="786"/>
      <c r="AC33" s="786"/>
      <c r="AD33" s="786"/>
      <c r="AE33" s="787"/>
      <c r="AF33" s="788">
        <v>1273</v>
      </c>
      <c r="AG33" s="789"/>
      <c r="AH33" s="789"/>
      <c r="AI33" s="789"/>
      <c r="AJ33" s="790"/>
      <c r="AK33" s="836">
        <v>892</v>
      </c>
      <c r="AL33" s="832"/>
      <c r="AM33" s="832"/>
      <c r="AN33" s="832"/>
      <c r="AO33" s="832"/>
      <c r="AP33" s="832">
        <v>7881</v>
      </c>
      <c r="AQ33" s="832"/>
      <c r="AR33" s="832"/>
      <c r="AS33" s="832"/>
      <c r="AT33" s="832"/>
      <c r="AU33" s="832">
        <v>3940</v>
      </c>
      <c r="AV33" s="832"/>
      <c r="AW33" s="832"/>
      <c r="AX33" s="832"/>
      <c r="AY33" s="832"/>
      <c r="AZ33" s="833"/>
      <c r="BA33" s="833"/>
      <c r="BB33" s="833"/>
      <c r="BC33" s="833"/>
      <c r="BD33" s="833"/>
      <c r="BE33" s="834" t="s">
        <v>415</v>
      </c>
      <c r="BF33" s="834"/>
      <c r="BG33" s="834"/>
      <c r="BH33" s="834"/>
      <c r="BI33" s="835"/>
      <c r="BJ33" s="232"/>
      <c r="BK33" s="232"/>
      <c r="BL33" s="232"/>
      <c r="BM33" s="232"/>
      <c r="BN33" s="232"/>
      <c r="BO33" s="241"/>
      <c r="BP33" s="241"/>
      <c r="BQ33" s="238">
        <v>27</v>
      </c>
      <c r="BR33" s="239"/>
      <c r="BS33" s="775" t="s">
        <v>622</v>
      </c>
      <c r="BT33" s="776" t="s">
        <v>622</v>
      </c>
      <c r="BU33" s="776" t="s">
        <v>622</v>
      </c>
      <c r="BV33" s="776" t="s">
        <v>622</v>
      </c>
      <c r="BW33" s="776" t="s">
        <v>622</v>
      </c>
      <c r="BX33" s="776" t="s">
        <v>622</v>
      </c>
      <c r="BY33" s="776" t="s">
        <v>622</v>
      </c>
      <c r="BZ33" s="776" t="s">
        <v>622</v>
      </c>
      <c r="CA33" s="776" t="s">
        <v>622</v>
      </c>
      <c r="CB33" s="776" t="s">
        <v>622</v>
      </c>
      <c r="CC33" s="776" t="s">
        <v>622</v>
      </c>
      <c r="CD33" s="776" t="s">
        <v>622</v>
      </c>
      <c r="CE33" s="776" t="s">
        <v>622</v>
      </c>
      <c r="CF33" s="776" t="s">
        <v>622</v>
      </c>
      <c r="CG33" s="777" t="s">
        <v>622</v>
      </c>
      <c r="CH33" s="778">
        <v>0.61599999999999999</v>
      </c>
      <c r="CI33" s="779"/>
      <c r="CJ33" s="779"/>
      <c r="CK33" s="779"/>
      <c r="CL33" s="780"/>
      <c r="CM33" s="778">
        <v>62.255000000000003</v>
      </c>
      <c r="CN33" s="779"/>
      <c r="CO33" s="779"/>
      <c r="CP33" s="779"/>
      <c r="CQ33" s="780"/>
      <c r="CR33" s="778">
        <v>3.0310000000000001</v>
      </c>
      <c r="CS33" s="779"/>
      <c r="CT33" s="779"/>
      <c r="CU33" s="779"/>
      <c r="CV33" s="780"/>
      <c r="CW33" s="778" t="s">
        <v>588</v>
      </c>
      <c r="CX33" s="779"/>
      <c r="CY33" s="779"/>
      <c r="CZ33" s="779"/>
      <c r="DA33" s="780"/>
      <c r="DB33" s="778" t="s">
        <v>588</v>
      </c>
      <c r="DC33" s="779"/>
      <c r="DD33" s="779"/>
      <c r="DE33" s="779"/>
      <c r="DF33" s="780"/>
      <c r="DG33" s="778" t="s">
        <v>588</v>
      </c>
      <c r="DH33" s="779"/>
      <c r="DI33" s="779"/>
      <c r="DJ33" s="779"/>
      <c r="DK33" s="780"/>
      <c r="DL33" s="778" t="s">
        <v>588</v>
      </c>
      <c r="DM33" s="779"/>
      <c r="DN33" s="779"/>
      <c r="DO33" s="779"/>
      <c r="DP33" s="780"/>
      <c r="DQ33" s="778" t="s">
        <v>588</v>
      </c>
      <c r="DR33" s="779"/>
      <c r="DS33" s="779"/>
      <c r="DT33" s="779"/>
      <c r="DU33" s="780"/>
      <c r="DV33" s="775"/>
      <c r="DW33" s="776"/>
      <c r="DX33" s="776"/>
      <c r="DY33" s="776"/>
      <c r="DZ33" s="781"/>
      <c r="EA33" s="230"/>
    </row>
    <row r="34" spans="1:131" ht="26.25" customHeight="1" x14ac:dyDescent="0.2">
      <c r="A34" s="242">
        <v>7</v>
      </c>
      <c r="B34" s="782" t="s">
        <v>416</v>
      </c>
      <c r="C34" s="783"/>
      <c r="D34" s="783"/>
      <c r="E34" s="783"/>
      <c r="F34" s="783"/>
      <c r="G34" s="783"/>
      <c r="H34" s="783"/>
      <c r="I34" s="783"/>
      <c r="J34" s="783"/>
      <c r="K34" s="783"/>
      <c r="L34" s="783"/>
      <c r="M34" s="783"/>
      <c r="N34" s="783"/>
      <c r="O34" s="783"/>
      <c r="P34" s="784"/>
      <c r="Q34" s="785">
        <v>1384</v>
      </c>
      <c r="R34" s="786"/>
      <c r="S34" s="786"/>
      <c r="T34" s="786"/>
      <c r="U34" s="786"/>
      <c r="V34" s="786">
        <v>1410</v>
      </c>
      <c r="W34" s="786"/>
      <c r="X34" s="786"/>
      <c r="Y34" s="786"/>
      <c r="Z34" s="786"/>
      <c r="AA34" s="786">
        <v>-26</v>
      </c>
      <c r="AB34" s="786"/>
      <c r="AC34" s="786"/>
      <c r="AD34" s="786"/>
      <c r="AE34" s="787"/>
      <c r="AF34" s="788">
        <v>591</v>
      </c>
      <c r="AG34" s="789"/>
      <c r="AH34" s="789"/>
      <c r="AI34" s="789"/>
      <c r="AJ34" s="790"/>
      <c r="AK34" s="836">
        <v>1235</v>
      </c>
      <c r="AL34" s="832"/>
      <c r="AM34" s="832"/>
      <c r="AN34" s="832"/>
      <c r="AO34" s="832"/>
      <c r="AP34" s="832">
        <v>3661</v>
      </c>
      <c r="AQ34" s="832"/>
      <c r="AR34" s="832"/>
      <c r="AS34" s="832"/>
      <c r="AT34" s="832"/>
      <c r="AU34" s="832">
        <v>308</v>
      </c>
      <c r="AV34" s="832"/>
      <c r="AW34" s="832"/>
      <c r="AX34" s="832"/>
      <c r="AY34" s="832"/>
      <c r="AZ34" s="833"/>
      <c r="BA34" s="833"/>
      <c r="BB34" s="833"/>
      <c r="BC34" s="833"/>
      <c r="BD34" s="833"/>
      <c r="BE34" s="834" t="s">
        <v>417</v>
      </c>
      <c r="BF34" s="834"/>
      <c r="BG34" s="834"/>
      <c r="BH34" s="834"/>
      <c r="BI34" s="835"/>
      <c r="BJ34" s="232"/>
      <c r="BK34" s="232"/>
      <c r="BL34" s="232"/>
      <c r="BM34" s="232"/>
      <c r="BN34" s="232"/>
      <c r="BO34" s="241"/>
      <c r="BP34" s="241"/>
      <c r="BQ34" s="238">
        <v>28</v>
      </c>
      <c r="BR34" s="239"/>
      <c r="BS34" s="775" t="s">
        <v>623</v>
      </c>
      <c r="BT34" s="776"/>
      <c r="BU34" s="776"/>
      <c r="BV34" s="776"/>
      <c r="BW34" s="776"/>
      <c r="BX34" s="776"/>
      <c r="BY34" s="776"/>
      <c r="BZ34" s="776"/>
      <c r="CA34" s="776"/>
      <c r="CB34" s="776"/>
      <c r="CC34" s="776"/>
      <c r="CD34" s="776"/>
      <c r="CE34" s="776"/>
      <c r="CF34" s="776"/>
      <c r="CG34" s="777"/>
      <c r="CH34" s="778">
        <v>-717.428</v>
      </c>
      <c r="CI34" s="779"/>
      <c r="CJ34" s="779"/>
      <c r="CK34" s="779"/>
      <c r="CL34" s="780"/>
      <c r="CM34" s="778">
        <v>415.87200000000001</v>
      </c>
      <c r="CN34" s="779"/>
      <c r="CO34" s="779"/>
      <c r="CP34" s="779"/>
      <c r="CQ34" s="780"/>
      <c r="CR34" s="778">
        <v>30</v>
      </c>
      <c r="CS34" s="779"/>
      <c r="CT34" s="779"/>
      <c r="CU34" s="779"/>
      <c r="CV34" s="780"/>
      <c r="CW34" s="778">
        <v>63</v>
      </c>
      <c r="CX34" s="779"/>
      <c r="CY34" s="779"/>
      <c r="CZ34" s="779"/>
      <c r="DA34" s="780"/>
      <c r="DB34" s="778">
        <v>240</v>
      </c>
      <c r="DC34" s="779"/>
      <c r="DD34" s="779"/>
      <c r="DE34" s="779"/>
      <c r="DF34" s="780"/>
      <c r="DG34" s="778" t="s">
        <v>588</v>
      </c>
      <c r="DH34" s="779"/>
      <c r="DI34" s="779"/>
      <c r="DJ34" s="779"/>
      <c r="DK34" s="780"/>
      <c r="DL34" s="778" t="s">
        <v>588</v>
      </c>
      <c r="DM34" s="779"/>
      <c r="DN34" s="779"/>
      <c r="DO34" s="779"/>
      <c r="DP34" s="780"/>
      <c r="DQ34" s="778" t="s">
        <v>588</v>
      </c>
      <c r="DR34" s="779"/>
      <c r="DS34" s="779"/>
      <c r="DT34" s="779"/>
      <c r="DU34" s="780"/>
      <c r="DV34" s="775"/>
      <c r="DW34" s="776"/>
      <c r="DX34" s="776"/>
      <c r="DY34" s="776"/>
      <c r="DZ34" s="781"/>
      <c r="EA34" s="230"/>
    </row>
    <row r="35" spans="1:131" ht="26.25" customHeight="1" x14ac:dyDescent="0.2">
      <c r="A35" s="242">
        <v>8</v>
      </c>
      <c r="B35" s="782" t="s">
        <v>418</v>
      </c>
      <c r="C35" s="783"/>
      <c r="D35" s="783"/>
      <c r="E35" s="783"/>
      <c r="F35" s="783"/>
      <c r="G35" s="783"/>
      <c r="H35" s="783"/>
      <c r="I35" s="783"/>
      <c r="J35" s="783"/>
      <c r="K35" s="783"/>
      <c r="L35" s="783"/>
      <c r="M35" s="783"/>
      <c r="N35" s="783"/>
      <c r="O35" s="783"/>
      <c r="P35" s="784"/>
      <c r="Q35" s="785">
        <v>43271</v>
      </c>
      <c r="R35" s="786"/>
      <c r="S35" s="786"/>
      <c r="T35" s="786"/>
      <c r="U35" s="786"/>
      <c r="V35" s="786">
        <v>37516</v>
      </c>
      <c r="W35" s="786"/>
      <c r="X35" s="786"/>
      <c r="Y35" s="786"/>
      <c r="Z35" s="786"/>
      <c r="AA35" s="786">
        <v>5755</v>
      </c>
      <c r="AB35" s="786"/>
      <c r="AC35" s="786"/>
      <c r="AD35" s="786"/>
      <c r="AE35" s="787"/>
      <c r="AF35" s="788" t="s">
        <v>186</v>
      </c>
      <c r="AG35" s="789"/>
      <c r="AH35" s="789"/>
      <c r="AI35" s="789"/>
      <c r="AJ35" s="790"/>
      <c r="AK35" s="836">
        <v>3287</v>
      </c>
      <c r="AL35" s="832"/>
      <c r="AM35" s="832"/>
      <c r="AN35" s="832"/>
      <c r="AO35" s="832"/>
      <c r="AP35" s="832">
        <v>221893</v>
      </c>
      <c r="AQ35" s="832"/>
      <c r="AR35" s="832"/>
      <c r="AS35" s="832"/>
      <c r="AT35" s="832"/>
      <c r="AU35" s="832">
        <v>19083</v>
      </c>
      <c r="AV35" s="832"/>
      <c r="AW35" s="832"/>
      <c r="AX35" s="832"/>
      <c r="AY35" s="832"/>
      <c r="AZ35" s="833"/>
      <c r="BA35" s="833"/>
      <c r="BB35" s="833"/>
      <c r="BC35" s="833"/>
      <c r="BD35" s="833"/>
      <c r="BE35" s="834" t="s">
        <v>419</v>
      </c>
      <c r="BF35" s="834"/>
      <c r="BG35" s="834"/>
      <c r="BH35" s="834"/>
      <c r="BI35" s="835"/>
      <c r="BJ35" s="232"/>
      <c r="BK35" s="232"/>
      <c r="BL35" s="232"/>
      <c r="BM35" s="232"/>
      <c r="BN35" s="232"/>
      <c r="BO35" s="241"/>
      <c r="BP35" s="241"/>
      <c r="BQ35" s="238">
        <v>29</v>
      </c>
      <c r="BR35" s="239"/>
      <c r="BS35" s="775" t="s">
        <v>624</v>
      </c>
      <c r="BT35" s="776"/>
      <c r="BU35" s="776"/>
      <c r="BV35" s="776"/>
      <c r="BW35" s="776"/>
      <c r="BX35" s="776"/>
      <c r="BY35" s="776"/>
      <c r="BZ35" s="776"/>
      <c r="CA35" s="776"/>
      <c r="CB35" s="776"/>
      <c r="CC35" s="776"/>
      <c r="CD35" s="776"/>
      <c r="CE35" s="776"/>
      <c r="CF35" s="776"/>
      <c r="CG35" s="777"/>
      <c r="CH35" s="778">
        <v>59.015000000000001</v>
      </c>
      <c r="CI35" s="779"/>
      <c r="CJ35" s="779"/>
      <c r="CK35" s="779"/>
      <c r="CL35" s="780"/>
      <c r="CM35" s="778">
        <v>1769.2650000000001</v>
      </c>
      <c r="CN35" s="779"/>
      <c r="CO35" s="779"/>
      <c r="CP35" s="779"/>
      <c r="CQ35" s="780"/>
      <c r="CR35" s="778">
        <v>253.4</v>
      </c>
      <c r="CS35" s="779"/>
      <c r="CT35" s="779"/>
      <c r="CU35" s="779"/>
      <c r="CV35" s="780"/>
      <c r="CW35" s="778" t="s">
        <v>588</v>
      </c>
      <c r="CX35" s="779"/>
      <c r="CY35" s="779"/>
      <c r="CZ35" s="779"/>
      <c r="DA35" s="780"/>
      <c r="DB35" s="778" t="s">
        <v>588</v>
      </c>
      <c r="DC35" s="779"/>
      <c r="DD35" s="779"/>
      <c r="DE35" s="779"/>
      <c r="DF35" s="780"/>
      <c r="DG35" s="778" t="s">
        <v>588</v>
      </c>
      <c r="DH35" s="779"/>
      <c r="DI35" s="779"/>
      <c r="DJ35" s="779"/>
      <c r="DK35" s="780"/>
      <c r="DL35" s="778"/>
      <c r="DM35" s="779"/>
      <c r="DN35" s="779"/>
      <c r="DO35" s="779"/>
      <c r="DP35" s="780"/>
      <c r="DQ35" s="778"/>
      <c r="DR35" s="779"/>
      <c r="DS35" s="779"/>
      <c r="DT35" s="779"/>
      <c r="DU35" s="780"/>
      <c r="DV35" s="775"/>
      <c r="DW35" s="776"/>
      <c r="DX35" s="776"/>
      <c r="DY35" s="776"/>
      <c r="DZ35" s="781"/>
      <c r="EA35" s="230"/>
    </row>
    <row r="36" spans="1:131" ht="26.25" customHeight="1" x14ac:dyDescent="0.2">
      <c r="A36" s="242">
        <v>9</v>
      </c>
      <c r="B36" s="782" t="s">
        <v>420</v>
      </c>
      <c r="C36" s="783"/>
      <c r="D36" s="783"/>
      <c r="E36" s="783"/>
      <c r="F36" s="783"/>
      <c r="G36" s="783"/>
      <c r="H36" s="783"/>
      <c r="I36" s="783"/>
      <c r="J36" s="783"/>
      <c r="K36" s="783"/>
      <c r="L36" s="783"/>
      <c r="M36" s="783"/>
      <c r="N36" s="783"/>
      <c r="O36" s="783"/>
      <c r="P36" s="784"/>
      <c r="Q36" s="785">
        <v>42280</v>
      </c>
      <c r="R36" s="786"/>
      <c r="S36" s="786"/>
      <c r="T36" s="786"/>
      <c r="U36" s="786"/>
      <c r="V36" s="786">
        <v>33386</v>
      </c>
      <c r="W36" s="786"/>
      <c r="X36" s="786"/>
      <c r="Y36" s="786"/>
      <c r="Z36" s="786"/>
      <c r="AA36" s="786">
        <v>8894</v>
      </c>
      <c r="AB36" s="786"/>
      <c r="AC36" s="786"/>
      <c r="AD36" s="786"/>
      <c r="AE36" s="787"/>
      <c r="AF36" s="788">
        <v>16437</v>
      </c>
      <c r="AG36" s="789"/>
      <c r="AH36" s="789"/>
      <c r="AI36" s="789"/>
      <c r="AJ36" s="790"/>
      <c r="AK36" s="836">
        <v>4072</v>
      </c>
      <c r="AL36" s="832"/>
      <c r="AM36" s="832"/>
      <c r="AN36" s="832"/>
      <c r="AO36" s="832"/>
      <c r="AP36" s="832">
        <v>52627</v>
      </c>
      <c r="AQ36" s="832"/>
      <c r="AR36" s="832"/>
      <c r="AS36" s="832"/>
      <c r="AT36" s="832"/>
      <c r="AU36" s="832">
        <v>316</v>
      </c>
      <c r="AV36" s="832"/>
      <c r="AW36" s="832"/>
      <c r="AX36" s="832"/>
      <c r="AY36" s="832"/>
      <c r="AZ36" s="833"/>
      <c r="BA36" s="833"/>
      <c r="BB36" s="833"/>
      <c r="BC36" s="833"/>
      <c r="BD36" s="833"/>
      <c r="BE36" s="834" t="s">
        <v>415</v>
      </c>
      <c r="BF36" s="834"/>
      <c r="BG36" s="834"/>
      <c r="BH36" s="834"/>
      <c r="BI36" s="835"/>
      <c r="BJ36" s="232"/>
      <c r="BK36" s="232"/>
      <c r="BL36" s="232"/>
      <c r="BM36" s="232"/>
      <c r="BN36" s="232"/>
      <c r="BO36" s="241"/>
      <c r="BP36" s="241"/>
      <c r="BQ36" s="238">
        <v>30</v>
      </c>
      <c r="BR36" s="239"/>
      <c r="BS36" s="775" t="s">
        <v>625</v>
      </c>
      <c r="BT36" s="776"/>
      <c r="BU36" s="776"/>
      <c r="BV36" s="776"/>
      <c r="BW36" s="776"/>
      <c r="BX36" s="776"/>
      <c r="BY36" s="776"/>
      <c r="BZ36" s="776"/>
      <c r="CA36" s="776"/>
      <c r="CB36" s="776"/>
      <c r="CC36" s="776"/>
      <c r="CD36" s="776"/>
      <c r="CE36" s="776"/>
      <c r="CF36" s="776"/>
      <c r="CG36" s="777"/>
      <c r="CH36" s="778">
        <v>2.9527730000000001</v>
      </c>
      <c r="CI36" s="779"/>
      <c r="CJ36" s="779"/>
      <c r="CK36" s="779"/>
      <c r="CL36" s="780"/>
      <c r="CM36" s="778">
        <v>46.635590000000001</v>
      </c>
      <c r="CN36" s="779"/>
      <c r="CO36" s="779"/>
      <c r="CP36" s="779"/>
      <c r="CQ36" s="780"/>
      <c r="CR36" s="778">
        <v>0.3</v>
      </c>
      <c r="CS36" s="779"/>
      <c r="CT36" s="779"/>
      <c r="CU36" s="779"/>
      <c r="CV36" s="780"/>
      <c r="CW36" s="778" t="s">
        <v>588</v>
      </c>
      <c r="CX36" s="779"/>
      <c r="CY36" s="779"/>
      <c r="CZ36" s="779"/>
      <c r="DA36" s="780"/>
      <c r="DB36" s="778">
        <v>1.1499999999999999</v>
      </c>
      <c r="DC36" s="779"/>
      <c r="DD36" s="779"/>
      <c r="DE36" s="779"/>
      <c r="DF36" s="780"/>
      <c r="DG36" s="778" t="s">
        <v>588</v>
      </c>
      <c r="DH36" s="779"/>
      <c r="DI36" s="779"/>
      <c r="DJ36" s="779"/>
      <c r="DK36" s="780"/>
      <c r="DL36" s="778" t="s">
        <v>588</v>
      </c>
      <c r="DM36" s="779"/>
      <c r="DN36" s="779"/>
      <c r="DO36" s="779"/>
      <c r="DP36" s="780"/>
      <c r="DQ36" s="778" t="s">
        <v>588</v>
      </c>
      <c r="DR36" s="779"/>
      <c r="DS36" s="779"/>
      <c r="DT36" s="779"/>
      <c r="DU36" s="780"/>
      <c r="DV36" s="775"/>
      <c r="DW36" s="776"/>
      <c r="DX36" s="776"/>
      <c r="DY36" s="776"/>
      <c r="DZ36" s="781"/>
      <c r="EA36" s="230"/>
    </row>
    <row r="37" spans="1:131" ht="26.25" customHeight="1" x14ac:dyDescent="0.2">
      <c r="A37" s="242">
        <v>10</v>
      </c>
      <c r="B37" s="782" t="s">
        <v>421</v>
      </c>
      <c r="C37" s="783"/>
      <c r="D37" s="783"/>
      <c r="E37" s="783"/>
      <c r="F37" s="783"/>
      <c r="G37" s="783"/>
      <c r="H37" s="783"/>
      <c r="I37" s="783"/>
      <c r="J37" s="783"/>
      <c r="K37" s="783"/>
      <c r="L37" s="783"/>
      <c r="M37" s="783"/>
      <c r="N37" s="783"/>
      <c r="O37" s="783"/>
      <c r="P37" s="784"/>
      <c r="Q37" s="785">
        <v>47612</v>
      </c>
      <c r="R37" s="786"/>
      <c r="S37" s="786"/>
      <c r="T37" s="786"/>
      <c r="U37" s="786"/>
      <c r="V37" s="786">
        <v>47461</v>
      </c>
      <c r="W37" s="786"/>
      <c r="X37" s="786"/>
      <c r="Y37" s="786"/>
      <c r="Z37" s="786"/>
      <c r="AA37" s="786">
        <v>150</v>
      </c>
      <c r="AB37" s="786"/>
      <c r="AC37" s="786"/>
      <c r="AD37" s="786"/>
      <c r="AE37" s="787"/>
      <c r="AF37" s="788">
        <v>6473</v>
      </c>
      <c r="AG37" s="789"/>
      <c r="AH37" s="789"/>
      <c r="AI37" s="789"/>
      <c r="AJ37" s="790"/>
      <c r="AK37" s="836">
        <v>18050</v>
      </c>
      <c r="AL37" s="832"/>
      <c r="AM37" s="832"/>
      <c r="AN37" s="832"/>
      <c r="AO37" s="832"/>
      <c r="AP37" s="832">
        <v>238058</v>
      </c>
      <c r="AQ37" s="832"/>
      <c r="AR37" s="832"/>
      <c r="AS37" s="832"/>
      <c r="AT37" s="832"/>
      <c r="AU37" s="832">
        <v>138788</v>
      </c>
      <c r="AV37" s="832"/>
      <c r="AW37" s="832"/>
      <c r="AX37" s="832"/>
      <c r="AY37" s="832"/>
      <c r="AZ37" s="833"/>
      <c r="BA37" s="833"/>
      <c r="BB37" s="833"/>
      <c r="BC37" s="833"/>
      <c r="BD37" s="833"/>
      <c r="BE37" s="834" t="s">
        <v>419</v>
      </c>
      <c r="BF37" s="834"/>
      <c r="BG37" s="834"/>
      <c r="BH37" s="834"/>
      <c r="BI37" s="835"/>
      <c r="BJ37" s="232"/>
      <c r="BK37" s="232"/>
      <c r="BL37" s="232"/>
      <c r="BM37" s="232"/>
      <c r="BN37" s="232"/>
      <c r="BO37" s="241"/>
      <c r="BP37" s="241"/>
      <c r="BQ37" s="238">
        <v>31</v>
      </c>
      <c r="BR37" s="239"/>
      <c r="BS37" s="775"/>
      <c r="BT37" s="776"/>
      <c r="BU37" s="776"/>
      <c r="BV37" s="776"/>
      <c r="BW37" s="776"/>
      <c r="BX37" s="776"/>
      <c r="BY37" s="776"/>
      <c r="BZ37" s="776"/>
      <c r="CA37" s="776"/>
      <c r="CB37" s="776"/>
      <c r="CC37" s="776"/>
      <c r="CD37" s="776"/>
      <c r="CE37" s="776"/>
      <c r="CF37" s="776"/>
      <c r="CG37" s="777"/>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75"/>
      <c r="DW37" s="776"/>
      <c r="DX37" s="776"/>
      <c r="DY37" s="776"/>
      <c r="DZ37" s="781"/>
      <c r="EA37" s="230"/>
    </row>
    <row r="38" spans="1:131" ht="26.25" customHeight="1" x14ac:dyDescent="0.2">
      <c r="A38" s="242">
        <v>11</v>
      </c>
      <c r="B38" s="782"/>
      <c r="C38" s="783"/>
      <c r="D38" s="783"/>
      <c r="E38" s="783"/>
      <c r="F38" s="783"/>
      <c r="G38" s="783"/>
      <c r="H38" s="783"/>
      <c r="I38" s="783"/>
      <c r="J38" s="783"/>
      <c r="K38" s="783"/>
      <c r="L38" s="783"/>
      <c r="M38" s="783"/>
      <c r="N38" s="783"/>
      <c r="O38" s="783"/>
      <c r="P38" s="784"/>
      <c r="Q38" s="785"/>
      <c r="R38" s="786"/>
      <c r="S38" s="786"/>
      <c r="T38" s="786"/>
      <c r="U38" s="786"/>
      <c r="V38" s="786"/>
      <c r="W38" s="786"/>
      <c r="X38" s="786"/>
      <c r="Y38" s="786"/>
      <c r="Z38" s="786"/>
      <c r="AA38" s="786"/>
      <c r="AB38" s="786"/>
      <c r="AC38" s="786"/>
      <c r="AD38" s="786"/>
      <c r="AE38" s="787"/>
      <c r="AF38" s="788"/>
      <c r="AG38" s="789"/>
      <c r="AH38" s="789"/>
      <c r="AI38" s="789"/>
      <c r="AJ38" s="790"/>
      <c r="AK38" s="836"/>
      <c r="AL38" s="832"/>
      <c r="AM38" s="832"/>
      <c r="AN38" s="832"/>
      <c r="AO38" s="832"/>
      <c r="AP38" s="832"/>
      <c r="AQ38" s="832"/>
      <c r="AR38" s="832"/>
      <c r="AS38" s="832"/>
      <c r="AT38" s="832"/>
      <c r="AU38" s="832"/>
      <c r="AV38" s="832"/>
      <c r="AW38" s="832"/>
      <c r="AX38" s="832"/>
      <c r="AY38" s="832"/>
      <c r="AZ38" s="833"/>
      <c r="BA38" s="833"/>
      <c r="BB38" s="833"/>
      <c r="BC38" s="833"/>
      <c r="BD38" s="833"/>
      <c r="BE38" s="834"/>
      <c r="BF38" s="834"/>
      <c r="BG38" s="834"/>
      <c r="BH38" s="834"/>
      <c r="BI38" s="835"/>
      <c r="BJ38" s="232"/>
      <c r="BK38" s="232"/>
      <c r="BL38" s="232"/>
      <c r="BM38" s="232"/>
      <c r="BN38" s="232"/>
      <c r="BO38" s="241"/>
      <c r="BP38" s="241"/>
      <c r="BQ38" s="238">
        <v>32</v>
      </c>
      <c r="BR38" s="239"/>
      <c r="BS38" s="775"/>
      <c r="BT38" s="776"/>
      <c r="BU38" s="776"/>
      <c r="BV38" s="776"/>
      <c r="BW38" s="776"/>
      <c r="BX38" s="776"/>
      <c r="BY38" s="776"/>
      <c r="BZ38" s="776"/>
      <c r="CA38" s="776"/>
      <c r="CB38" s="776"/>
      <c r="CC38" s="776"/>
      <c r="CD38" s="776"/>
      <c r="CE38" s="776"/>
      <c r="CF38" s="776"/>
      <c r="CG38" s="777"/>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75"/>
      <c r="DW38" s="776"/>
      <c r="DX38" s="776"/>
      <c r="DY38" s="776"/>
      <c r="DZ38" s="781"/>
      <c r="EA38" s="230"/>
    </row>
    <row r="39" spans="1:131" ht="26.25" customHeight="1" x14ac:dyDescent="0.2">
      <c r="A39" s="242">
        <v>12</v>
      </c>
      <c r="B39" s="782"/>
      <c r="C39" s="783"/>
      <c r="D39" s="783"/>
      <c r="E39" s="783"/>
      <c r="F39" s="783"/>
      <c r="G39" s="783"/>
      <c r="H39" s="783"/>
      <c r="I39" s="783"/>
      <c r="J39" s="783"/>
      <c r="K39" s="783"/>
      <c r="L39" s="783"/>
      <c r="M39" s="783"/>
      <c r="N39" s="783"/>
      <c r="O39" s="783"/>
      <c r="P39" s="784"/>
      <c r="Q39" s="785"/>
      <c r="R39" s="786"/>
      <c r="S39" s="786"/>
      <c r="T39" s="786"/>
      <c r="U39" s="786"/>
      <c r="V39" s="786"/>
      <c r="W39" s="786"/>
      <c r="X39" s="786"/>
      <c r="Y39" s="786"/>
      <c r="Z39" s="786"/>
      <c r="AA39" s="786"/>
      <c r="AB39" s="786"/>
      <c r="AC39" s="786"/>
      <c r="AD39" s="786"/>
      <c r="AE39" s="787"/>
      <c r="AF39" s="788"/>
      <c r="AG39" s="789"/>
      <c r="AH39" s="789"/>
      <c r="AI39" s="789"/>
      <c r="AJ39" s="790"/>
      <c r="AK39" s="836"/>
      <c r="AL39" s="832"/>
      <c r="AM39" s="832"/>
      <c r="AN39" s="832"/>
      <c r="AO39" s="832"/>
      <c r="AP39" s="832"/>
      <c r="AQ39" s="832"/>
      <c r="AR39" s="832"/>
      <c r="AS39" s="832"/>
      <c r="AT39" s="832"/>
      <c r="AU39" s="832"/>
      <c r="AV39" s="832"/>
      <c r="AW39" s="832"/>
      <c r="AX39" s="832"/>
      <c r="AY39" s="832"/>
      <c r="AZ39" s="833"/>
      <c r="BA39" s="833"/>
      <c r="BB39" s="833"/>
      <c r="BC39" s="833"/>
      <c r="BD39" s="833"/>
      <c r="BE39" s="834"/>
      <c r="BF39" s="834"/>
      <c r="BG39" s="834"/>
      <c r="BH39" s="834"/>
      <c r="BI39" s="835"/>
      <c r="BJ39" s="232"/>
      <c r="BK39" s="232"/>
      <c r="BL39" s="232"/>
      <c r="BM39" s="232"/>
      <c r="BN39" s="232"/>
      <c r="BO39" s="241"/>
      <c r="BP39" s="241"/>
      <c r="BQ39" s="238">
        <v>33</v>
      </c>
      <c r="BR39" s="239"/>
      <c r="BS39" s="775"/>
      <c r="BT39" s="776"/>
      <c r="BU39" s="776"/>
      <c r="BV39" s="776"/>
      <c r="BW39" s="776"/>
      <c r="BX39" s="776"/>
      <c r="BY39" s="776"/>
      <c r="BZ39" s="776"/>
      <c r="CA39" s="776"/>
      <c r="CB39" s="776"/>
      <c r="CC39" s="776"/>
      <c r="CD39" s="776"/>
      <c r="CE39" s="776"/>
      <c r="CF39" s="776"/>
      <c r="CG39" s="777"/>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75"/>
      <c r="DW39" s="776"/>
      <c r="DX39" s="776"/>
      <c r="DY39" s="776"/>
      <c r="DZ39" s="781"/>
      <c r="EA39" s="230"/>
    </row>
    <row r="40" spans="1:131" ht="26.25" customHeight="1" x14ac:dyDescent="0.2">
      <c r="A40" s="238">
        <v>13</v>
      </c>
      <c r="B40" s="782"/>
      <c r="C40" s="783"/>
      <c r="D40" s="783"/>
      <c r="E40" s="783"/>
      <c r="F40" s="783"/>
      <c r="G40" s="783"/>
      <c r="H40" s="783"/>
      <c r="I40" s="783"/>
      <c r="J40" s="783"/>
      <c r="K40" s="783"/>
      <c r="L40" s="783"/>
      <c r="M40" s="783"/>
      <c r="N40" s="783"/>
      <c r="O40" s="783"/>
      <c r="P40" s="784"/>
      <c r="Q40" s="785"/>
      <c r="R40" s="786"/>
      <c r="S40" s="786"/>
      <c r="T40" s="786"/>
      <c r="U40" s="786"/>
      <c r="V40" s="786"/>
      <c r="W40" s="786"/>
      <c r="X40" s="786"/>
      <c r="Y40" s="786"/>
      <c r="Z40" s="786"/>
      <c r="AA40" s="786"/>
      <c r="AB40" s="786"/>
      <c r="AC40" s="786"/>
      <c r="AD40" s="786"/>
      <c r="AE40" s="787"/>
      <c r="AF40" s="788"/>
      <c r="AG40" s="789"/>
      <c r="AH40" s="789"/>
      <c r="AI40" s="789"/>
      <c r="AJ40" s="790"/>
      <c r="AK40" s="836"/>
      <c r="AL40" s="832"/>
      <c r="AM40" s="832"/>
      <c r="AN40" s="832"/>
      <c r="AO40" s="832"/>
      <c r="AP40" s="832"/>
      <c r="AQ40" s="832"/>
      <c r="AR40" s="832"/>
      <c r="AS40" s="832"/>
      <c r="AT40" s="832"/>
      <c r="AU40" s="832"/>
      <c r="AV40" s="832"/>
      <c r="AW40" s="832"/>
      <c r="AX40" s="832"/>
      <c r="AY40" s="832"/>
      <c r="AZ40" s="833"/>
      <c r="BA40" s="833"/>
      <c r="BB40" s="833"/>
      <c r="BC40" s="833"/>
      <c r="BD40" s="833"/>
      <c r="BE40" s="834"/>
      <c r="BF40" s="834"/>
      <c r="BG40" s="834"/>
      <c r="BH40" s="834"/>
      <c r="BI40" s="835"/>
      <c r="BJ40" s="232"/>
      <c r="BK40" s="232"/>
      <c r="BL40" s="232"/>
      <c r="BM40" s="232"/>
      <c r="BN40" s="232"/>
      <c r="BO40" s="241"/>
      <c r="BP40" s="241"/>
      <c r="BQ40" s="238">
        <v>34</v>
      </c>
      <c r="BR40" s="239"/>
      <c r="BS40" s="775"/>
      <c r="BT40" s="776"/>
      <c r="BU40" s="776"/>
      <c r="BV40" s="776"/>
      <c r="BW40" s="776"/>
      <c r="BX40" s="776"/>
      <c r="BY40" s="776"/>
      <c r="BZ40" s="776"/>
      <c r="CA40" s="776"/>
      <c r="CB40" s="776"/>
      <c r="CC40" s="776"/>
      <c r="CD40" s="776"/>
      <c r="CE40" s="776"/>
      <c r="CF40" s="776"/>
      <c r="CG40" s="777"/>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75"/>
      <c r="DW40" s="776"/>
      <c r="DX40" s="776"/>
      <c r="DY40" s="776"/>
      <c r="DZ40" s="781"/>
      <c r="EA40" s="230"/>
    </row>
    <row r="41" spans="1:131" ht="26.25" customHeight="1" x14ac:dyDescent="0.2">
      <c r="A41" s="238">
        <v>14</v>
      </c>
      <c r="B41" s="782"/>
      <c r="C41" s="783"/>
      <c r="D41" s="783"/>
      <c r="E41" s="783"/>
      <c r="F41" s="783"/>
      <c r="G41" s="783"/>
      <c r="H41" s="783"/>
      <c r="I41" s="783"/>
      <c r="J41" s="783"/>
      <c r="K41" s="783"/>
      <c r="L41" s="783"/>
      <c r="M41" s="783"/>
      <c r="N41" s="783"/>
      <c r="O41" s="783"/>
      <c r="P41" s="784"/>
      <c r="Q41" s="785"/>
      <c r="R41" s="786"/>
      <c r="S41" s="786"/>
      <c r="T41" s="786"/>
      <c r="U41" s="786"/>
      <c r="V41" s="786"/>
      <c r="W41" s="786"/>
      <c r="X41" s="786"/>
      <c r="Y41" s="786"/>
      <c r="Z41" s="786"/>
      <c r="AA41" s="786"/>
      <c r="AB41" s="786"/>
      <c r="AC41" s="786"/>
      <c r="AD41" s="786"/>
      <c r="AE41" s="787"/>
      <c r="AF41" s="788"/>
      <c r="AG41" s="789"/>
      <c r="AH41" s="789"/>
      <c r="AI41" s="789"/>
      <c r="AJ41" s="790"/>
      <c r="AK41" s="836"/>
      <c r="AL41" s="832"/>
      <c r="AM41" s="832"/>
      <c r="AN41" s="832"/>
      <c r="AO41" s="832"/>
      <c r="AP41" s="832"/>
      <c r="AQ41" s="832"/>
      <c r="AR41" s="832"/>
      <c r="AS41" s="832"/>
      <c r="AT41" s="832"/>
      <c r="AU41" s="832"/>
      <c r="AV41" s="832"/>
      <c r="AW41" s="832"/>
      <c r="AX41" s="832"/>
      <c r="AY41" s="832"/>
      <c r="AZ41" s="833"/>
      <c r="BA41" s="833"/>
      <c r="BB41" s="833"/>
      <c r="BC41" s="833"/>
      <c r="BD41" s="833"/>
      <c r="BE41" s="834"/>
      <c r="BF41" s="834"/>
      <c r="BG41" s="834"/>
      <c r="BH41" s="834"/>
      <c r="BI41" s="835"/>
      <c r="BJ41" s="232"/>
      <c r="BK41" s="232"/>
      <c r="BL41" s="232"/>
      <c r="BM41" s="232"/>
      <c r="BN41" s="232"/>
      <c r="BO41" s="241"/>
      <c r="BP41" s="241"/>
      <c r="BQ41" s="238">
        <v>35</v>
      </c>
      <c r="BR41" s="239"/>
      <c r="BS41" s="775"/>
      <c r="BT41" s="776"/>
      <c r="BU41" s="776"/>
      <c r="BV41" s="776"/>
      <c r="BW41" s="776"/>
      <c r="BX41" s="776"/>
      <c r="BY41" s="776"/>
      <c r="BZ41" s="776"/>
      <c r="CA41" s="776"/>
      <c r="CB41" s="776"/>
      <c r="CC41" s="776"/>
      <c r="CD41" s="776"/>
      <c r="CE41" s="776"/>
      <c r="CF41" s="776"/>
      <c r="CG41" s="777"/>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75"/>
      <c r="DW41" s="776"/>
      <c r="DX41" s="776"/>
      <c r="DY41" s="776"/>
      <c r="DZ41" s="781"/>
      <c r="EA41" s="230"/>
    </row>
    <row r="42" spans="1:131" ht="26.25" customHeight="1" x14ac:dyDescent="0.2">
      <c r="A42" s="238">
        <v>15</v>
      </c>
      <c r="B42" s="782"/>
      <c r="C42" s="783"/>
      <c r="D42" s="783"/>
      <c r="E42" s="783"/>
      <c r="F42" s="783"/>
      <c r="G42" s="783"/>
      <c r="H42" s="783"/>
      <c r="I42" s="783"/>
      <c r="J42" s="783"/>
      <c r="K42" s="783"/>
      <c r="L42" s="783"/>
      <c r="M42" s="783"/>
      <c r="N42" s="783"/>
      <c r="O42" s="783"/>
      <c r="P42" s="784"/>
      <c r="Q42" s="785"/>
      <c r="R42" s="786"/>
      <c r="S42" s="786"/>
      <c r="T42" s="786"/>
      <c r="U42" s="786"/>
      <c r="V42" s="786"/>
      <c r="W42" s="786"/>
      <c r="X42" s="786"/>
      <c r="Y42" s="786"/>
      <c r="Z42" s="786"/>
      <c r="AA42" s="786"/>
      <c r="AB42" s="786"/>
      <c r="AC42" s="786"/>
      <c r="AD42" s="786"/>
      <c r="AE42" s="787"/>
      <c r="AF42" s="788"/>
      <c r="AG42" s="789"/>
      <c r="AH42" s="789"/>
      <c r="AI42" s="789"/>
      <c r="AJ42" s="790"/>
      <c r="AK42" s="836"/>
      <c r="AL42" s="832"/>
      <c r="AM42" s="832"/>
      <c r="AN42" s="832"/>
      <c r="AO42" s="832"/>
      <c r="AP42" s="832"/>
      <c r="AQ42" s="832"/>
      <c r="AR42" s="832"/>
      <c r="AS42" s="832"/>
      <c r="AT42" s="832"/>
      <c r="AU42" s="832"/>
      <c r="AV42" s="832"/>
      <c r="AW42" s="832"/>
      <c r="AX42" s="832"/>
      <c r="AY42" s="832"/>
      <c r="AZ42" s="833"/>
      <c r="BA42" s="833"/>
      <c r="BB42" s="833"/>
      <c r="BC42" s="833"/>
      <c r="BD42" s="833"/>
      <c r="BE42" s="834"/>
      <c r="BF42" s="834"/>
      <c r="BG42" s="834"/>
      <c r="BH42" s="834"/>
      <c r="BI42" s="835"/>
      <c r="BJ42" s="232"/>
      <c r="BK42" s="232"/>
      <c r="BL42" s="232"/>
      <c r="BM42" s="232"/>
      <c r="BN42" s="232"/>
      <c r="BO42" s="241"/>
      <c r="BP42" s="241"/>
      <c r="BQ42" s="238">
        <v>36</v>
      </c>
      <c r="BR42" s="239"/>
      <c r="BS42" s="775"/>
      <c r="BT42" s="776"/>
      <c r="BU42" s="776"/>
      <c r="BV42" s="776"/>
      <c r="BW42" s="776"/>
      <c r="BX42" s="776"/>
      <c r="BY42" s="776"/>
      <c r="BZ42" s="776"/>
      <c r="CA42" s="776"/>
      <c r="CB42" s="776"/>
      <c r="CC42" s="776"/>
      <c r="CD42" s="776"/>
      <c r="CE42" s="776"/>
      <c r="CF42" s="776"/>
      <c r="CG42" s="777"/>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75"/>
      <c r="DW42" s="776"/>
      <c r="DX42" s="776"/>
      <c r="DY42" s="776"/>
      <c r="DZ42" s="781"/>
      <c r="EA42" s="230"/>
    </row>
    <row r="43" spans="1:131" ht="26.25" customHeight="1" x14ac:dyDescent="0.2">
      <c r="A43" s="238">
        <v>16</v>
      </c>
      <c r="B43" s="782"/>
      <c r="C43" s="783"/>
      <c r="D43" s="783"/>
      <c r="E43" s="783"/>
      <c r="F43" s="783"/>
      <c r="G43" s="783"/>
      <c r="H43" s="783"/>
      <c r="I43" s="783"/>
      <c r="J43" s="783"/>
      <c r="K43" s="783"/>
      <c r="L43" s="783"/>
      <c r="M43" s="783"/>
      <c r="N43" s="783"/>
      <c r="O43" s="783"/>
      <c r="P43" s="784"/>
      <c r="Q43" s="785"/>
      <c r="R43" s="786"/>
      <c r="S43" s="786"/>
      <c r="T43" s="786"/>
      <c r="U43" s="786"/>
      <c r="V43" s="786"/>
      <c r="W43" s="786"/>
      <c r="X43" s="786"/>
      <c r="Y43" s="786"/>
      <c r="Z43" s="786"/>
      <c r="AA43" s="786"/>
      <c r="AB43" s="786"/>
      <c r="AC43" s="786"/>
      <c r="AD43" s="786"/>
      <c r="AE43" s="787"/>
      <c r="AF43" s="788"/>
      <c r="AG43" s="789"/>
      <c r="AH43" s="789"/>
      <c r="AI43" s="789"/>
      <c r="AJ43" s="790"/>
      <c r="AK43" s="836"/>
      <c r="AL43" s="832"/>
      <c r="AM43" s="832"/>
      <c r="AN43" s="832"/>
      <c r="AO43" s="832"/>
      <c r="AP43" s="832"/>
      <c r="AQ43" s="832"/>
      <c r="AR43" s="832"/>
      <c r="AS43" s="832"/>
      <c r="AT43" s="832"/>
      <c r="AU43" s="832"/>
      <c r="AV43" s="832"/>
      <c r="AW43" s="832"/>
      <c r="AX43" s="832"/>
      <c r="AY43" s="832"/>
      <c r="AZ43" s="833"/>
      <c r="BA43" s="833"/>
      <c r="BB43" s="833"/>
      <c r="BC43" s="833"/>
      <c r="BD43" s="833"/>
      <c r="BE43" s="834"/>
      <c r="BF43" s="834"/>
      <c r="BG43" s="834"/>
      <c r="BH43" s="834"/>
      <c r="BI43" s="835"/>
      <c r="BJ43" s="232"/>
      <c r="BK43" s="232"/>
      <c r="BL43" s="232"/>
      <c r="BM43" s="232"/>
      <c r="BN43" s="232"/>
      <c r="BO43" s="241"/>
      <c r="BP43" s="241"/>
      <c r="BQ43" s="238">
        <v>37</v>
      </c>
      <c r="BR43" s="239"/>
      <c r="BS43" s="775"/>
      <c r="BT43" s="776"/>
      <c r="BU43" s="776"/>
      <c r="BV43" s="776"/>
      <c r="BW43" s="776"/>
      <c r="BX43" s="776"/>
      <c r="BY43" s="776"/>
      <c r="BZ43" s="776"/>
      <c r="CA43" s="776"/>
      <c r="CB43" s="776"/>
      <c r="CC43" s="776"/>
      <c r="CD43" s="776"/>
      <c r="CE43" s="776"/>
      <c r="CF43" s="776"/>
      <c r="CG43" s="777"/>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75"/>
      <c r="DW43" s="776"/>
      <c r="DX43" s="776"/>
      <c r="DY43" s="776"/>
      <c r="DZ43" s="781"/>
      <c r="EA43" s="230"/>
    </row>
    <row r="44" spans="1:131" ht="26.25" customHeight="1" x14ac:dyDescent="0.2">
      <c r="A44" s="238">
        <v>17</v>
      </c>
      <c r="B44" s="782"/>
      <c r="C44" s="783"/>
      <c r="D44" s="783"/>
      <c r="E44" s="783"/>
      <c r="F44" s="783"/>
      <c r="G44" s="783"/>
      <c r="H44" s="783"/>
      <c r="I44" s="783"/>
      <c r="J44" s="783"/>
      <c r="K44" s="783"/>
      <c r="L44" s="783"/>
      <c r="M44" s="783"/>
      <c r="N44" s="783"/>
      <c r="O44" s="783"/>
      <c r="P44" s="784"/>
      <c r="Q44" s="785"/>
      <c r="R44" s="786"/>
      <c r="S44" s="786"/>
      <c r="T44" s="786"/>
      <c r="U44" s="786"/>
      <c r="V44" s="786"/>
      <c r="W44" s="786"/>
      <c r="X44" s="786"/>
      <c r="Y44" s="786"/>
      <c r="Z44" s="786"/>
      <c r="AA44" s="786"/>
      <c r="AB44" s="786"/>
      <c r="AC44" s="786"/>
      <c r="AD44" s="786"/>
      <c r="AE44" s="787"/>
      <c r="AF44" s="788"/>
      <c r="AG44" s="789"/>
      <c r="AH44" s="789"/>
      <c r="AI44" s="789"/>
      <c r="AJ44" s="790"/>
      <c r="AK44" s="836"/>
      <c r="AL44" s="832"/>
      <c r="AM44" s="832"/>
      <c r="AN44" s="832"/>
      <c r="AO44" s="832"/>
      <c r="AP44" s="832"/>
      <c r="AQ44" s="832"/>
      <c r="AR44" s="832"/>
      <c r="AS44" s="832"/>
      <c r="AT44" s="832"/>
      <c r="AU44" s="832"/>
      <c r="AV44" s="832"/>
      <c r="AW44" s="832"/>
      <c r="AX44" s="832"/>
      <c r="AY44" s="832"/>
      <c r="AZ44" s="833"/>
      <c r="BA44" s="833"/>
      <c r="BB44" s="833"/>
      <c r="BC44" s="833"/>
      <c r="BD44" s="833"/>
      <c r="BE44" s="834"/>
      <c r="BF44" s="834"/>
      <c r="BG44" s="834"/>
      <c r="BH44" s="834"/>
      <c r="BI44" s="835"/>
      <c r="BJ44" s="232"/>
      <c r="BK44" s="232"/>
      <c r="BL44" s="232"/>
      <c r="BM44" s="232"/>
      <c r="BN44" s="232"/>
      <c r="BO44" s="241"/>
      <c r="BP44" s="241"/>
      <c r="BQ44" s="238">
        <v>38</v>
      </c>
      <c r="BR44" s="239"/>
      <c r="BS44" s="775"/>
      <c r="BT44" s="776"/>
      <c r="BU44" s="776"/>
      <c r="BV44" s="776"/>
      <c r="BW44" s="776"/>
      <c r="BX44" s="776"/>
      <c r="BY44" s="776"/>
      <c r="BZ44" s="776"/>
      <c r="CA44" s="776"/>
      <c r="CB44" s="776"/>
      <c r="CC44" s="776"/>
      <c r="CD44" s="776"/>
      <c r="CE44" s="776"/>
      <c r="CF44" s="776"/>
      <c r="CG44" s="777"/>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75"/>
      <c r="DW44" s="776"/>
      <c r="DX44" s="776"/>
      <c r="DY44" s="776"/>
      <c r="DZ44" s="781"/>
      <c r="EA44" s="230"/>
    </row>
    <row r="45" spans="1:131" ht="26.25" customHeight="1" x14ac:dyDescent="0.2">
      <c r="A45" s="238">
        <v>18</v>
      </c>
      <c r="B45" s="782"/>
      <c r="C45" s="783"/>
      <c r="D45" s="783"/>
      <c r="E45" s="783"/>
      <c r="F45" s="783"/>
      <c r="G45" s="783"/>
      <c r="H45" s="783"/>
      <c r="I45" s="783"/>
      <c r="J45" s="783"/>
      <c r="K45" s="783"/>
      <c r="L45" s="783"/>
      <c r="M45" s="783"/>
      <c r="N45" s="783"/>
      <c r="O45" s="783"/>
      <c r="P45" s="784"/>
      <c r="Q45" s="785"/>
      <c r="R45" s="786"/>
      <c r="S45" s="786"/>
      <c r="T45" s="786"/>
      <c r="U45" s="786"/>
      <c r="V45" s="786"/>
      <c r="W45" s="786"/>
      <c r="X45" s="786"/>
      <c r="Y45" s="786"/>
      <c r="Z45" s="786"/>
      <c r="AA45" s="786"/>
      <c r="AB45" s="786"/>
      <c r="AC45" s="786"/>
      <c r="AD45" s="786"/>
      <c r="AE45" s="787"/>
      <c r="AF45" s="788"/>
      <c r="AG45" s="789"/>
      <c r="AH45" s="789"/>
      <c r="AI45" s="789"/>
      <c r="AJ45" s="790"/>
      <c r="AK45" s="836"/>
      <c r="AL45" s="832"/>
      <c r="AM45" s="832"/>
      <c r="AN45" s="832"/>
      <c r="AO45" s="832"/>
      <c r="AP45" s="832"/>
      <c r="AQ45" s="832"/>
      <c r="AR45" s="832"/>
      <c r="AS45" s="832"/>
      <c r="AT45" s="832"/>
      <c r="AU45" s="832"/>
      <c r="AV45" s="832"/>
      <c r="AW45" s="832"/>
      <c r="AX45" s="832"/>
      <c r="AY45" s="832"/>
      <c r="AZ45" s="833"/>
      <c r="BA45" s="833"/>
      <c r="BB45" s="833"/>
      <c r="BC45" s="833"/>
      <c r="BD45" s="833"/>
      <c r="BE45" s="834"/>
      <c r="BF45" s="834"/>
      <c r="BG45" s="834"/>
      <c r="BH45" s="834"/>
      <c r="BI45" s="835"/>
      <c r="BJ45" s="232"/>
      <c r="BK45" s="232"/>
      <c r="BL45" s="232"/>
      <c r="BM45" s="232"/>
      <c r="BN45" s="232"/>
      <c r="BO45" s="241"/>
      <c r="BP45" s="241"/>
      <c r="BQ45" s="238">
        <v>39</v>
      </c>
      <c r="BR45" s="239"/>
      <c r="BS45" s="775"/>
      <c r="BT45" s="776"/>
      <c r="BU45" s="776"/>
      <c r="BV45" s="776"/>
      <c r="BW45" s="776"/>
      <c r="BX45" s="776"/>
      <c r="BY45" s="776"/>
      <c r="BZ45" s="776"/>
      <c r="CA45" s="776"/>
      <c r="CB45" s="776"/>
      <c r="CC45" s="776"/>
      <c r="CD45" s="776"/>
      <c r="CE45" s="776"/>
      <c r="CF45" s="776"/>
      <c r="CG45" s="777"/>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75"/>
      <c r="DW45" s="776"/>
      <c r="DX45" s="776"/>
      <c r="DY45" s="776"/>
      <c r="DZ45" s="781"/>
      <c r="EA45" s="230"/>
    </row>
    <row r="46" spans="1:131" ht="26.25" customHeight="1" x14ac:dyDescent="0.2">
      <c r="A46" s="238">
        <v>19</v>
      </c>
      <c r="B46" s="782"/>
      <c r="C46" s="783"/>
      <c r="D46" s="783"/>
      <c r="E46" s="783"/>
      <c r="F46" s="783"/>
      <c r="G46" s="783"/>
      <c r="H46" s="783"/>
      <c r="I46" s="783"/>
      <c r="J46" s="783"/>
      <c r="K46" s="783"/>
      <c r="L46" s="783"/>
      <c r="M46" s="783"/>
      <c r="N46" s="783"/>
      <c r="O46" s="783"/>
      <c r="P46" s="784"/>
      <c r="Q46" s="785"/>
      <c r="R46" s="786"/>
      <c r="S46" s="786"/>
      <c r="T46" s="786"/>
      <c r="U46" s="786"/>
      <c r="V46" s="786"/>
      <c r="W46" s="786"/>
      <c r="X46" s="786"/>
      <c r="Y46" s="786"/>
      <c r="Z46" s="786"/>
      <c r="AA46" s="786"/>
      <c r="AB46" s="786"/>
      <c r="AC46" s="786"/>
      <c r="AD46" s="786"/>
      <c r="AE46" s="787"/>
      <c r="AF46" s="788"/>
      <c r="AG46" s="789"/>
      <c r="AH46" s="789"/>
      <c r="AI46" s="789"/>
      <c r="AJ46" s="790"/>
      <c r="AK46" s="836"/>
      <c r="AL46" s="832"/>
      <c r="AM46" s="832"/>
      <c r="AN46" s="832"/>
      <c r="AO46" s="832"/>
      <c r="AP46" s="832"/>
      <c r="AQ46" s="832"/>
      <c r="AR46" s="832"/>
      <c r="AS46" s="832"/>
      <c r="AT46" s="832"/>
      <c r="AU46" s="832"/>
      <c r="AV46" s="832"/>
      <c r="AW46" s="832"/>
      <c r="AX46" s="832"/>
      <c r="AY46" s="832"/>
      <c r="AZ46" s="833"/>
      <c r="BA46" s="833"/>
      <c r="BB46" s="833"/>
      <c r="BC46" s="833"/>
      <c r="BD46" s="833"/>
      <c r="BE46" s="834"/>
      <c r="BF46" s="834"/>
      <c r="BG46" s="834"/>
      <c r="BH46" s="834"/>
      <c r="BI46" s="835"/>
      <c r="BJ46" s="232"/>
      <c r="BK46" s="232"/>
      <c r="BL46" s="232"/>
      <c r="BM46" s="232"/>
      <c r="BN46" s="232"/>
      <c r="BO46" s="241"/>
      <c r="BP46" s="241"/>
      <c r="BQ46" s="238">
        <v>40</v>
      </c>
      <c r="BR46" s="239"/>
      <c r="BS46" s="775"/>
      <c r="BT46" s="776"/>
      <c r="BU46" s="776"/>
      <c r="BV46" s="776"/>
      <c r="BW46" s="776"/>
      <c r="BX46" s="776"/>
      <c r="BY46" s="776"/>
      <c r="BZ46" s="776"/>
      <c r="CA46" s="776"/>
      <c r="CB46" s="776"/>
      <c r="CC46" s="776"/>
      <c r="CD46" s="776"/>
      <c r="CE46" s="776"/>
      <c r="CF46" s="776"/>
      <c r="CG46" s="777"/>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75"/>
      <c r="DW46" s="776"/>
      <c r="DX46" s="776"/>
      <c r="DY46" s="776"/>
      <c r="DZ46" s="781"/>
      <c r="EA46" s="230"/>
    </row>
    <row r="47" spans="1:131" ht="26.25" customHeight="1" x14ac:dyDescent="0.2">
      <c r="A47" s="238">
        <v>20</v>
      </c>
      <c r="B47" s="782"/>
      <c r="C47" s="783"/>
      <c r="D47" s="783"/>
      <c r="E47" s="783"/>
      <c r="F47" s="783"/>
      <c r="G47" s="783"/>
      <c r="H47" s="783"/>
      <c r="I47" s="783"/>
      <c r="J47" s="783"/>
      <c r="K47" s="783"/>
      <c r="L47" s="783"/>
      <c r="M47" s="783"/>
      <c r="N47" s="783"/>
      <c r="O47" s="783"/>
      <c r="P47" s="784"/>
      <c r="Q47" s="785"/>
      <c r="R47" s="786"/>
      <c r="S47" s="786"/>
      <c r="T47" s="786"/>
      <c r="U47" s="786"/>
      <c r="V47" s="786"/>
      <c r="W47" s="786"/>
      <c r="X47" s="786"/>
      <c r="Y47" s="786"/>
      <c r="Z47" s="786"/>
      <c r="AA47" s="786"/>
      <c r="AB47" s="786"/>
      <c r="AC47" s="786"/>
      <c r="AD47" s="786"/>
      <c r="AE47" s="787"/>
      <c r="AF47" s="788"/>
      <c r="AG47" s="789"/>
      <c r="AH47" s="789"/>
      <c r="AI47" s="789"/>
      <c r="AJ47" s="790"/>
      <c r="AK47" s="836"/>
      <c r="AL47" s="832"/>
      <c r="AM47" s="832"/>
      <c r="AN47" s="832"/>
      <c r="AO47" s="832"/>
      <c r="AP47" s="832"/>
      <c r="AQ47" s="832"/>
      <c r="AR47" s="832"/>
      <c r="AS47" s="832"/>
      <c r="AT47" s="832"/>
      <c r="AU47" s="832"/>
      <c r="AV47" s="832"/>
      <c r="AW47" s="832"/>
      <c r="AX47" s="832"/>
      <c r="AY47" s="832"/>
      <c r="AZ47" s="833"/>
      <c r="BA47" s="833"/>
      <c r="BB47" s="833"/>
      <c r="BC47" s="833"/>
      <c r="BD47" s="833"/>
      <c r="BE47" s="834"/>
      <c r="BF47" s="834"/>
      <c r="BG47" s="834"/>
      <c r="BH47" s="834"/>
      <c r="BI47" s="835"/>
      <c r="BJ47" s="232"/>
      <c r="BK47" s="232"/>
      <c r="BL47" s="232"/>
      <c r="BM47" s="232"/>
      <c r="BN47" s="232"/>
      <c r="BO47" s="241"/>
      <c r="BP47" s="241"/>
      <c r="BQ47" s="238">
        <v>41</v>
      </c>
      <c r="BR47" s="239"/>
      <c r="BS47" s="775"/>
      <c r="BT47" s="776"/>
      <c r="BU47" s="776"/>
      <c r="BV47" s="776"/>
      <c r="BW47" s="776"/>
      <c r="BX47" s="776"/>
      <c r="BY47" s="776"/>
      <c r="BZ47" s="776"/>
      <c r="CA47" s="776"/>
      <c r="CB47" s="776"/>
      <c r="CC47" s="776"/>
      <c r="CD47" s="776"/>
      <c r="CE47" s="776"/>
      <c r="CF47" s="776"/>
      <c r="CG47" s="777"/>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75"/>
      <c r="DW47" s="776"/>
      <c r="DX47" s="776"/>
      <c r="DY47" s="776"/>
      <c r="DZ47" s="781"/>
      <c r="EA47" s="230"/>
    </row>
    <row r="48" spans="1:131" ht="26.25" customHeight="1" x14ac:dyDescent="0.2">
      <c r="A48" s="238">
        <v>21</v>
      </c>
      <c r="B48" s="782"/>
      <c r="C48" s="783"/>
      <c r="D48" s="783"/>
      <c r="E48" s="783"/>
      <c r="F48" s="783"/>
      <c r="G48" s="783"/>
      <c r="H48" s="783"/>
      <c r="I48" s="783"/>
      <c r="J48" s="783"/>
      <c r="K48" s="783"/>
      <c r="L48" s="783"/>
      <c r="M48" s="783"/>
      <c r="N48" s="783"/>
      <c r="O48" s="783"/>
      <c r="P48" s="784"/>
      <c r="Q48" s="785"/>
      <c r="R48" s="786"/>
      <c r="S48" s="786"/>
      <c r="T48" s="786"/>
      <c r="U48" s="786"/>
      <c r="V48" s="786"/>
      <c r="W48" s="786"/>
      <c r="X48" s="786"/>
      <c r="Y48" s="786"/>
      <c r="Z48" s="786"/>
      <c r="AA48" s="786"/>
      <c r="AB48" s="786"/>
      <c r="AC48" s="786"/>
      <c r="AD48" s="786"/>
      <c r="AE48" s="787"/>
      <c r="AF48" s="788"/>
      <c r="AG48" s="789"/>
      <c r="AH48" s="789"/>
      <c r="AI48" s="789"/>
      <c r="AJ48" s="790"/>
      <c r="AK48" s="836"/>
      <c r="AL48" s="832"/>
      <c r="AM48" s="832"/>
      <c r="AN48" s="832"/>
      <c r="AO48" s="832"/>
      <c r="AP48" s="832"/>
      <c r="AQ48" s="832"/>
      <c r="AR48" s="832"/>
      <c r="AS48" s="832"/>
      <c r="AT48" s="832"/>
      <c r="AU48" s="832"/>
      <c r="AV48" s="832"/>
      <c r="AW48" s="832"/>
      <c r="AX48" s="832"/>
      <c r="AY48" s="832"/>
      <c r="AZ48" s="833"/>
      <c r="BA48" s="833"/>
      <c r="BB48" s="833"/>
      <c r="BC48" s="833"/>
      <c r="BD48" s="833"/>
      <c r="BE48" s="834"/>
      <c r="BF48" s="834"/>
      <c r="BG48" s="834"/>
      <c r="BH48" s="834"/>
      <c r="BI48" s="835"/>
      <c r="BJ48" s="232"/>
      <c r="BK48" s="232"/>
      <c r="BL48" s="232"/>
      <c r="BM48" s="232"/>
      <c r="BN48" s="232"/>
      <c r="BO48" s="241"/>
      <c r="BP48" s="241"/>
      <c r="BQ48" s="238">
        <v>42</v>
      </c>
      <c r="BR48" s="239"/>
      <c r="BS48" s="775"/>
      <c r="BT48" s="776"/>
      <c r="BU48" s="776"/>
      <c r="BV48" s="776"/>
      <c r="BW48" s="776"/>
      <c r="BX48" s="776"/>
      <c r="BY48" s="776"/>
      <c r="BZ48" s="776"/>
      <c r="CA48" s="776"/>
      <c r="CB48" s="776"/>
      <c r="CC48" s="776"/>
      <c r="CD48" s="776"/>
      <c r="CE48" s="776"/>
      <c r="CF48" s="776"/>
      <c r="CG48" s="777"/>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75"/>
      <c r="DW48" s="776"/>
      <c r="DX48" s="776"/>
      <c r="DY48" s="776"/>
      <c r="DZ48" s="781"/>
      <c r="EA48" s="230"/>
    </row>
    <row r="49" spans="1:131" ht="26.25" customHeight="1" x14ac:dyDescent="0.2">
      <c r="A49" s="238">
        <v>22</v>
      </c>
      <c r="B49" s="782"/>
      <c r="C49" s="783"/>
      <c r="D49" s="783"/>
      <c r="E49" s="783"/>
      <c r="F49" s="783"/>
      <c r="G49" s="783"/>
      <c r="H49" s="783"/>
      <c r="I49" s="783"/>
      <c r="J49" s="783"/>
      <c r="K49" s="783"/>
      <c r="L49" s="783"/>
      <c r="M49" s="783"/>
      <c r="N49" s="783"/>
      <c r="O49" s="783"/>
      <c r="P49" s="784"/>
      <c r="Q49" s="785"/>
      <c r="R49" s="786"/>
      <c r="S49" s="786"/>
      <c r="T49" s="786"/>
      <c r="U49" s="786"/>
      <c r="V49" s="786"/>
      <c r="W49" s="786"/>
      <c r="X49" s="786"/>
      <c r="Y49" s="786"/>
      <c r="Z49" s="786"/>
      <c r="AA49" s="786"/>
      <c r="AB49" s="786"/>
      <c r="AC49" s="786"/>
      <c r="AD49" s="786"/>
      <c r="AE49" s="787"/>
      <c r="AF49" s="788"/>
      <c r="AG49" s="789"/>
      <c r="AH49" s="789"/>
      <c r="AI49" s="789"/>
      <c r="AJ49" s="790"/>
      <c r="AK49" s="836"/>
      <c r="AL49" s="832"/>
      <c r="AM49" s="832"/>
      <c r="AN49" s="832"/>
      <c r="AO49" s="832"/>
      <c r="AP49" s="832"/>
      <c r="AQ49" s="832"/>
      <c r="AR49" s="832"/>
      <c r="AS49" s="832"/>
      <c r="AT49" s="832"/>
      <c r="AU49" s="832"/>
      <c r="AV49" s="832"/>
      <c r="AW49" s="832"/>
      <c r="AX49" s="832"/>
      <c r="AY49" s="832"/>
      <c r="AZ49" s="833"/>
      <c r="BA49" s="833"/>
      <c r="BB49" s="833"/>
      <c r="BC49" s="833"/>
      <c r="BD49" s="833"/>
      <c r="BE49" s="834"/>
      <c r="BF49" s="834"/>
      <c r="BG49" s="834"/>
      <c r="BH49" s="834"/>
      <c r="BI49" s="835"/>
      <c r="BJ49" s="232"/>
      <c r="BK49" s="232"/>
      <c r="BL49" s="232"/>
      <c r="BM49" s="232"/>
      <c r="BN49" s="232"/>
      <c r="BO49" s="241"/>
      <c r="BP49" s="241"/>
      <c r="BQ49" s="238">
        <v>43</v>
      </c>
      <c r="BR49" s="239"/>
      <c r="BS49" s="775"/>
      <c r="BT49" s="776"/>
      <c r="BU49" s="776"/>
      <c r="BV49" s="776"/>
      <c r="BW49" s="776"/>
      <c r="BX49" s="776"/>
      <c r="BY49" s="776"/>
      <c r="BZ49" s="776"/>
      <c r="CA49" s="776"/>
      <c r="CB49" s="776"/>
      <c r="CC49" s="776"/>
      <c r="CD49" s="776"/>
      <c r="CE49" s="776"/>
      <c r="CF49" s="776"/>
      <c r="CG49" s="777"/>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75"/>
      <c r="DW49" s="776"/>
      <c r="DX49" s="776"/>
      <c r="DY49" s="776"/>
      <c r="DZ49" s="781"/>
      <c r="EA49" s="230"/>
    </row>
    <row r="50" spans="1:131" ht="26.25" customHeight="1" x14ac:dyDescent="0.2">
      <c r="A50" s="238">
        <v>23</v>
      </c>
      <c r="B50" s="782"/>
      <c r="C50" s="783"/>
      <c r="D50" s="783"/>
      <c r="E50" s="783"/>
      <c r="F50" s="783"/>
      <c r="G50" s="783"/>
      <c r="H50" s="783"/>
      <c r="I50" s="783"/>
      <c r="J50" s="783"/>
      <c r="K50" s="783"/>
      <c r="L50" s="783"/>
      <c r="M50" s="783"/>
      <c r="N50" s="783"/>
      <c r="O50" s="783"/>
      <c r="P50" s="784"/>
      <c r="Q50" s="837"/>
      <c r="R50" s="838"/>
      <c r="S50" s="838"/>
      <c r="T50" s="838"/>
      <c r="U50" s="838"/>
      <c r="V50" s="838"/>
      <c r="W50" s="838"/>
      <c r="X50" s="838"/>
      <c r="Y50" s="838"/>
      <c r="Z50" s="838"/>
      <c r="AA50" s="838"/>
      <c r="AB50" s="838"/>
      <c r="AC50" s="838"/>
      <c r="AD50" s="838"/>
      <c r="AE50" s="839"/>
      <c r="AF50" s="788"/>
      <c r="AG50" s="789"/>
      <c r="AH50" s="789"/>
      <c r="AI50" s="789"/>
      <c r="AJ50" s="790"/>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2"/>
      <c r="BK50" s="232"/>
      <c r="BL50" s="232"/>
      <c r="BM50" s="232"/>
      <c r="BN50" s="232"/>
      <c r="BO50" s="241"/>
      <c r="BP50" s="241"/>
      <c r="BQ50" s="238">
        <v>44</v>
      </c>
      <c r="BR50" s="239"/>
      <c r="BS50" s="775"/>
      <c r="BT50" s="776"/>
      <c r="BU50" s="776"/>
      <c r="BV50" s="776"/>
      <c r="BW50" s="776"/>
      <c r="BX50" s="776"/>
      <c r="BY50" s="776"/>
      <c r="BZ50" s="776"/>
      <c r="CA50" s="776"/>
      <c r="CB50" s="776"/>
      <c r="CC50" s="776"/>
      <c r="CD50" s="776"/>
      <c r="CE50" s="776"/>
      <c r="CF50" s="776"/>
      <c r="CG50" s="777"/>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75"/>
      <c r="DW50" s="776"/>
      <c r="DX50" s="776"/>
      <c r="DY50" s="776"/>
      <c r="DZ50" s="781"/>
      <c r="EA50" s="230"/>
    </row>
    <row r="51" spans="1:131" ht="26.25" customHeight="1" x14ac:dyDescent="0.2">
      <c r="A51" s="238">
        <v>24</v>
      </c>
      <c r="B51" s="782"/>
      <c r="C51" s="783"/>
      <c r="D51" s="783"/>
      <c r="E51" s="783"/>
      <c r="F51" s="783"/>
      <c r="G51" s="783"/>
      <c r="H51" s="783"/>
      <c r="I51" s="783"/>
      <c r="J51" s="783"/>
      <c r="K51" s="783"/>
      <c r="L51" s="783"/>
      <c r="M51" s="783"/>
      <c r="N51" s="783"/>
      <c r="O51" s="783"/>
      <c r="P51" s="784"/>
      <c r="Q51" s="837"/>
      <c r="R51" s="838"/>
      <c r="S51" s="838"/>
      <c r="T51" s="838"/>
      <c r="U51" s="838"/>
      <c r="V51" s="838"/>
      <c r="W51" s="838"/>
      <c r="X51" s="838"/>
      <c r="Y51" s="838"/>
      <c r="Z51" s="838"/>
      <c r="AA51" s="838"/>
      <c r="AB51" s="838"/>
      <c r="AC51" s="838"/>
      <c r="AD51" s="838"/>
      <c r="AE51" s="839"/>
      <c r="AF51" s="788"/>
      <c r="AG51" s="789"/>
      <c r="AH51" s="789"/>
      <c r="AI51" s="789"/>
      <c r="AJ51" s="790"/>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2"/>
      <c r="BK51" s="232"/>
      <c r="BL51" s="232"/>
      <c r="BM51" s="232"/>
      <c r="BN51" s="232"/>
      <c r="BO51" s="241"/>
      <c r="BP51" s="241"/>
      <c r="BQ51" s="238">
        <v>45</v>
      </c>
      <c r="BR51" s="239"/>
      <c r="BS51" s="775"/>
      <c r="BT51" s="776"/>
      <c r="BU51" s="776"/>
      <c r="BV51" s="776"/>
      <c r="BW51" s="776"/>
      <c r="BX51" s="776"/>
      <c r="BY51" s="776"/>
      <c r="BZ51" s="776"/>
      <c r="CA51" s="776"/>
      <c r="CB51" s="776"/>
      <c r="CC51" s="776"/>
      <c r="CD51" s="776"/>
      <c r="CE51" s="776"/>
      <c r="CF51" s="776"/>
      <c r="CG51" s="777"/>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75"/>
      <c r="DW51" s="776"/>
      <c r="DX51" s="776"/>
      <c r="DY51" s="776"/>
      <c r="DZ51" s="781"/>
      <c r="EA51" s="230"/>
    </row>
    <row r="52" spans="1:131" ht="26.25" customHeight="1" x14ac:dyDescent="0.2">
      <c r="A52" s="238">
        <v>25</v>
      </c>
      <c r="B52" s="782"/>
      <c r="C52" s="783"/>
      <c r="D52" s="783"/>
      <c r="E52" s="783"/>
      <c r="F52" s="783"/>
      <c r="G52" s="783"/>
      <c r="H52" s="783"/>
      <c r="I52" s="783"/>
      <c r="J52" s="783"/>
      <c r="K52" s="783"/>
      <c r="L52" s="783"/>
      <c r="M52" s="783"/>
      <c r="N52" s="783"/>
      <c r="O52" s="783"/>
      <c r="P52" s="784"/>
      <c r="Q52" s="837"/>
      <c r="R52" s="838"/>
      <c r="S52" s="838"/>
      <c r="T52" s="838"/>
      <c r="U52" s="838"/>
      <c r="V52" s="838"/>
      <c r="W52" s="838"/>
      <c r="X52" s="838"/>
      <c r="Y52" s="838"/>
      <c r="Z52" s="838"/>
      <c r="AA52" s="838"/>
      <c r="AB52" s="838"/>
      <c r="AC52" s="838"/>
      <c r="AD52" s="838"/>
      <c r="AE52" s="839"/>
      <c r="AF52" s="788"/>
      <c r="AG52" s="789"/>
      <c r="AH52" s="789"/>
      <c r="AI52" s="789"/>
      <c r="AJ52" s="790"/>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2"/>
      <c r="BK52" s="232"/>
      <c r="BL52" s="232"/>
      <c r="BM52" s="232"/>
      <c r="BN52" s="232"/>
      <c r="BO52" s="241"/>
      <c r="BP52" s="241"/>
      <c r="BQ52" s="238">
        <v>46</v>
      </c>
      <c r="BR52" s="239"/>
      <c r="BS52" s="775"/>
      <c r="BT52" s="776"/>
      <c r="BU52" s="776"/>
      <c r="BV52" s="776"/>
      <c r="BW52" s="776"/>
      <c r="BX52" s="776"/>
      <c r="BY52" s="776"/>
      <c r="BZ52" s="776"/>
      <c r="CA52" s="776"/>
      <c r="CB52" s="776"/>
      <c r="CC52" s="776"/>
      <c r="CD52" s="776"/>
      <c r="CE52" s="776"/>
      <c r="CF52" s="776"/>
      <c r="CG52" s="777"/>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75"/>
      <c r="DW52" s="776"/>
      <c r="DX52" s="776"/>
      <c r="DY52" s="776"/>
      <c r="DZ52" s="781"/>
      <c r="EA52" s="230"/>
    </row>
    <row r="53" spans="1:131" ht="26.25" customHeight="1" x14ac:dyDescent="0.2">
      <c r="A53" s="238">
        <v>26</v>
      </c>
      <c r="B53" s="782"/>
      <c r="C53" s="783"/>
      <c r="D53" s="783"/>
      <c r="E53" s="783"/>
      <c r="F53" s="783"/>
      <c r="G53" s="783"/>
      <c r="H53" s="783"/>
      <c r="I53" s="783"/>
      <c r="J53" s="783"/>
      <c r="K53" s="783"/>
      <c r="L53" s="783"/>
      <c r="M53" s="783"/>
      <c r="N53" s="783"/>
      <c r="O53" s="783"/>
      <c r="P53" s="784"/>
      <c r="Q53" s="837"/>
      <c r="R53" s="838"/>
      <c r="S53" s="838"/>
      <c r="T53" s="838"/>
      <c r="U53" s="838"/>
      <c r="V53" s="838"/>
      <c r="W53" s="838"/>
      <c r="X53" s="838"/>
      <c r="Y53" s="838"/>
      <c r="Z53" s="838"/>
      <c r="AA53" s="838"/>
      <c r="AB53" s="838"/>
      <c r="AC53" s="838"/>
      <c r="AD53" s="838"/>
      <c r="AE53" s="839"/>
      <c r="AF53" s="788"/>
      <c r="AG53" s="789"/>
      <c r="AH53" s="789"/>
      <c r="AI53" s="789"/>
      <c r="AJ53" s="790"/>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2"/>
      <c r="BK53" s="232"/>
      <c r="BL53" s="232"/>
      <c r="BM53" s="232"/>
      <c r="BN53" s="232"/>
      <c r="BO53" s="241"/>
      <c r="BP53" s="241"/>
      <c r="BQ53" s="238">
        <v>47</v>
      </c>
      <c r="BR53" s="239"/>
      <c r="BS53" s="775"/>
      <c r="BT53" s="776"/>
      <c r="BU53" s="776"/>
      <c r="BV53" s="776"/>
      <c r="BW53" s="776"/>
      <c r="BX53" s="776"/>
      <c r="BY53" s="776"/>
      <c r="BZ53" s="776"/>
      <c r="CA53" s="776"/>
      <c r="CB53" s="776"/>
      <c r="CC53" s="776"/>
      <c r="CD53" s="776"/>
      <c r="CE53" s="776"/>
      <c r="CF53" s="776"/>
      <c r="CG53" s="777"/>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75"/>
      <c r="DW53" s="776"/>
      <c r="DX53" s="776"/>
      <c r="DY53" s="776"/>
      <c r="DZ53" s="781"/>
      <c r="EA53" s="230"/>
    </row>
    <row r="54" spans="1:131" ht="26.25" customHeight="1" x14ac:dyDescent="0.2">
      <c r="A54" s="238">
        <v>27</v>
      </c>
      <c r="B54" s="782"/>
      <c r="C54" s="783"/>
      <c r="D54" s="783"/>
      <c r="E54" s="783"/>
      <c r="F54" s="783"/>
      <c r="G54" s="783"/>
      <c r="H54" s="783"/>
      <c r="I54" s="783"/>
      <c r="J54" s="783"/>
      <c r="K54" s="783"/>
      <c r="L54" s="783"/>
      <c r="M54" s="783"/>
      <c r="N54" s="783"/>
      <c r="O54" s="783"/>
      <c r="P54" s="784"/>
      <c r="Q54" s="837"/>
      <c r="R54" s="838"/>
      <c r="S54" s="838"/>
      <c r="T54" s="838"/>
      <c r="U54" s="838"/>
      <c r="V54" s="838"/>
      <c r="W54" s="838"/>
      <c r="X54" s="838"/>
      <c r="Y54" s="838"/>
      <c r="Z54" s="838"/>
      <c r="AA54" s="838"/>
      <c r="AB54" s="838"/>
      <c r="AC54" s="838"/>
      <c r="AD54" s="838"/>
      <c r="AE54" s="839"/>
      <c r="AF54" s="788"/>
      <c r="AG54" s="789"/>
      <c r="AH54" s="789"/>
      <c r="AI54" s="789"/>
      <c r="AJ54" s="790"/>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2"/>
      <c r="BK54" s="232"/>
      <c r="BL54" s="232"/>
      <c r="BM54" s="232"/>
      <c r="BN54" s="232"/>
      <c r="BO54" s="241"/>
      <c r="BP54" s="241"/>
      <c r="BQ54" s="238">
        <v>48</v>
      </c>
      <c r="BR54" s="239"/>
      <c r="BS54" s="775"/>
      <c r="BT54" s="776"/>
      <c r="BU54" s="776"/>
      <c r="BV54" s="776"/>
      <c r="BW54" s="776"/>
      <c r="BX54" s="776"/>
      <c r="BY54" s="776"/>
      <c r="BZ54" s="776"/>
      <c r="CA54" s="776"/>
      <c r="CB54" s="776"/>
      <c r="CC54" s="776"/>
      <c r="CD54" s="776"/>
      <c r="CE54" s="776"/>
      <c r="CF54" s="776"/>
      <c r="CG54" s="777"/>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75"/>
      <c r="DW54" s="776"/>
      <c r="DX54" s="776"/>
      <c r="DY54" s="776"/>
      <c r="DZ54" s="781"/>
      <c r="EA54" s="230"/>
    </row>
    <row r="55" spans="1:131" ht="26.25" customHeight="1" x14ac:dyDescent="0.2">
      <c r="A55" s="238">
        <v>28</v>
      </c>
      <c r="B55" s="782"/>
      <c r="C55" s="783"/>
      <c r="D55" s="783"/>
      <c r="E55" s="783"/>
      <c r="F55" s="783"/>
      <c r="G55" s="783"/>
      <c r="H55" s="783"/>
      <c r="I55" s="783"/>
      <c r="J55" s="783"/>
      <c r="K55" s="783"/>
      <c r="L55" s="783"/>
      <c r="M55" s="783"/>
      <c r="N55" s="783"/>
      <c r="O55" s="783"/>
      <c r="P55" s="784"/>
      <c r="Q55" s="837"/>
      <c r="R55" s="838"/>
      <c r="S55" s="838"/>
      <c r="T55" s="838"/>
      <c r="U55" s="838"/>
      <c r="V55" s="838"/>
      <c r="W55" s="838"/>
      <c r="X55" s="838"/>
      <c r="Y55" s="838"/>
      <c r="Z55" s="838"/>
      <c r="AA55" s="838"/>
      <c r="AB55" s="838"/>
      <c r="AC55" s="838"/>
      <c r="AD55" s="838"/>
      <c r="AE55" s="839"/>
      <c r="AF55" s="788"/>
      <c r="AG55" s="789"/>
      <c r="AH55" s="789"/>
      <c r="AI55" s="789"/>
      <c r="AJ55" s="790"/>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2"/>
      <c r="BK55" s="232"/>
      <c r="BL55" s="232"/>
      <c r="BM55" s="232"/>
      <c r="BN55" s="232"/>
      <c r="BO55" s="241"/>
      <c r="BP55" s="241"/>
      <c r="BQ55" s="238">
        <v>49</v>
      </c>
      <c r="BR55" s="239"/>
      <c r="BS55" s="775"/>
      <c r="BT55" s="776"/>
      <c r="BU55" s="776"/>
      <c r="BV55" s="776"/>
      <c r="BW55" s="776"/>
      <c r="BX55" s="776"/>
      <c r="BY55" s="776"/>
      <c r="BZ55" s="776"/>
      <c r="CA55" s="776"/>
      <c r="CB55" s="776"/>
      <c r="CC55" s="776"/>
      <c r="CD55" s="776"/>
      <c r="CE55" s="776"/>
      <c r="CF55" s="776"/>
      <c r="CG55" s="777"/>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75"/>
      <c r="DW55" s="776"/>
      <c r="DX55" s="776"/>
      <c r="DY55" s="776"/>
      <c r="DZ55" s="781"/>
      <c r="EA55" s="230"/>
    </row>
    <row r="56" spans="1:131" ht="26.25" customHeight="1" x14ac:dyDescent="0.2">
      <c r="A56" s="238">
        <v>29</v>
      </c>
      <c r="B56" s="782"/>
      <c r="C56" s="783"/>
      <c r="D56" s="783"/>
      <c r="E56" s="783"/>
      <c r="F56" s="783"/>
      <c r="G56" s="783"/>
      <c r="H56" s="783"/>
      <c r="I56" s="783"/>
      <c r="J56" s="783"/>
      <c r="K56" s="783"/>
      <c r="L56" s="783"/>
      <c r="M56" s="783"/>
      <c r="N56" s="783"/>
      <c r="O56" s="783"/>
      <c r="P56" s="784"/>
      <c r="Q56" s="837"/>
      <c r="R56" s="838"/>
      <c r="S56" s="838"/>
      <c r="T56" s="838"/>
      <c r="U56" s="838"/>
      <c r="V56" s="838"/>
      <c r="W56" s="838"/>
      <c r="X56" s="838"/>
      <c r="Y56" s="838"/>
      <c r="Z56" s="838"/>
      <c r="AA56" s="838"/>
      <c r="AB56" s="838"/>
      <c r="AC56" s="838"/>
      <c r="AD56" s="838"/>
      <c r="AE56" s="839"/>
      <c r="AF56" s="788"/>
      <c r="AG56" s="789"/>
      <c r="AH56" s="789"/>
      <c r="AI56" s="789"/>
      <c r="AJ56" s="790"/>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2"/>
      <c r="BK56" s="232"/>
      <c r="BL56" s="232"/>
      <c r="BM56" s="232"/>
      <c r="BN56" s="232"/>
      <c r="BO56" s="241"/>
      <c r="BP56" s="241"/>
      <c r="BQ56" s="238">
        <v>50</v>
      </c>
      <c r="BR56" s="239"/>
      <c r="BS56" s="775"/>
      <c r="BT56" s="776"/>
      <c r="BU56" s="776"/>
      <c r="BV56" s="776"/>
      <c r="BW56" s="776"/>
      <c r="BX56" s="776"/>
      <c r="BY56" s="776"/>
      <c r="BZ56" s="776"/>
      <c r="CA56" s="776"/>
      <c r="CB56" s="776"/>
      <c r="CC56" s="776"/>
      <c r="CD56" s="776"/>
      <c r="CE56" s="776"/>
      <c r="CF56" s="776"/>
      <c r="CG56" s="777"/>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75"/>
      <c r="DW56" s="776"/>
      <c r="DX56" s="776"/>
      <c r="DY56" s="776"/>
      <c r="DZ56" s="781"/>
      <c r="EA56" s="230"/>
    </row>
    <row r="57" spans="1:131" ht="26.25" customHeight="1" x14ac:dyDescent="0.2">
      <c r="A57" s="238">
        <v>30</v>
      </c>
      <c r="B57" s="782"/>
      <c r="C57" s="783"/>
      <c r="D57" s="783"/>
      <c r="E57" s="783"/>
      <c r="F57" s="783"/>
      <c r="G57" s="783"/>
      <c r="H57" s="783"/>
      <c r="I57" s="783"/>
      <c r="J57" s="783"/>
      <c r="K57" s="783"/>
      <c r="L57" s="783"/>
      <c r="M57" s="783"/>
      <c r="N57" s="783"/>
      <c r="O57" s="783"/>
      <c r="P57" s="784"/>
      <c r="Q57" s="837"/>
      <c r="R57" s="838"/>
      <c r="S57" s="838"/>
      <c r="T57" s="838"/>
      <c r="U57" s="838"/>
      <c r="V57" s="838"/>
      <c r="W57" s="838"/>
      <c r="X57" s="838"/>
      <c r="Y57" s="838"/>
      <c r="Z57" s="838"/>
      <c r="AA57" s="838"/>
      <c r="AB57" s="838"/>
      <c r="AC57" s="838"/>
      <c r="AD57" s="838"/>
      <c r="AE57" s="839"/>
      <c r="AF57" s="788"/>
      <c r="AG57" s="789"/>
      <c r="AH57" s="789"/>
      <c r="AI57" s="789"/>
      <c r="AJ57" s="790"/>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2"/>
      <c r="BK57" s="232"/>
      <c r="BL57" s="232"/>
      <c r="BM57" s="232"/>
      <c r="BN57" s="232"/>
      <c r="BO57" s="241"/>
      <c r="BP57" s="241"/>
      <c r="BQ57" s="238">
        <v>51</v>
      </c>
      <c r="BR57" s="239"/>
      <c r="BS57" s="775"/>
      <c r="BT57" s="776"/>
      <c r="BU57" s="776"/>
      <c r="BV57" s="776"/>
      <c r="BW57" s="776"/>
      <c r="BX57" s="776"/>
      <c r="BY57" s="776"/>
      <c r="BZ57" s="776"/>
      <c r="CA57" s="776"/>
      <c r="CB57" s="776"/>
      <c r="CC57" s="776"/>
      <c r="CD57" s="776"/>
      <c r="CE57" s="776"/>
      <c r="CF57" s="776"/>
      <c r="CG57" s="777"/>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75"/>
      <c r="DW57" s="776"/>
      <c r="DX57" s="776"/>
      <c r="DY57" s="776"/>
      <c r="DZ57" s="781"/>
      <c r="EA57" s="230"/>
    </row>
    <row r="58" spans="1:131" ht="26.25" customHeight="1" x14ac:dyDescent="0.2">
      <c r="A58" s="238">
        <v>31</v>
      </c>
      <c r="B58" s="782"/>
      <c r="C58" s="783"/>
      <c r="D58" s="783"/>
      <c r="E58" s="783"/>
      <c r="F58" s="783"/>
      <c r="G58" s="783"/>
      <c r="H58" s="783"/>
      <c r="I58" s="783"/>
      <c r="J58" s="783"/>
      <c r="K58" s="783"/>
      <c r="L58" s="783"/>
      <c r="M58" s="783"/>
      <c r="N58" s="783"/>
      <c r="O58" s="783"/>
      <c r="P58" s="784"/>
      <c r="Q58" s="837"/>
      <c r="R58" s="838"/>
      <c r="S58" s="838"/>
      <c r="T58" s="838"/>
      <c r="U58" s="838"/>
      <c r="V58" s="838"/>
      <c r="W58" s="838"/>
      <c r="X58" s="838"/>
      <c r="Y58" s="838"/>
      <c r="Z58" s="838"/>
      <c r="AA58" s="838"/>
      <c r="AB58" s="838"/>
      <c r="AC58" s="838"/>
      <c r="AD58" s="838"/>
      <c r="AE58" s="839"/>
      <c r="AF58" s="788"/>
      <c r="AG58" s="789"/>
      <c r="AH58" s="789"/>
      <c r="AI58" s="789"/>
      <c r="AJ58" s="790"/>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2"/>
      <c r="BK58" s="232"/>
      <c r="BL58" s="232"/>
      <c r="BM58" s="232"/>
      <c r="BN58" s="232"/>
      <c r="BO58" s="241"/>
      <c r="BP58" s="241"/>
      <c r="BQ58" s="238">
        <v>52</v>
      </c>
      <c r="BR58" s="239"/>
      <c r="BS58" s="775"/>
      <c r="BT58" s="776"/>
      <c r="BU58" s="776"/>
      <c r="BV58" s="776"/>
      <c r="BW58" s="776"/>
      <c r="BX58" s="776"/>
      <c r="BY58" s="776"/>
      <c r="BZ58" s="776"/>
      <c r="CA58" s="776"/>
      <c r="CB58" s="776"/>
      <c r="CC58" s="776"/>
      <c r="CD58" s="776"/>
      <c r="CE58" s="776"/>
      <c r="CF58" s="776"/>
      <c r="CG58" s="777"/>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75"/>
      <c r="DW58" s="776"/>
      <c r="DX58" s="776"/>
      <c r="DY58" s="776"/>
      <c r="DZ58" s="781"/>
      <c r="EA58" s="230"/>
    </row>
    <row r="59" spans="1:131" ht="26.25" customHeight="1" x14ac:dyDescent="0.2">
      <c r="A59" s="238">
        <v>32</v>
      </c>
      <c r="B59" s="782"/>
      <c r="C59" s="783"/>
      <c r="D59" s="783"/>
      <c r="E59" s="783"/>
      <c r="F59" s="783"/>
      <c r="G59" s="783"/>
      <c r="H59" s="783"/>
      <c r="I59" s="783"/>
      <c r="J59" s="783"/>
      <c r="K59" s="783"/>
      <c r="L59" s="783"/>
      <c r="M59" s="783"/>
      <c r="N59" s="783"/>
      <c r="O59" s="783"/>
      <c r="P59" s="784"/>
      <c r="Q59" s="837"/>
      <c r="R59" s="838"/>
      <c r="S59" s="838"/>
      <c r="T59" s="838"/>
      <c r="U59" s="838"/>
      <c r="V59" s="838"/>
      <c r="W59" s="838"/>
      <c r="X59" s="838"/>
      <c r="Y59" s="838"/>
      <c r="Z59" s="838"/>
      <c r="AA59" s="838"/>
      <c r="AB59" s="838"/>
      <c r="AC59" s="838"/>
      <c r="AD59" s="838"/>
      <c r="AE59" s="839"/>
      <c r="AF59" s="788"/>
      <c r="AG59" s="789"/>
      <c r="AH59" s="789"/>
      <c r="AI59" s="789"/>
      <c r="AJ59" s="790"/>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2"/>
      <c r="BK59" s="232"/>
      <c r="BL59" s="232"/>
      <c r="BM59" s="232"/>
      <c r="BN59" s="232"/>
      <c r="BO59" s="241"/>
      <c r="BP59" s="241"/>
      <c r="BQ59" s="238">
        <v>53</v>
      </c>
      <c r="BR59" s="239"/>
      <c r="BS59" s="775"/>
      <c r="BT59" s="776"/>
      <c r="BU59" s="776"/>
      <c r="BV59" s="776"/>
      <c r="BW59" s="776"/>
      <c r="BX59" s="776"/>
      <c r="BY59" s="776"/>
      <c r="BZ59" s="776"/>
      <c r="CA59" s="776"/>
      <c r="CB59" s="776"/>
      <c r="CC59" s="776"/>
      <c r="CD59" s="776"/>
      <c r="CE59" s="776"/>
      <c r="CF59" s="776"/>
      <c r="CG59" s="777"/>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75"/>
      <c r="DW59" s="776"/>
      <c r="DX59" s="776"/>
      <c r="DY59" s="776"/>
      <c r="DZ59" s="781"/>
      <c r="EA59" s="230"/>
    </row>
    <row r="60" spans="1:131" ht="26.25" customHeight="1" x14ac:dyDescent="0.2">
      <c r="A60" s="238">
        <v>33</v>
      </c>
      <c r="B60" s="782"/>
      <c r="C60" s="783"/>
      <c r="D60" s="783"/>
      <c r="E60" s="783"/>
      <c r="F60" s="783"/>
      <c r="G60" s="783"/>
      <c r="H60" s="783"/>
      <c r="I60" s="783"/>
      <c r="J60" s="783"/>
      <c r="K60" s="783"/>
      <c r="L60" s="783"/>
      <c r="M60" s="783"/>
      <c r="N60" s="783"/>
      <c r="O60" s="783"/>
      <c r="P60" s="784"/>
      <c r="Q60" s="837"/>
      <c r="R60" s="838"/>
      <c r="S60" s="838"/>
      <c r="T60" s="838"/>
      <c r="U60" s="838"/>
      <c r="V60" s="838"/>
      <c r="W60" s="838"/>
      <c r="X60" s="838"/>
      <c r="Y60" s="838"/>
      <c r="Z60" s="838"/>
      <c r="AA60" s="838"/>
      <c r="AB60" s="838"/>
      <c r="AC60" s="838"/>
      <c r="AD60" s="838"/>
      <c r="AE60" s="839"/>
      <c r="AF60" s="788"/>
      <c r="AG60" s="789"/>
      <c r="AH60" s="789"/>
      <c r="AI60" s="789"/>
      <c r="AJ60" s="790"/>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2"/>
      <c r="BK60" s="232"/>
      <c r="BL60" s="232"/>
      <c r="BM60" s="232"/>
      <c r="BN60" s="232"/>
      <c r="BO60" s="241"/>
      <c r="BP60" s="241"/>
      <c r="BQ60" s="238">
        <v>54</v>
      </c>
      <c r="BR60" s="239"/>
      <c r="BS60" s="775"/>
      <c r="BT60" s="776"/>
      <c r="BU60" s="776"/>
      <c r="BV60" s="776"/>
      <c r="BW60" s="776"/>
      <c r="BX60" s="776"/>
      <c r="BY60" s="776"/>
      <c r="BZ60" s="776"/>
      <c r="CA60" s="776"/>
      <c r="CB60" s="776"/>
      <c r="CC60" s="776"/>
      <c r="CD60" s="776"/>
      <c r="CE60" s="776"/>
      <c r="CF60" s="776"/>
      <c r="CG60" s="777"/>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75"/>
      <c r="DW60" s="776"/>
      <c r="DX60" s="776"/>
      <c r="DY60" s="776"/>
      <c r="DZ60" s="781"/>
      <c r="EA60" s="230"/>
    </row>
    <row r="61" spans="1:131" ht="26.25" customHeight="1" thickBot="1" x14ac:dyDescent="0.25">
      <c r="A61" s="238">
        <v>34</v>
      </c>
      <c r="B61" s="782"/>
      <c r="C61" s="783"/>
      <c r="D61" s="783"/>
      <c r="E61" s="783"/>
      <c r="F61" s="783"/>
      <c r="G61" s="783"/>
      <c r="H61" s="783"/>
      <c r="I61" s="783"/>
      <c r="J61" s="783"/>
      <c r="K61" s="783"/>
      <c r="L61" s="783"/>
      <c r="M61" s="783"/>
      <c r="N61" s="783"/>
      <c r="O61" s="783"/>
      <c r="P61" s="784"/>
      <c r="Q61" s="837"/>
      <c r="R61" s="838"/>
      <c r="S61" s="838"/>
      <c r="T61" s="838"/>
      <c r="U61" s="838"/>
      <c r="V61" s="838"/>
      <c r="W61" s="838"/>
      <c r="X61" s="838"/>
      <c r="Y61" s="838"/>
      <c r="Z61" s="838"/>
      <c r="AA61" s="838"/>
      <c r="AB61" s="838"/>
      <c r="AC61" s="838"/>
      <c r="AD61" s="838"/>
      <c r="AE61" s="839"/>
      <c r="AF61" s="788"/>
      <c r="AG61" s="789"/>
      <c r="AH61" s="789"/>
      <c r="AI61" s="789"/>
      <c r="AJ61" s="790"/>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2"/>
      <c r="BK61" s="232"/>
      <c r="BL61" s="232"/>
      <c r="BM61" s="232"/>
      <c r="BN61" s="232"/>
      <c r="BO61" s="241"/>
      <c r="BP61" s="241"/>
      <c r="BQ61" s="238">
        <v>55</v>
      </c>
      <c r="BR61" s="239"/>
      <c r="BS61" s="775"/>
      <c r="BT61" s="776"/>
      <c r="BU61" s="776"/>
      <c r="BV61" s="776"/>
      <c r="BW61" s="776"/>
      <c r="BX61" s="776"/>
      <c r="BY61" s="776"/>
      <c r="BZ61" s="776"/>
      <c r="CA61" s="776"/>
      <c r="CB61" s="776"/>
      <c r="CC61" s="776"/>
      <c r="CD61" s="776"/>
      <c r="CE61" s="776"/>
      <c r="CF61" s="776"/>
      <c r="CG61" s="777"/>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75"/>
      <c r="DW61" s="776"/>
      <c r="DX61" s="776"/>
      <c r="DY61" s="776"/>
      <c r="DZ61" s="781"/>
      <c r="EA61" s="230"/>
    </row>
    <row r="62" spans="1:131" ht="26.25" customHeight="1" x14ac:dyDescent="0.2">
      <c r="A62" s="238">
        <v>35</v>
      </c>
      <c r="B62" s="782"/>
      <c r="C62" s="783"/>
      <c r="D62" s="783"/>
      <c r="E62" s="783"/>
      <c r="F62" s="783"/>
      <c r="G62" s="783"/>
      <c r="H62" s="783"/>
      <c r="I62" s="783"/>
      <c r="J62" s="783"/>
      <c r="K62" s="783"/>
      <c r="L62" s="783"/>
      <c r="M62" s="783"/>
      <c r="N62" s="783"/>
      <c r="O62" s="783"/>
      <c r="P62" s="784"/>
      <c r="Q62" s="837"/>
      <c r="R62" s="838"/>
      <c r="S62" s="838"/>
      <c r="T62" s="838"/>
      <c r="U62" s="838"/>
      <c r="V62" s="838"/>
      <c r="W62" s="838"/>
      <c r="X62" s="838"/>
      <c r="Y62" s="838"/>
      <c r="Z62" s="838"/>
      <c r="AA62" s="838"/>
      <c r="AB62" s="838"/>
      <c r="AC62" s="838"/>
      <c r="AD62" s="838"/>
      <c r="AE62" s="839"/>
      <c r="AF62" s="788"/>
      <c r="AG62" s="789"/>
      <c r="AH62" s="789"/>
      <c r="AI62" s="789"/>
      <c r="AJ62" s="790"/>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422</v>
      </c>
      <c r="BK62" s="808"/>
      <c r="BL62" s="808"/>
      <c r="BM62" s="808"/>
      <c r="BN62" s="809"/>
      <c r="BO62" s="241"/>
      <c r="BP62" s="241"/>
      <c r="BQ62" s="238">
        <v>56</v>
      </c>
      <c r="BR62" s="239"/>
      <c r="BS62" s="775"/>
      <c r="BT62" s="776"/>
      <c r="BU62" s="776"/>
      <c r="BV62" s="776"/>
      <c r="BW62" s="776"/>
      <c r="BX62" s="776"/>
      <c r="BY62" s="776"/>
      <c r="BZ62" s="776"/>
      <c r="CA62" s="776"/>
      <c r="CB62" s="776"/>
      <c r="CC62" s="776"/>
      <c r="CD62" s="776"/>
      <c r="CE62" s="776"/>
      <c r="CF62" s="776"/>
      <c r="CG62" s="777"/>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75"/>
      <c r="DW62" s="776"/>
      <c r="DX62" s="776"/>
      <c r="DY62" s="776"/>
      <c r="DZ62" s="781"/>
      <c r="EA62" s="230"/>
    </row>
    <row r="63" spans="1:131" ht="26.25" customHeight="1" thickBot="1" x14ac:dyDescent="0.25">
      <c r="A63" s="240" t="s">
        <v>396</v>
      </c>
      <c r="B63" s="791" t="s">
        <v>423</v>
      </c>
      <c r="C63" s="792"/>
      <c r="D63" s="792"/>
      <c r="E63" s="792"/>
      <c r="F63" s="792"/>
      <c r="G63" s="792"/>
      <c r="H63" s="792"/>
      <c r="I63" s="792"/>
      <c r="J63" s="792"/>
      <c r="K63" s="792"/>
      <c r="L63" s="792"/>
      <c r="M63" s="792"/>
      <c r="N63" s="792"/>
      <c r="O63" s="792"/>
      <c r="P63" s="793"/>
      <c r="Q63" s="842"/>
      <c r="R63" s="843"/>
      <c r="S63" s="843"/>
      <c r="T63" s="843"/>
      <c r="U63" s="843"/>
      <c r="V63" s="843"/>
      <c r="W63" s="843"/>
      <c r="X63" s="843"/>
      <c r="Y63" s="843"/>
      <c r="Z63" s="843"/>
      <c r="AA63" s="843"/>
      <c r="AB63" s="843"/>
      <c r="AC63" s="843"/>
      <c r="AD63" s="843"/>
      <c r="AE63" s="844"/>
      <c r="AF63" s="845">
        <v>31249</v>
      </c>
      <c r="AG63" s="846"/>
      <c r="AH63" s="846"/>
      <c r="AI63" s="846"/>
      <c r="AJ63" s="847"/>
      <c r="AK63" s="848"/>
      <c r="AL63" s="843"/>
      <c r="AM63" s="843"/>
      <c r="AN63" s="843"/>
      <c r="AO63" s="843"/>
      <c r="AP63" s="846"/>
      <c r="AQ63" s="846"/>
      <c r="AR63" s="846"/>
      <c r="AS63" s="846"/>
      <c r="AT63" s="846"/>
      <c r="AU63" s="846"/>
      <c r="AV63" s="846"/>
      <c r="AW63" s="846"/>
      <c r="AX63" s="846"/>
      <c r="AY63" s="846"/>
      <c r="AZ63" s="850"/>
      <c r="BA63" s="850"/>
      <c r="BB63" s="850"/>
      <c r="BC63" s="850"/>
      <c r="BD63" s="850"/>
      <c r="BE63" s="851"/>
      <c r="BF63" s="851"/>
      <c r="BG63" s="851"/>
      <c r="BH63" s="851"/>
      <c r="BI63" s="852"/>
      <c r="BJ63" s="853" t="s">
        <v>424</v>
      </c>
      <c r="BK63" s="854"/>
      <c r="BL63" s="854"/>
      <c r="BM63" s="854"/>
      <c r="BN63" s="855"/>
      <c r="BO63" s="241"/>
      <c r="BP63" s="241"/>
      <c r="BQ63" s="238">
        <v>57</v>
      </c>
      <c r="BR63" s="239"/>
      <c r="BS63" s="775"/>
      <c r="BT63" s="776"/>
      <c r="BU63" s="776"/>
      <c r="BV63" s="776"/>
      <c r="BW63" s="776"/>
      <c r="BX63" s="776"/>
      <c r="BY63" s="776"/>
      <c r="BZ63" s="776"/>
      <c r="CA63" s="776"/>
      <c r="CB63" s="776"/>
      <c r="CC63" s="776"/>
      <c r="CD63" s="776"/>
      <c r="CE63" s="776"/>
      <c r="CF63" s="776"/>
      <c r="CG63" s="777"/>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75"/>
      <c r="DW63" s="776"/>
      <c r="DX63" s="776"/>
      <c r="DY63" s="776"/>
      <c r="DZ63" s="781"/>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5"/>
      <c r="BT64" s="776"/>
      <c r="BU64" s="776"/>
      <c r="BV64" s="776"/>
      <c r="BW64" s="776"/>
      <c r="BX64" s="776"/>
      <c r="BY64" s="776"/>
      <c r="BZ64" s="776"/>
      <c r="CA64" s="776"/>
      <c r="CB64" s="776"/>
      <c r="CC64" s="776"/>
      <c r="CD64" s="776"/>
      <c r="CE64" s="776"/>
      <c r="CF64" s="776"/>
      <c r="CG64" s="777"/>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75"/>
      <c r="DW64" s="776"/>
      <c r="DX64" s="776"/>
      <c r="DY64" s="776"/>
      <c r="DZ64" s="781"/>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5"/>
      <c r="BT65" s="776"/>
      <c r="BU65" s="776"/>
      <c r="BV65" s="776"/>
      <c r="BW65" s="776"/>
      <c r="BX65" s="776"/>
      <c r="BY65" s="776"/>
      <c r="BZ65" s="776"/>
      <c r="CA65" s="776"/>
      <c r="CB65" s="776"/>
      <c r="CC65" s="776"/>
      <c r="CD65" s="776"/>
      <c r="CE65" s="776"/>
      <c r="CF65" s="776"/>
      <c r="CG65" s="777"/>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75"/>
      <c r="DW65" s="776"/>
      <c r="DX65" s="776"/>
      <c r="DY65" s="776"/>
      <c r="DZ65" s="781"/>
      <c r="EA65" s="230"/>
    </row>
    <row r="66" spans="1:131" ht="26.25" customHeight="1" x14ac:dyDescent="0.2">
      <c r="A66" s="729" t="s">
        <v>426</v>
      </c>
      <c r="B66" s="730"/>
      <c r="C66" s="730"/>
      <c r="D66" s="730"/>
      <c r="E66" s="730"/>
      <c r="F66" s="730"/>
      <c r="G66" s="730"/>
      <c r="H66" s="730"/>
      <c r="I66" s="730"/>
      <c r="J66" s="730"/>
      <c r="K66" s="730"/>
      <c r="L66" s="730"/>
      <c r="M66" s="730"/>
      <c r="N66" s="730"/>
      <c r="O66" s="730"/>
      <c r="P66" s="731"/>
      <c r="Q66" s="735" t="s">
        <v>427</v>
      </c>
      <c r="R66" s="736"/>
      <c r="S66" s="736"/>
      <c r="T66" s="736"/>
      <c r="U66" s="737"/>
      <c r="V66" s="735" t="s">
        <v>428</v>
      </c>
      <c r="W66" s="736"/>
      <c r="X66" s="736"/>
      <c r="Y66" s="736"/>
      <c r="Z66" s="737"/>
      <c r="AA66" s="735" t="s">
        <v>402</v>
      </c>
      <c r="AB66" s="736"/>
      <c r="AC66" s="736"/>
      <c r="AD66" s="736"/>
      <c r="AE66" s="737"/>
      <c r="AF66" s="856" t="s">
        <v>429</v>
      </c>
      <c r="AG66" s="817"/>
      <c r="AH66" s="817"/>
      <c r="AI66" s="817"/>
      <c r="AJ66" s="857"/>
      <c r="AK66" s="735" t="s">
        <v>404</v>
      </c>
      <c r="AL66" s="730"/>
      <c r="AM66" s="730"/>
      <c r="AN66" s="730"/>
      <c r="AO66" s="731"/>
      <c r="AP66" s="735" t="s">
        <v>405</v>
      </c>
      <c r="AQ66" s="736"/>
      <c r="AR66" s="736"/>
      <c r="AS66" s="736"/>
      <c r="AT66" s="737"/>
      <c r="AU66" s="735" t="s">
        <v>430</v>
      </c>
      <c r="AV66" s="736"/>
      <c r="AW66" s="736"/>
      <c r="AX66" s="736"/>
      <c r="AY66" s="737"/>
      <c r="AZ66" s="735" t="s">
        <v>379</v>
      </c>
      <c r="BA66" s="736"/>
      <c r="BB66" s="736"/>
      <c r="BC66" s="736"/>
      <c r="BD66" s="742"/>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38"/>
      <c r="R67" s="739"/>
      <c r="S67" s="739"/>
      <c r="T67" s="739"/>
      <c r="U67" s="740"/>
      <c r="V67" s="738"/>
      <c r="W67" s="739"/>
      <c r="X67" s="739"/>
      <c r="Y67" s="739"/>
      <c r="Z67" s="740"/>
      <c r="AA67" s="738"/>
      <c r="AB67" s="739"/>
      <c r="AC67" s="739"/>
      <c r="AD67" s="739"/>
      <c r="AE67" s="740"/>
      <c r="AF67" s="858"/>
      <c r="AG67" s="820"/>
      <c r="AH67" s="820"/>
      <c r="AI67" s="820"/>
      <c r="AJ67" s="859"/>
      <c r="AK67" s="860"/>
      <c r="AL67" s="733"/>
      <c r="AM67" s="733"/>
      <c r="AN67" s="733"/>
      <c r="AO67" s="734"/>
      <c r="AP67" s="738"/>
      <c r="AQ67" s="739"/>
      <c r="AR67" s="739"/>
      <c r="AS67" s="739"/>
      <c r="AT67" s="740"/>
      <c r="AU67" s="738"/>
      <c r="AV67" s="739"/>
      <c r="AW67" s="739"/>
      <c r="AX67" s="739"/>
      <c r="AY67" s="740"/>
      <c r="AZ67" s="738"/>
      <c r="BA67" s="739"/>
      <c r="BB67" s="739"/>
      <c r="BC67" s="739"/>
      <c r="BD67" s="744"/>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2">
      <c r="A68" s="236">
        <v>1</v>
      </c>
      <c r="B68" s="871" t="s">
        <v>589</v>
      </c>
      <c r="C68" s="872"/>
      <c r="D68" s="872"/>
      <c r="E68" s="872"/>
      <c r="F68" s="872"/>
      <c r="G68" s="872"/>
      <c r="H68" s="872"/>
      <c r="I68" s="872"/>
      <c r="J68" s="872"/>
      <c r="K68" s="872"/>
      <c r="L68" s="872"/>
      <c r="M68" s="872"/>
      <c r="N68" s="872"/>
      <c r="O68" s="872"/>
      <c r="P68" s="873"/>
      <c r="Q68" s="874">
        <v>19418</v>
      </c>
      <c r="R68" s="868"/>
      <c r="S68" s="868"/>
      <c r="T68" s="868"/>
      <c r="U68" s="868"/>
      <c r="V68" s="868">
        <v>19414</v>
      </c>
      <c r="W68" s="868"/>
      <c r="X68" s="868"/>
      <c r="Y68" s="868"/>
      <c r="Z68" s="868"/>
      <c r="AA68" s="868">
        <v>4</v>
      </c>
      <c r="AB68" s="868"/>
      <c r="AC68" s="868"/>
      <c r="AD68" s="868"/>
      <c r="AE68" s="868"/>
      <c r="AF68" s="868">
        <v>4</v>
      </c>
      <c r="AG68" s="868"/>
      <c r="AH68" s="868"/>
      <c r="AI68" s="868"/>
      <c r="AJ68" s="868"/>
      <c r="AK68" s="868">
        <v>7098</v>
      </c>
      <c r="AL68" s="868"/>
      <c r="AM68" s="868"/>
      <c r="AN68" s="868"/>
      <c r="AO68" s="868"/>
      <c r="AP68" s="868" t="s">
        <v>588</v>
      </c>
      <c r="AQ68" s="868"/>
      <c r="AR68" s="868"/>
      <c r="AS68" s="868"/>
      <c r="AT68" s="868"/>
      <c r="AU68" s="868" t="s">
        <v>588</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2">
      <c r="A69" s="238">
        <v>2</v>
      </c>
      <c r="B69" s="875" t="s">
        <v>590</v>
      </c>
      <c r="C69" s="876"/>
      <c r="D69" s="876"/>
      <c r="E69" s="876"/>
      <c r="F69" s="876"/>
      <c r="G69" s="876"/>
      <c r="H69" s="876"/>
      <c r="I69" s="876"/>
      <c r="J69" s="876"/>
      <c r="K69" s="876"/>
      <c r="L69" s="876"/>
      <c r="M69" s="876"/>
      <c r="N69" s="876"/>
      <c r="O69" s="876"/>
      <c r="P69" s="877"/>
      <c r="Q69" s="878">
        <v>931386</v>
      </c>
      <c r="R69" s="832"/>
      <c r="S69" s="832"/>
      <c r="T69" s="832"/>
      <c r="U69" s="832"/>
      <c r="V69" s="832">
        <v>898268</v>
      </c>
      <c r="W69" s="832"/>
      <c r="X69" s="832"/>
      <c r="Y69" s="832"/>
      <c r="Z69" s="832"/>
      <c r="AA69" s="832">
        <v>33118</v>
      </c>
      <c r="AB69" s="832"/>
      <c r="AC69" s="832"/>
      <c r="AD69" s="832"/>
      <c r="AE69" s="832"/>
      <c r="AF69" s="832">
        <v>33118</v>
      </c>
      <c r="AG69" s="832"/>
      <c r="AH69" s="832"/>
      <c r="AI69" s="832"/>
      <c r="AJ69" s="832"/>
      <c r="AK69" s="832">
        <v>19201</v>
      </c>
      <c r="AL69" s="832"/>
      <c r="AM69" s="832"/>
      <c r="AN69" s="832"/>
      <c r="AO69" s="832"/>
      <c r="AP69" s="832" t="s">
        <v>588</v>
      </c>
      <c r="AQ69" s="832"/>
      <c r="AR69" s="832"/>
      <c r="AS69" s="832"/>
      <c r="AT69" s="832"/>
      <c r="AU69" s="832" t="s">
        <v>588</v>
      </c>
      <c r="AV69" s="832"/>
      <c r="AW69" s="832"/>
      <c r="AX69" s="832"/>
      <c r="AY69" s="832"/>
      <c r="AZ69" s="834"/>
      <c r="BA69" s="834"/>
      <c r="BB69" s="834"/>
      <c r="BC69" s="834"/>
      <c r="BD69" s="835"/>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2">
      <c r="A70" s="238">
        <v>3</v>
      </c>
      <c r="B70" s="875" t="s">
        <v>591</v>
      </c>
      <c r="C70" s="876"/>
      <c r="D70" s="876"/>
      <c r="E70" s="876"/>
      <c r="F70" s="876"/>
      <c r="G70" s="876"/>
      <c r="H70" s="876"/>
      <c r="I70" s="876"/>
      <c r="J70" s="876"/>
      <c r="K70" s="876"/>
      <c r="L70" s="876"/>
      <c r="M70" s="876"/>
      <c r="N70" s="876"/>
      <c r="O70" s="876"/>
      <c r="P70" s="877"/>
      <c r="Q70" s="878">
        <v>2078</v>
      </c>
      <c r="R70" s="832"/>
      <c r="S70" s="832"/>
      <c r="T70" s="832"/>
      <c r="U70" s="832"/>
      <c r="V70" s="832">
        <v>1899</v>
      </c>
      <c r="W70" s="832"/>
      <c r="X70" s="832"/>
      <c r="Y70" s="832"/>
      <c r="Z70" s="832"/>
      <c r="AA70" s="832">
        <v>179</v>
      </c>
      <c r="AB70" s="832"/>
      <c r="AC70" s="832"/>
      <c r="AD70" s="832"/>
      <c r="AE70" s="832"/>
      <c r="AF70" s="832">
        <v>179</v>
      </c>
      <c r="AG70" s="832"/>
      <c r="AH70" s="832"/>
      <c r="AI70" s="832"/>
      <c r="AJ70" s="832"/>
      <c r="AK70" s="832" t="s">
        <v>588</v>
      </c>
      <c r="AL70" s="832"/>
      <c r="AM70" s="832"/>
      <c r="AN70" s="832"/>
      <c r="AO70" s="832"/>
      <c r="AP70" s="832">
        <v>14538</v>
      </c>
      <c r="AQ70" s="832"/>
      <c r="AR70" s="832"/>
      <c r="AS70" s="832"/>
      <c r="AT70" s="832"/>
      <c r="AU70" s="832" t="s">
        <v>588</v>
      </c>
      <c r="AV70" s="832"/>
      <c r="AW70" s="832"/>
      <c r="AX70" s="832"/>
      <c r="AY70" s="832"/>
      <c r="AZ70" s="834"/>
      <c r="BA70" s="834"/>
      <c r="BB70" s="834"/>
      <c r="BC70" s="834"/>
      <c r="BD70" s="835"/>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x14ac:dyDescent="0.2">
      <c r="A71" s="238">
        <v>4</v>
      </c>
      <c r="B71" s="875"/>
      <c r="C71" s="876"/>
      <c r="D71" s="876"/>
      <c r="E71" s="876"/>
      <c r="F71" s="876"/>
      <c r="G71" s="876"/>
      <c r="H71" s="876"/>
      <c r="I71" s="876"/>
      <c r="J71" s="876"/>
      <c r="K71" s="876"/>
      <c r="L71" s="876"/>
      <c r="M71" s="876"/>
      <c r="N71" s="876"/>
      <c r="O71" s="876"/>
      <c r="P71" s="877"/>
      <c r="Q71" s="878"/>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c r="AR71" s="832"/>
      <c r="AS71" s="832"/>
      <c r="AT71" s="832"/>
      <c r="AU71" s="832"/>
      <c r="AV71" s="832"/>
      <c r="AW71" s="832"/>
      <c r="AX71" s="832"/>
      <c r="AY71" s="832"/>
      <c r="AZ71" s="834"/>
      <c r="BA71" s="834"/>
      <c r="BB71" s="834"/>
      <c r="BC71" s="834"/>
      <c r="BD71" s="835"/>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x14ac:dyDescent="0.2">
      <c r="A72" s="238">
        <v>5</v>
      </c>
      <c r="B72" s="875"/>
      <c r="C72" s="876"/>
      <c r="D72" s="876"/>
      <c r="E72" s="876"/>
      <c r="F72" s="876"/>
      <c r="G72" s="876"/>
      <c r="H72" s="876"/>
      <c r="I72" s="876"/>
      <c r="J72" s="876"/>
      <c r="K72" s="876"/>
      <c r="L72" s="876"/>
      <c r="M72" s="876"/>
      <c r="N72" s="876"/>
      <c r="O72" s="876"/>
      <c r="P72" s="877"/>
      <c r="Q72" s="878"/>
      <c r="R72" s="832"/>
      <c r="S72" s="832"/>
      <c r="T72" s="832"/>
      <c r="U72" s="832"/>
      <c r="V72" s="832"/>
      <c r="W72" s="832"/>
      <c r="X72" s="832"/>
      <c r="Y72" s="832"/>
      <c r="Z72" s="832"/>
      <c r="AA72" s="832"/>
      <c r="AB72" s="832"/>
      <c r="AC72" s="832"/>
      <c r="AD72" s="832"/>
      <c r="AE72" s="832"/>
      <c r="AF72" s="832"/>
      <c r="AG72" s="832"/>
      <c r="AH72" s="832"/>
      <c r="AI72" s="832"/>
      <c r="AJ72" s="832"/>
      <c r="AK72" s="832"/>
      <c r="AL72" s="832"/>
      <c r="AM72" s="832"/>
      <c r="AN72" s="832"/>
      <c r="AO72" s="832"/>
      <c r="AP72" s="832"/>
      <c r="AQ72" s="832"/>
      <c r="AR72" s="832"/>
      <c r="AS72" s="832"/>
      <c r="AT72" s="832"/>
      <c r="AU72" s="832"/>
      <c r="AV72" s="832"/>
      <c r="AW72" s="832"/>
      <c r="AX72" s="832"/>
      <c r="AY72" s="832"/>
      <c r="AZ72" s="834"/>
      <c r="BA72" s="834"/>
      <c r="BB72" s="834"/>
      <c r="BC72" s="834"/>
      <c r="BD72" s="835"/>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x14ac:dyDescent="0.2">
      <c r="A73" s="238">
        <v>6</v>
      </c>
      <c r="B73" s="875"/>
      <c r="C73" s="876"/>
      <c r="D73" s="876"/>
      <c r="E73" s="876"/>
      <c r="F73" s="876"/>
      <c r="G73" s="876"/>
      <c r="H73" s="876"/>
      <c r="I73" s="876"/>
      <c r="J73" s="876"/>
      <c r="K73" s="876"/>
      <c r="L73" s="876"/>
      <c r="M73" s="876"/>
      <c r="N73" s="876"/>
      <c r="O73" s="876"/>
      <c r="P73" s="877"/>
      <c r="Q73" s="878"/>
      <c r="R73" s="832"/>
      <c r="S73" s="832"/>
      <c r="T73" s="832"/>
      <c r="U73" s="832"/>
      <c r="V73" s="832"/>
      <c r="W73" s="832"/>
      <c r="X73" s="832"/>
      <c r="Y73" s="832"/>
      <c r="Z73" s="832"/>
      <c r="AA73" s="832"/>
      <c r="AB73" s="832"/>
      <c r="AC73" s="832"/>
      <c r="AD73" s="832"/>
      <c r="AE73" s="832"/>
      <c r="AF73" s="832"/>
      <c r="AG73" s="832"/>
      <c r="AH73" s="832"/>
      <c r="AI73" s="832"/>
      <c r="AJ73" s="832"/>
      <c r="AK73" s="832"/>
      <c r="AL73" s="832"/>
      <c r="AM73" s="832"/>
      <c r="AN73" s="832"/>
      <c r="AO73" s="832"/>
      <c r="AP73" s="832"/>
      <c r="AQ73" s="832"/>
      <c r="AR73" s="832"/>
      <c r="AS73" s="832"/>
      <c r="AT73" s="832"/>
      <c r="AU73" s="832"/>
      <c r="AV73" s="832"/>
      <c r="AW73" s="832"/>
      <c r="AX73" s="832"/>
      <c r="AY73" s="832"/>
      <c r="AZ73" s="834"/>
      <c r="BA73" s="834"/>
      <c r="BB73" s="834"/>
      <c r="BC73" s="834"/>
      <c r="BD73" s="835"/>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x14ac:dyDescent="0.2">
      <c r="A74" s="238">
        <v>7</v>
      </c>
      <c r="B74" s="875"/>
      <c r="C74" s="876"/>
      <c r="D74" s="876"/>
      <c r="E74" s="876"/>
      <c r="F74" s="876"/>
      <c r="G74" s="876"/>
      <c r="H74" s="876"/>
      <c r="I74" s="876"/>
      <c r="J74" s="876"/>
      <c r="K74" s="876"/>
      <c r="L74" s="876"/>
      <c r="M74" s="876"/>
      <c r="N74" s="876"/>
      <c r="O74" s="876"/>
      <c r="P74" s="877"/>
      <c r="Q74" s="878"/>
      <c r="R74" s="832"/>
      <c r="S74" s="832"/>
      <c r="T74" s="832"/>
      <c r="U74" s="832"/>
      <c r="V74" s="832"/>
      <c r="W74" s="832"/>
      <c r="X74" s="832"/>
      <c r="Y74" s="832"/>
      <c r="Z74" s="832"/>
      <c r="AA74" s="832"/>
      <c r="AB74" s="832"/>
      <c r="AC74" s="832"/>
      <c r="AD74" s="832"/>
      <c r="AE74" s="832"/>
      <c r="AF74" s="832"/>
      <c r="AG74" s="832"/>
      <c r="AH74" s="832"/>
      <c r="AI74" s="832"/>
      <c r="AJ74" s="832"/>
      <c r="AK74" s="832"/>
      <c r="AL74" s="832"/>
      <c r="AM74" s="832"/>
      <c r="AN74" s="832"/>
      <c r="AO74" s="832"/>
      <c r="AP74" s="832"/>
      <c r="AQ74" s="832"/>
      <c r="AR74" s="832"/>
      <c r="AS74" s="832"/>
      <c r="AT74" s="832"/>
      <c r="AU74" s="832"/>
      <c r="AV74" s="832"/>
      <c r="AW74" s="832"/>
      <c r="AX74" s="832"/>
      <c r="AY74" s="832"/>
      <c r="AZ74" s="834"/>
      <c r="BA74" s="834"/>
      <c r="BB74" s="834"/>
      <c r="BC74" s="834"/>
      <c r="BD74" s="835"/>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x14ac:dyDescent="0.2">
      <c r="A75" s="238">
        <v>8</v>
      </c>
      <c r="B75" s="875"/>
      <c r="C75" s="876"/>
      <c r="D75" s="876"/>
      <c r="E75" s="876"/>
      <c r="F75" s="876"/>
      <c r="G75" s="876"/>
      <c r="H75" s="876"/>
      <c r="I75" s="876"/>
      <c r="J75" s="876"/>
      <c r="K75" s="876"/>
      <c r="L75" s="876"/>
      <c r="M75" s="876"/>
      <c r="N75" s="876"/>
      <c r="O75" s="876"/>
      <c r="P75" s="877"/>
      <c r="Q75" s="879"/>
      <c r="R75" s="880"/>
      <c r="S75" s="880"/>
      <c r="T75" s="880"/>
      <c r="U75" s="836"/>
      <c r="V75" s="881"/>
      <c r="W75" s="880"/>
      <c r="X75" s="880"/>
      <c r="Y75" s="880"/>
      <c r="Z75" s="836"/>
      <c r="AA75" s="881"/>
      <c r="AB75" s="880"/>
      <c r="AC75" s="880"/>
      <c r="AD75" s="880"/>
      <c r="AE75" s="836"/>
      <c r="AF75" s="881"/>
      <c r="AG75" s="880"/>
      <c r="AH75" s="880"/>
      <c r="AI75" s="880"/>
      <c r="AJ75" s="836"/>
      <c r="AK75" s="881"/>
      <c r="AL75" s="880"/>
      <c r="AM75" s="880"/>
      <c r="AN75" s="880"/>
      <c r="AO75" s="836"/>
      <c r="AP75" s="881"/>
      <c r="AQ75" s="880"/>
      <c r="AR75" s="880"/>
      <c r="AS75" s="880"/>
      <c r="AT75" s="836"/>
      <c r="AU75" s="881"/>
      <c r="AV75" s="880"/>
      <c r="AW75" s="880"/>
      <c r="AX75" s="880"/>
      <c r="AY75" s="836"/>
      <c r="AZ75" s="834"/>
      <c r="BA75" s="834"/>
      <c r="BB75" s="834"/>
      <c r="BC75" s="834"/>
      <c r="BD75" s="835"/>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2">
      <c r="A76" s="238">
        <v>9</v>
      </c>
      <c r="B76" s="875"/>
      <c r="C76" s="876"/>
      <c r="D76" s="876"/>
      <c r="E76" s="876"/>
      <c r="F76" s="876"/>
      <c r="G76" s="876"/>
      <c r="H76" s="876"/>
      <c r="I76" s="876"/>
      <c r="J76" s="876"/>
      <c r="K76" s="876"/>
      <c r="L76" s="876"/>
      <c r="M76" s="876"/>
      <c r="N76" s="876"/>
      <c r="O76" s="876"/>
      <c r="P76" s="877"/>
      <c r="Q76" s="879"/>
      <c r="R76" s="880"/>
      <c r="S76" s="880"/>
      <c r="T76" s="880"/>
      <c r="U76" s="836"/>
      <c r="V76" s="881"/>
      <c r="W76" s="880"/>
      <c r="X76" s="880"/>
      <c r="Y76" s="880"/>
      <c r="Z76" s="836"/>
      <c r="AA76" s="881"/>
      <c r="AB76" s="880"/>
      <c r="AC76" s="880"/>
      <c r="AD76" s="880"/>
      <c r="AE76" s="836"/>
      <c r="AF76" s="881"/>
      <c r="AG76" s="880"/>
      <c r="AH76" s="880"/>
      <c r="AI76" s="880"/>
      <c r="AJ76" s="836"/>
      <c r="AK76" s="881"/>
      <c r="AL76" s="880"/>
      <c r="AM76" s="880"/>
      <c r="AN76" s="880"/>
      <c r="AO76" s="836"/>
      <c r="AP76" s="881"/>
      <c r="AQ76" s="880"/>
      <c r="AR76" s="880"/>
      <c r="AS76" s="880"/>
      <c r="AT76" s="836"/>
      <c r="AU76" s="881"/>
      <c r="AV76" s="880"/>
      <c r="AW76" s="880"/>
      <c r="AX76" s="880"/>
      <c r="AY76" s="836"/>
      <c r="AZ76" s="834"/>
      <c r="BA76" s="834"/>
      <c r="BB76" s="834"/>
      <c r="BC76" s="834"/>
      <c r="BD76" s="835"/>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2">
      <c r="A77" s="238">
        <v>10</v>
      </c>
      <c r="B77" s="875"/>
      <c r="C77" s="876"/>
      <c r="D77" s="876"/>
      <c r="E77" s="876"/>
      <c r="F77" s="876"/>
      <c r="G77" s="876"/>
      <c r="H77" s="876"/>
      <c r="I77" s="876"/>
      <c r="J77" s="876"/>
      <c r="K77" s="876"/>
      <c r="L77" s="876"/>
      <c r="M77" s="876"/>
      <c r="N77" s="876"/>
      <c r="O77" s="876"/>
      <c r="P77" s="877"/>
      <c r="Q77" s="879"/>
      <c r="R77" s="880"/>
      <c r="S77" s="880"/>
      <c r="T77" s="880"/>
      <c r="U77" s="836"/>
      <c r="V77" s="881"/>
      <c r="W77" s="880"/>
      <c r="X77" s="880"/>
      <c r="Y77" s="880"/>
      <c r="Z77" s="836"/>
      <c r="AA77" s="881"/>
      <c r="AB77" s="880"/>
      <c r="AC77" s="880"/>
      <c r="AD77" s="880"/>
      <c r="AE77" s="836"/>
      <c r="AF77" s="881"/>
      <c r="AG77" s="880"/>
      <c r="AH77" s="880"/>
      <c r="AI77" s="880"/>
      <c r="AJ77" s="836"/>
      <c r="AK77" s="881"/>
      <c r="AL77" s="880"/>
      <c r="AM77" s="880"/>
      <c r="AN77" s="880"/>
      <c r="AO77" s="836"/>
      <c r="AP77" s="881"/>
      <c r="AQ77" s="880"/>
      <c r="AR77" s="880"/>
      <c r="AS77" s="880"/>
      <c r="AT77" s="836"/>
      <c r="AU77" s="881"/>
      <c r="AV77" s="880"/>
      <c r="AW77" s="880"/>
      <c r="AX77" s="880"/>
      <c r="AY77" s="836"/>
      <c r="AZ77" s="834"/>
      <c r="BA77" s="834"/>
      <c r="BB77" s="834"/>
      <c r="BC77" s="834"/>
      <c r="BD77" s="835"/>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2">
      <c r="A78" s="238">
        <v>11</v>
      </c>
      <c r="B78" s="875"/>
      <c r="C78" s="876"/>
      <c r="D78" s="876"/>
      <c r="E78" s="876"/>
      <c r="F78" s="876"/>
      <c r="G78" s="876"/>
      <c r="H78" s="876"/>
      <c r="I78" s="876"/>
      <c r="J78" s="876"/>
      <c r="K78" s="876"/>
      <c r="L78" s="876"/>
      <c r="M78" s="876"/>
      <c r="N78" s="876"/>
      <c r="O78" s="876"/>
      <c r="P78" s="877"/>
      <c r="Q78" s="878"/>
      <c r="R78" s="832"/>
      <c r="S78" s="832"/>
      <c r="T78" s="832"/>
      <c r="U78" s="832"/>
      <c r="V78" s="832"/>
      <c r="W78" s="832"/>
      <c r="X78" s="832"/>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2"/>
      <c r="AY78" s="832"/>
      <c r="AZ78" s="834"/>
      <c r="BA78" s="834"/>
      <c r="BB78" s="834"/>
      <c r="BC78" s="834"/>
      <c r="BD78" s="835"/>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2">
      <c r="A79" s="238">
        <v>12</v>
      </c>
      <c r="B79" s="875"/>
      <c r="C79" s="876"/>
      <c r="D79" s="876"/>
      <c r="E79" s="876"/>
      <c r="F79" s="876"/>
      <c r="G79" s="876"/>
      <c r="H79" s="876"/>
      <c r="I79" s="876"/>
      <c r="J79" s="876"/>
      <c r="K79" s="876"/>
      <c r="L79" s="876"/>
      <c r="M79" s="876"/>
      <c r="N79" s="876"/>
      <c r="O79" s="876"/>
      <c r="P79" s="877"/>
      <c r="Q79" s="878"/>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34"/>
      <c r="BA79" s="834"/>
      <c r="BB79" s="834"/>
      <c r="BC79" s="834"/>
      <c r="BD79" s="835"/>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2">
      <c r="A80" s="238">
        <v>13</v>
      </c>
      <c r="B80" s="875"/>
      <c r="C80" s="876"/>
      <c r="D80" s="876"/>
      <c r="E80" s="876"/>
      <c r="F80" s="876"/>
      <c r="G80" s="876"/>
      <c r="H80" s="876"/>
      <c r="I80" s="876"/>
      <c r="J80" s="876"/>
      <c r="K80" s="876"/>
      <c r="L80" s="876"/>
      <c r="M80" s="876"/>
      <c r="N80" s="876"/>
      <c r="O80" s="876"/>
      <c r="P80" s="877"/>
      <c r="Q80" s="878"/>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2"/>
      <c r="AY80" s="832"/>
      <c r="AZ80" s="834"/>
      <c r="BA80" s="834"/>
      <c r="BB80" s="834"/>
      <c r="BC80" s="834"/>
      <c r="BD80" s="835"/>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2">
      <c r="A81" s="238">
        <v>14</v>
      </c>
      <c r="B81" s="875"/>
      <c r="C81" s="876"/>
      <c r="D81" s="876"/>
      <c r="E81" s="876"/>
      <c r="F81" s="876"/>
      <c r="G81" s="876"/>
      <c r="H81" s="876"/>
      <c r="I81" s="876"/>
      <c r="J81" s="876"/>
      <c r="K81" s="876"/>
      <c r="L81" s="876"/>
      <c r="M81" s="876"/>
      <c r="N81" s="876"/>
      <c r="O81" s="876"/>
      <c r="P81" s="877"/>
      <c r="Q81" s="878"/>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832"/>
      <c r="AP81" s="832"/>
      <c r="AQ81" s="832"/>
      <c r="AR81" s="832"/>
      <c r="AS81" s="832"/>
      <c r="AT81" s="832"/>
      <c r="AU81" s="832"/>
      <c r="AV81" s="832"/>
      <c r="AW81" s="832"/>
      <c r="AX81" s="832"/>
      <c r="AY81" s="832"/>
      <c r="AZ81" s="834"/>
      <c r="BA81" s="834"/>
      <c r="BB81" s="834"/>
      <c r="BC81" s="834"/>
      <c r="BD81" s="835"/>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2">
      <c r="A82" s="238">
        <v>15</v>
      </c>
      <c r="B82" s="875"/>
      <c r="C82" s="876"/>
      <c r="D82" s="876"/>
      <c r="E82" s="876"/>
      <c r="F82" s="876"/>
      <c r="G82" s="876"/>
      <c r="H82" s="876"/>
      <c r="I82" s="876"/>
      <c r="J82" s="876"/>
      <c r="K82" s="876"/>
      <c r="L82" s="876"/>
      <c r="M82" s="876"/>
      <c r="N82" s="876"/>
      <c r="O82" s="876"/>
      <c r="P82" s="877"/>
      <c r="Q82" s="878"/>
      <c r="R82" s="832"/>
      <c r="S82" s="832"/>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34"/>
      <c r="BA82" s="834"/>
      <c r="BB82" s="834"/>
      <c r="BC82" s="834"/>
      <c r="BD82" s="835"/>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2">
      <c r="A83" s="238">
        <v>16</v>
      </c>
      <c r="B83" s="875"/>
      <c r="C83" s="876"/>
      <c r="D83" s="876"/>
      <c r="E83" s="876"/>
      <c r="F83" s="876"/>
      <c r="G83" s="876"/>
      <c r="H83" s="876"/>
      <c r="I83" s="876"/>
      <c r="J83" s="876"/>
      <c r="K83" s="876"/>
      <c r="L83" s="876"/>
      <c r="M83" s="876"/>
      <c r="N83" s="876"/>
      <c r="O83" s="876"/>
      <c r="P83" s="877"/>
      <c r="Q83" s="878"/>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34"/>
      <c r="BA83" s="834"/>
      <c r="BB83" s="834"/>
      <c r="BC83" s="834"/>
      <c r="BD83" s="835"/>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2">
      <c r="A84" s="238">
        <v>17</v>
      </c>
      <c r="B84" s="875"/>
      <c r="C84" s="876"/>
      <c r="D84" s="876"/>
      <c r="E84" s="876"/>
      <c r="F84" s="876"/>
      <c r="G84" s="876"/>
      <c r="H84" s="876"/>
      <c r="I84" s="876"/>
      <c r="J84" s="876"/>
      <c r="K84" s="876"/>
      <c r="L84" s="876"/>
      <c r="M84" s="876"/>
      <c r="N84" s="876"/>
      <c r="O84" s="876"/>
      <c r="P84" s="877"/>
      <c r="Q84" s="878"/>
      <c r="R84" s="832"/>
      <c r="S84" s="832"/>
      <c r="T84" s="832"/>
      <c r="U84" s="832"/>
      <c r="V84" s="832"/>
      <c r="W84" s="832"/>
      <c r="X84" s="832"/>
      <c r="Y84" s="832"/>
      <c r="Z84" s="832"/>
      <c r="AA84" s="832"/>
      <c r="AB84" s="832"/>
      <c r="AC84" s="832"/>
      <c r="AD84" s="832"/>
      <c r="AE84" s="832"/>
      <c r="AF84" s="832"/>
      <c r="AG84" s="832"/>
      <c r="AH84" s="832"/>
      <c r="AI84" s="832"/>
      <c r="AJ84" s="832"/>
      <c r="AK84" s="832"/>
      <c r="AL84" s="832"/>
      <c r="AM84" s="832"/>
      <c r="AN84" s="832"/>
      <c r="AO84" s="832"/>
      <c r="AP84" s="832"/>
      <c r="AQ84" s="832"/>
      <c r="AR84" s="832"/>
      <c r="AS84" s="832"/>
      <c r="AT84" s="832"/>
      <c r="AU84" s="832"/>
      <c r="AV84" s="832"/>
      <c r="AW84" s="832"/>
      <c r="AX84" s="832"/>
      <c r="AY84" s="832"/>
      <c r="AZ84" s="834"/>
      <c r="BA84" s="834"/>
      <c r="BB84" s="834"/>
      <c r="BC84" s="834"/>
      <c r="BD84" s="835"/>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2">
      <c r="A85" s="238">
        <v>18</v>
      </c>
      <c r="B85" s="875"/>
      <c r="C85" s="876"/>
      <c r="D85" s="876"/>
      <c r="E85" s="876"/>
      <c r="F85" s="876"/>
      <c r="G85" s="876"/>
      <c r="H85" s="876"/>
      <c r="I85" s="876"/>
      <c r="J85" s="876"/>
      <c r="K85" s="876"/>
      <c r="L85" s="876"/>
      <c r="M85" s="876"/>
      <c r="N85" s="876"/>
      <c r="O85" s="876"/>
      <c r="P85" s="877"/>
      <c r="Q85" s="878"/>
      <c r="R85" s="832"/>
      <c r="S85" s="832"/>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c r="AR85" s="832"/>
      <c r="AS85" s="832"/>
      <c r="AT85" s="832"/>
      <c r="AU85" s="832"/>
      <c r="AV85" s="832"/>
      <c r="AW85" s="832"/>
      <c r="AX85" s="832"/>
      <c r="AY85" s="832"/>
      <c r="AZ85" s="834"/>
      <c r="BA85" s="834"/>
      <c r="BB85" s="834"/>
      <c r="BC85" s="834"/>
      <c r="BD85" s="835"/>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2">
      <c r="A86" s="238">
        <v>19</v>
      </c>
      <c r="B86" s="875"/>
      <c r="C86" s="876"/>
      <c r="D86" s="876"/>
      <c r="E86" s="876"/>
      <c r="F86" s="876"/>
      <c r="G86" s="876"/>
      <c r="H86" s="876"/>
      <c r="I86" s="876"/>
      <c r="J86" s="876"/>
      <c r="K86" s="876"/>
      <c r="L86" s="876"/>
      <c r="M86" s="876"/>
      <c r="N86" s="876"/>
      <c r="O86" s="876"/>
      <c r="P86" s="877"/>
      <c r="Q86" s="878"/>
      <c r="R86" s="832"/>
      <c r="S86" s="832"/>
      <c r="T86" s="832"/>
      <c r="U86" s="832"/>
      <c r="V86" s="832"/>
      <c r="W86" s="832"/>
      <c r="X86" s="832"/>
      <c r="Y86" s="832"/>
      <c r="Z86" s="832"/>
      <c r="AA86" s="832"/>
      <c r="AB86" s="832"/>
      <c r="AC86" s="832"/>
      <c r="AD86" s="832"/>
      <c r="AE86" s="832"/>
      <c r="AF86" s="832"/>
      <c r="AG86" s="832"/>
      <c r="AH86" s="832"/>
      <c r="AI86" s="832"/>
      <c r="AJ86" s="832"/>
      <c r="AK86" s="832"/>
      <c r="AL86" s="832"/>
      <c r="AM86" s="832"/>
      <c r="AN86" s="832"/>
      <c r="AO86" s="832"/>
      <c r="AP86" s="832"/>
      <c r="AQ86" s="832"/>
      <c r="AR86" s="832"/>
      <c r="AS86" s="832"/>
      <c r="AT86" s="832"/>
      <c r="AU86" s="832"/>
      <c r="AV86" s="832"/>
      <c r="AW86" s="832"/>
      <c r="AX86" s="832"/>
      <c r="AY86" s="832"/>
      <c r="AZ86" s="834"/>
      <c r="BA86" s="834"/>
      <c r="BB86" s="834"/>
      <c r="BC86" s="834"/>
      <c r="BD86" s="835"/>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2">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5">
      <c r="A88" s="240" t="s">
        <v>396</v>
      </c>
      <c r="B88" s="791" t="s">
        <v>431</v>
      </c>
      <c r="C88" s="792"/>
      <c r="D88" s="792"/>
      <c r="E88" s="792"/>
      <c r="F88" s="792"/>
      <c r="G88" s="792"/>
      <c r="H88" s="792"/>
      <c r="I88" s="792"/>
      <c r="J88" s="792"/>
      <c r="K88" s="792"/>
      <c r="L88" s="792"/>
      <c r="M88" s="792"/>
      <c r="N88" s="792"/>
      <c r="O88" s="792"/>
      <c r="P88" s="793"/>
      <c r="Q88" s="842"/>
      <c r="R88" s="843"/>
      <c r="S88" s="843"/>
      <c r="T88" s="843"/>
      <c r="U88" s="843"/>
      <c r="V88" s="843"/>
      <c r="W88" s="843"/>
      <c r="X88" s="843"/>
      <c r="Y88" s="843"/>
      <c r="Z88" s="843"/>
      <c r="AA88" s="843"/>
      <c r="AB88" s="843"/>
      <c r="AC88" s="843"/>
      <c r="AD88" s="843"/>
      <c r="AE88" s="843"/>
      <c r="AF88" s="846"/>
      <c r="AG88" s="846"/>
      <c r="AH88" s="846"/>
      <c r="AI88" s="846"/>
      <c r="AJ88" s="846"/>
      <c r="AK88" s="843"/>
      <c r="AL88" s="843"/>
      <c r="AM88" s="843"/>
      <c r="AN88" s="843"/>
      <c r="AO88" s="843"/>
      <c r="AP88" s="846"/>
      <c r="AQ88" s="846"/>
      <c r="AR88" s="846"/>
      <c r="AS88" s="846"/>
      <c r="AT88" s="846"/>
      <c r="AU88" s="846"/>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91" t="s">
        <v>432</v>
      </c>
      <c r="BS102" s="792"/>
      <c r="BT102" s="792"/>
      <c r="BU102" s="792"/>
      <c r="BV102" s="792"/>
      <c r="BW102" s="792"/>
      <c r="BX102" s="792"/>
      <c r="BY102" s="792"/>
      <c r="BZ102" s="792"/>
      <c r="CA102" s="792"/>
      <c r="CB102" s="792"/>
      <c r="CC102" s="792"/>
      <c r="CD102" s="792"/>
      <c r="CE102" s="792"/>
      <c r="CF102" s="792"/>
      <c r="CG102" s="793"/>
      <c r="CH102" s="889"/>
      <c r="CI102" s="890"/>
      <c r="CJ102" s="890"/>
      <c r="CK102" s="890"/>
      <c r="CL102" s="891"/>
      <c r="CM102" s="889"/>
      <c r="CN102" s="890"/>
      <c r="CO102" s="890"/>
      <c r="CP102" s="890"/>
      <c r="CQ102" s="891"/>
      <c r="CR102" s="892"/>
      <c r="CS102" s="854"/>
      <c r="CT102" s="854"/>
      <c r="CU102" s="854"/>
      <c r="CV102" s="893"/>
      <c r="CW102" s="892"/>
      <c r="CX102" s="854"/>
      <c r="CY102" s="854"/>
      <c r="CZ102" s="854"/>
      <c r="DA102" s="893"/>
      <c r="DB102" s="892"/>
      <c r="DC102" s="854"/>
      <c r="DD102" s="854"/>
      <c r="DE102" s="854"/>
      <c r="DF102" s="893"/>
      <c r="DG102" s="892"/>
      <c r="DH102" s="854"/>
      <c r="DI102" s="854"/>
      <c r="DJ102" s="854"/>
      <c r="DK102" s="893"/>
      <c r="DL102" s="892"/>
      <c r="DM102" s="854"/>
      <c r="DN102" s="854"/>
      <c r="DO102" s="854"/>
      <c r="DP102" s="893"/>
      <c r="DQ102" s="892"/>
      <c r="DR102" s="854"/>
      <c r="DS102" s="854"/>
      <c r="DT102" s="854"/>
      <c r="DU102" s="893"/>
      <c r="DV102" s="791"/>
      <c r="DW102" s="792"/>
      <c r="DX102" s="792"/>
      <c r="DY102" s="792"/>
      <c r="DZ102" s="916"/>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433</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434</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9" t="s">
        <v>437</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438</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2">
      <c r="A109" s="914" t="s">
        <v>439</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440</v>
      </c>
      <c r="AB109" s="895"/>
      <c r="AC109" s="895"/>
      <c r="AD109" s="895"/>
      <c r="AE109" s="896"/>
      <c r="AF109" s="894" t="s">
        <v>441</v>
      </c>
      <c r="AG109" s="895"/>
      <c r="AH109" s="895"/>
      <c r="AI109" s="895"/>
      <c r="AJ109" s="896"/>
      <c r="AK109" s="894" t="s">
        <v>308</v>
      </c>
      <c r="AL109" s="895"/>
      <c r="AM109" s="895"/>
      <c r="AN109" s="895"/>
      <c r="AO109" s="896"/>
      <c r="AP109" s="894" t="s">
        <v>442</v>
      </c>
      <c r="AQ109" s="895"/>
      <c r="AR109" s="895"/>
      <c r="AS109" s="895"/>
      <c r="AT109" s="897"/>
      <c r="AU109" s="914" t="s">
        <v>439</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440</v>
      </c>
      <c r="BR109" s="895"/>
      <c r="BS109" s="895"/>
      <c r="BT109" s="895"/>
      <c r="BU109" s="896"/>
      <c r="BV109" s="894" t="s">
        <v>441</v>
      </c>
      <c r="BW109" s="895"/>
      <c r="BX109" s="895"/>
      <c r="BY109" s="895"/>
      <c r="BZ109" s="896"/>
      <c r="CA109" s="894" t="s">
        <v>308</v>
      </c>
      <c r="CB109" s="895"/>
      <c r="CC109" s="895"/>
      <c r="CD109" s="895"/>
      <c r="CE109" s="896"/>
      <c r="CF109" s="915" t="s">
        <v>442</v>
      </c>
      <c r="CG109" s="915"/>
      <c r="CH109" s="915"/>
      <c r="CI109" s="915"/>
      <c r="CJ109" s="915"/>
      <c r="CK109" s="894" t="s">
        <v>443</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440</v>
      </c>
      <c r="DH109" s="895"/>
      <c r="DI109" s="895"/>
      <c r="DJ109" s="895"/>
      <c r="DK109" s="896"/>
      <c r="DL109" s="894" t="s">
        <v>441</v>
      </c>
      <c r="DM109" s="895"/>
      <c r="DN109" s="895"/>
      <c r="DO109" s="895"/>
      <c r="DP109" s="896"/>
      <c r="DQ109" s="894" t="s">
        <v>308</v>
      </c>
      <c r="DR109" s="895"/>
      <c r="DS109" s="895"/>
      <c r="DT109" s="895"/>
      <c r="DU109" s="896"/>
      <c r="DV109" s="894" t="s">
        <v>442</v>
      </c>
      <c r="DW109" s="895"/>
      <c r="DX109" s="895"/>
      <c r="DY109" s="895"/>
      <c r="DZ109" s="897"/>
    </row>
    <row r="110" spans="1:131" s="230" customFormat="1" ht="26.25" customHeight="1" x14ac:dyDescent="0.2">
      <c r="A110" s="898" t="s">
        <v>444</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30550297</v>
      </c>
      <c r="AB110" s="902"/>
      <c r="AC110" s="902"/>
      <c r="AD110" s="902"/>
      <c r="AE110" s="903"/>
      <c r="AF110" s="904">
        <v>28149168</v>
      </c>
      <c r="AG110" s="902"/>
      <c r="AH110" s="902"/>
      <c r="AI110" s="902"/>
      <c r="AJ110" s="903"/>
      <c r="AK110" s="904">
        <v>26627579</v>
      </c>
      <c r="AL110" s="902"/>
      <c r="AM110" s="902"/>
      <c r="AN110" s="902"/>
      <c r="AO110" s="903"/>
      <c r="AP110" s="905">
        <v>5.5</v>
      </c>
      <c r="AQ110" s="906"/>
      <c r="AR110" s="906"/>
      <c r="AS110" s="906"/>
      <c r="AT110" s="907"/>
      <c r="AU110" s="908" t="s">
        <v>76</v>
      </c>
      <c r="AV110" s="909"/>
      <c r="AW110" s="909"/>
      <c r="AX110" s="909"/>
      <c r="AY110" s="909"/>
      <c r="AZ110" s="931" t="s">
        <v>445</v>
      </c>
      <c r="BA110" s="899"/>
      <c r="BB110" s="899"/>
      <c r="BC110" s="899"/>
      <c r="BD110" s="899"/>
      <c r="BE110" s="899"/>
      <c r="BF110" s="899"/>
      <c r="BG110" s="899"/>
      <c r="BH110" s="899"/>
      <c r="BI110" s="899"/>
      <c r="BJ110" s="899"/>
      <c r="BK110" s="899"/>
      <c r="BL110" s="899"/>
      <c r="BM110" s="899"/>
      <c r="BN110" s="899"/>
      <c r="BO110" s="899"/>
      <c r="BP110" s="900"/>
      <c r="BQ110" s="932">
        <v>1365903527</v>
      </c>
      <c r="BR110" s="933"/>
      <c r="BS110" s="933"/>
      <c r="BT110" s="933"/>
      <c r="BU110" s="933"/>
      <c r="BV110" s="933">
        <v>1410791648</v>
      </c>
      <c r="BW110" s="933"/>
      <c r="BX110" s="933"/>
      <c r="BY110" s="933"/>
      <c r="BZ110" s="933"/>
      <c r="CA110" s="933">
        <v>1427354761</v>
      </c>
      <c r="CB110" s="933"/>
      <c r="CC110" s="933"/>
      <c r="CD110" s="933"/>
      <c r="CE110" s="933"/>
      <c r="CF110" s="946">
        <v>295.10000000000002</v>
      </c>
      <c r="CG110" s="947"/>
      <c r="CH110" s="947"/>
      <c r="CI110" s="947"/>
      <c r="CJ110" s="947"/>
      <c r="CK110" s="948" t="s">
        <v>446</v>
      </c>
      <c r="CL110" s="949"/>
      <c r="CM110" s="931" t="s">
        <v>447</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v>728000</v>
      </c>
      <c r="DH110" s="933"/>
      <c r="DI110" s="933"/>
      <c r="DJ110" s="933"/>
      <c r="DK110" s="933"/>
      <c r="DL110" s="933">
        <v>520000</v>
      </c>
      <c r="DM110" s="933"/>
      <c r="DN110" s="933"/>
      <c r="DO110" s="933"/>
      <c r="DP110" s="933"/>
      <c r="DQ110" s="933">
        <v>312000</v>
      </c>
      <c r="DR110" s="933"/>
      <c r="DS110" s="933"/>
      <c r="DT110" s="933"/>
      <c r="DU110" s="933"/>
      <c r="DV110" s="934">
        <v>0.1</v>
      </c>
      <c r="DW110" s="934"/>
      <c r="DX110" s="934"/>
      <c r="DY110" s="934"/>
      <c r="DZ110" s="935"/>
    </row>
    <row r="111" spans="1:131" s="230" customFormat="1" ht="26.25" customHeight="1" x14ac:dyDescent="0.2">
      <c r="A111" s="936" t="s">
        <v>448</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449</v>
      </c>
      <c r="AB111" s="940"/>
      <c r="AC111" s="940"/>
      <c r="AD111" s="940"/>
      <c r="AE111" s="941"/>
      <c r="AF111" s="942" t="s">
        <v>449</v>
      </c>
      <c r="AG111" s="940"/>
      <c r="AH111" s="940"/>
      <c r="AI111" s="940"/>
      <c r="AJ111" s="941"/>
      <c r="AK111" s="942" t="s">
        <v>450</v>
      </c>
      <c r="AL111" s="940"/>
      <c r="AM111" s="940"/>
      <c r="AN111" s="940"/>
      <c r="AO111" s="941"/>
      <c r="AP111" s="943" t="s">
        <v>451</v>
      </c>
      <c r="AQ111" s="944"/>
      <c r="AR111" s="944"/>
      <c r="AS111" s="944"/>
      <c r="AT111" s="945"/>
      <c r="AU111" s="910"/>
      <c r="AV111" s="911"/>
      <c r="AW111" s="911"/>
      <c r="AX111" s="911"/>
      <c r="AY111" s="911"/>
      <c r="AZ111" s="924" t="s">
        <v>452</v>
      </c>
      <c r="BA111" s="925"/>
      <c r="BB111" s="925"/>
      <c r="BC111" s="925"/>
      <c r="BD111" s="925"/>
      <c r="BE111" s="925"/>
      <c r="BF111" s="925"/>
      <c r="BG111" s="925"/>
      <c r="BH111" s="925"/>
      <c r="BI111" s="925"/>
      <c r="BJ111" s="925"/>
      <c r="BK111" s="925"/>
      <c r="BL111" s="925"/>
      <c r="BM111" s="925"/>
      <c r="BN111" s="925"/>
      <c r="BO111" s="925"/>
      <c r="BP111" s="926"/>
      <c r="BQ111" s="927">
        <v>728000</v>
      </c>
      <c r="BR111" s="928"/>
      <c r="BS111" s="928"/>
      <c r="BT111" s="928"/>
      <c r="BU111" s="928"/>
      <c r="BV111" s="928">
        <v>520000</v>
      </c>
      <c r="BW111" s="928"/>
      <c r="BX111" s="928"/>
      <c r="BY111" s="928"/>
      <c r="BZ111" s="928"/>
      <c r="CA111" s="928">
        <v>312000</v>
      </c>
      <c r="CB111" s="928"/>
      <c r="CC111" s="928"/>
      <c r="CD111" s="928"/>
      <c r="CE111" s="928"/>
      <c r="CF111" s="922">
        <v>0.1</v>
      </c>
      <c r="CG111" s="923"/>
      <c r="CH111" s="923"/>
      <c r="CI111" s="923"/>
      <c r="CJ111" s="923"/>
      <c r="CK111" s="950"/>
      <c r="CL111" s="951"/>
      <c r="CM111" s="924" t="s">
        <v>453</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449</v>
      </c>
      <c r="DH111" s="928"/>
      <c r="DI111" s="928"/>
      <c r="DJ111" s="928"/>
      <c r="DK111" s="928"/>
      <c r="DL111" s="928" t="s">
        <v>454</v>
      </c>
      <c r="DM111" s="928"/>
      <c r="DN111" s="928"/>
      <c r="DO111" s="928"/>
      <c r="DP111" s="928"/>
      <c r="DQ111" s="928" t="s">
        <v>450</v>
      </c>
      <c r="DR111" s="928"/>
      <c r="DS111" s="928"/>
      <c r="DT111" s="928"/>
      <c r="DU111" s="928"/>
      <c r="DV111" s="929" t="s">
        <v>449</v>
      </c>
      <c r="DW111" s="929"/>
      <c r="DX111" s="929"/>
      <c r="DY111" s="929"/>
      <c r="DZ111" s="930"/>
    </row>
    <row r="112" spans="1:131" s="230" customFormat="1" ht="26.25" customHeight="1" x14ac:dyDescent="0.2">
      <c r="A112" s="954" t="s">
        <v>455</v>
      </c>
      <c r="B112" s="955"/>
      <c r="C112" s="925" t="s">
        <v>456</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v>45367787</v>
      </c>
      <c r="AB112" s="961"/>
      <c r="AC112" s="961"/>
      <c r="AD112" s="961"/>
      <c r="AE112" s="962"/>
      <c r="AF112" s="963">
        <v>46560181</v>
      </c>
      <c r="AG112" s="961"/>
      <c r="AH112" s="961"/>
      <c r="AI112" s="961"/>
      <c r="AJ112" s="962"/>
      <c r="AK112" s="963">
        <v>48753248</v>
      </c>
      <c r="AL112" s="961"/>
      <c r="AM112" s="961"/>
      <c r="AN112" s="961"/>
      <c r="AO112" s="962"/>
      <c r="AP112" s="964">
        <v>10.1</v>
      </c>
      <c r="AQ112" s="965"/>
      <c r="AR112" s="965"/>
      <c r="AS112" s="965"/>
      <c r="AT112" s="966"/>
      <c r="AU112" s="910"/>
      <c r="AV112" s="911"/>
      <c r="AW112" s="911"/>
      <c r="AX112" s="911"/>
      <c r="AY112" s="911"/>
      <c r="AZ112" s="924" t="s">
        <v>457</v>
      </c>
      <c r="BA112" s="925"/>
      <c r="BB112" s="925"/>
      <c r="BC112" s="925"/>
      <c r="BD112" s="925"/>
      <c r="BE112" s="925"/>
      <c r="BF112" s="925"/>
      <c r="BG112" s="925"/>
      <c r="BH112" s="925"/>
      <c r="BI112" s="925"/>
      <c r="BJ112" s="925"/>
      <c r="BK112" s="925"/>
      <c r="BL112" s="925"/>
      <c r="BM112" s="925"/>
      <c r="BN112" s="925"/>
      <c r="BO112" s="925"/>
      <c r="BP112" s="926"/>
      <c r="BQ112" s="927">
        <v>180068419</v>
      </c>
      <c r="BR112" s="928"/>
      <c r="BS112" s="928"/>
      <c r="BT112" s="928"/>
      <c r="BU112" s="928"/>
      <c r="BV112" s="928">
        <v>172353821</v>
      </c>
      <c r="BW112" s="928"/>
      <c r="BX112" s="928"/>
      <c r="BY112" s="928"/>
      <c r="BZ112" s="928"/>
      <c r="CA112" s="928">
        <v>167163560</v>
      </c>
      <c r="CB112" s="928"/>
      <c r="CC112" s="928"/>
      <c r="CD112" s="928"/>
      <c r="CE112" s="928"/>
      <c r="CF112" s="922">
        <v>34.6</v>
      </c>
      <c r="CG112" s="923"/>
      <c r="CH112" s="923"/>
      <c r="CI112" s="923"/>
      <c r="CJ112" s="923"/>
      <c r="CK112" s="950"/>
      <c r="CL112" s="951"/>
      <c r="CM112" s="924" t="s">
        <v>458</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424</v>
      </c>
      <c r="DH112" s="928"/>
      <c r="DI112" s="928"/>
      <c r="DJ112" s="928"/>
      <c r="DK112" s="928"/>
      <c r="DL112" s="928" t="s">
        <v>186</v>
      </c>
      <c r="DM112" s="928"/>
      <c r="DN112" s="928"/>
      <c r="DO112" s="928"/>
      <c r="DP112" s="928"/>
      <c r="DQ112" s="928" t="s">
        <v>450</v>
      </c>
      <c r="DR112" s="928"/>
      <c r="DS112" s="928"/>
      <c r="DT112" s="928"/>
      <c r="DU112" s="928"/>
      <c r="DV112" s="929" t="s">
        <v>450</v>
      </c>
      <c r="DW112" s="929"/>
      <c r="DX112" s="929"/>
      <c r="DY112" s="929"/>
      <c r="DZ112" s="930"/>
    </row>
    <row r="113" spans="1:130" s="230" customFormat="1" ht="26.25" customHeight="1" x14ac:dyDescent="0.2">
      <c r="A113" s="956"/>
      <c r="B113" s="957"/>
      <c r="C113" s="925" t="s">
        <v>459</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16080903</v>
      </c>
      <c r="AB113" s="940"/>
      <c r="AC113" s="940"/>
      <c r="AD113" s="940"/>
      <c r="AE113" s="941"/>
      <c r="AF113" s="942">
        <v>16033034</v>
      </c>
      <c r="AG113" s="940"/>
      <c r="AH113" s="940"/>
      <c r="AI113" s="940"/>
      <c r="AJ113" s="941"/>
      <c r="AK113" s="942">
        <v>15103177</v>
      </c>
      <c r="AL113" s="940"/>
      <c r="AM113" s="940"/>
      <c r="AN113" s="940"/>
      <c r="AO113" s="941"/>
      <c r="AP113" s="943">
        <v>3.1</v>
      </c>
      <c r="AQ113" s="944"/>
      <c r="AR113" s="944"/>
      <c r="AS113" s="944"/>
      <c r="AT113" s="945"/>
      <c r="AU113" s="910"/>
      <c r="AV113" s="911"/>
      <c r="AW113" s="911"/>
      <c r="AX113" s="911"/>
      <c r="AY113" s="911"/>
      <c r="AZ113" s="924" t="s">
        <v>460</v>
      </c>
      <c r="BA113" s="925"/>
      <c r="BB113" s="925"/>
      <c r="BC113" s="925"/>
      <c r="BD113" s="925"/>
      <c r="BE113" s="925"/>
      <c r="BF113" s="925"/>
      <c r="BG113" s="925"/>
      <c r="BH113" s="925"/>
      <c r="BI113" s="925"/>
      <c r="BJ113" s="925"/>
      <c r="BK113" s="925"/>
      <c r="BL113" s="925"/>
      <c r="BM113" s="925"/>
      <c r="BN113" s="925"/>
      <c r="BO113" s="925"/>
      <c r="BP113" s="926"/>
      <c r="BQ113" s="927" t="s">
        <v>450</v>
      </c>
      <c r="BR113" s="928"/>
      <c r="BS113" s="928"/>
      <c r="BT113" s="928"/>
      <c r="BU113" s="928"/>
      <c r="BV113" s="928" t="s">
        <v>424</v>
      </c>
      <c r="BW113" s="928"/>
      <c r="BX113" s="928"/>
      <c r="BY113" s="928"/>
      <c r="BZ113" s="928"/>
      <c r="CA113" s="928" t="s">
        <v>449</v>
      </c>
      <c r="CB113" s="928"/>
      <c r="CC113" s="928"/>
      <c r="CD113" s="928"/>
      <c r="CE113" s="928"/>
      <c r="CF113" s="922" t="s">
        <v>449</v>
      </c>
      <c r="CG113" s="923"/>
      <c r="CH113" s="923"/>
      <c r="CI113" s="923"/>
      <c r="CJ113" s="923"/>
      <c r="CK113" s="950"/>
      <c r="CL113" s="951"/>
      <c r="CM113" s="924" t="s">
        <v>461</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450</v>
      </c>
      <c r="DH113" s="961"/>
      <c r="DI113" s="961"/>
      <c r="DJ113" s="961"/>
      <c r="DK113" s="962"/>
      <c r="DL113" s="963" t="s">
        <v>449</v>
      </c>
      <c r="DM113" s="961"/>
      <c r="DN113" s="961"/>
      <c r="DO113" s="961"/>
      <c r="DP113" s="962"/>
      <c r="DQ113" s="963" t="s">
        <v>449</v>
      </c>
      <c r="DR113" s="961"/>
      <c r="DS113" s="961"/>
      <c r="DT113" s="961"/>
      <c r="DU113" s="962"/>
      <c r="DV113" s="964" t="s">
        <v>424</v>
      </c>
      <c r="DW113" s="965"/>
      <c r="DX113" s="965"/>
      <c r="DY113" s="965"/>
      <c r="DZ113" s="966"/>
    </row>
    <row r="114" spans="1:130" s="230" customFormat="1" ht="26.25" customHeight="1" x14ac:dyDescent="0.2">
      <c r="A114" s="956"/>
      <c r="B114" s="957"/>
      <c r="C114" s="925" t="s">
        <v>462</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t="s">
        <v>449</v>
      </c>
      <c r="AB114" s="961"/>
      <c r="AC114" s="961"/>
      <c r="AD114" s="961"/>
      <c r="AE114" s="962"/>
      <c r="AF114" s="963" t="s">
        <v>451</v>
      </c>
      <c r="AG114" s="961"/>
      <c r="AH114" s="961"/>
      <c r="AI114" s="961"/>
      <c r="AJ114" s="962"/>
      <c r="AK114" s="963" t="s">
        <v>424</v>
      </c>
      <c r="AL114" s="961"/>
      <c r="AM114" s="961"/>
      <c r="AN114" s="961"/>
      <c r="AO114" s="962"/>
      <c r="AP114" s="964" t="s">
        <v>449</v>
      </c>
      <c r="AQ114" s="965"/>
      <c r="AR114" s="965"/>
      <c r="AS114" s="965"/>
      <c r="AT114" s="966"/>
      <c r="AU114" s="910"/>
      <c r="AV114" s="911"/>
      <c r="AW114" s="911"/>
      <c r="AX114" s="911"/>
      <c r="AY114" s="911"/>
      <c r="AZ114" s="924" t="s">
        <v>463</v>
      </c>
      <c r="BA114" s="925"/>
      <c r="BB114" s="925"/>
      <c r="BC114" s="925"/>
      <c r="BD114" s="925"/>
      <c r="BE114" s="925"/>
      <c r="BF114" s="925"/>
      <c r="BG114" s="925"/>
      <c r="BH114" s="925"/>
      <c r="BI114" s="925"/>
      <c r="BJ114" s="925"/>
      <c r="BK114" s="925"/>
      <c r="BL114" s="925"/>
      <c r="BM114" s="925"/>
      <c r="BN114" s="925"/>
      <c r="BO114" s="925"/>
      <c r="BP114" s="926"/>
      <c r="BQ114" s="927">
        <v>118498574</v>
      </c>
      <c r="BR114" s="928"/>
      <c r="BS114" s="928"/>
      <c r="BT114" s="928"/>
      <c r="BU114" s="928"/>
      <c r="BV114" s="928">
        <v>116418373</v>
      </c>
      <c r="BW114" s="928"/>
      <c r="BX114" s="928"/>
      <c r="BY114" s="928"/>
      <c r="BZ114" s="928"/>
      <c r="CA114" s="928">
        <v>113987336</v>
      </c>
      <c r="CB114" s="928"/>
      <c r="CC114" s="928"/>
      <c r="CD114" s="928"/>
      <c r="CE114" s="928"/>
      <c r="CF114" s="922">
        <v>23.6</v>
      </c>
      <c r="CG114" s="923"/>
      <c r="CH114" s="923"/>
      <c r="CI114" s="923"/>
      <c r="CJ114" s="923"/>
      <c r="CK114" s="950"/>
      <c r="CL114" s="951"/>
      <c r="CM114" s="924" t="s">
        <v>464</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424</v>
      </c>
      <c r="DH114" s="961"/>
      <c r="DI114" s="961"/>
      <c r="DJ114" s="961"/>
      <c r="DK114" s="962"/>
      <c r="DL114" s="963" t="s">
        <v>449</v>
      </c>
      <c r="DM114" s="961"/>
      <c r="DN114" s="961"/>
      <c r="DO114" s="961"/>
      <c r="DP114" s="962"/>
      <c r="DQ114" s="963" t="s">
        <v>424</v>
      </c>
      <c r="DR114" s="961"/>
      <c r="DS114" s="961"/>
      <c r="DT114" s="961"/>
      <c r="DU114" s="962"/>
      <c r="DV114" s="964" t="s">
        <v>449</v>
      </c>
      <c r="DW114" s="965"/>
      <c r="DX114" s="965"/>
      <c r="DY114" s="965"/>
      <c r="DZ114" s="966"/>
    </row>
    <row r="115" spans="1:130" s="230" customFormat="1" ht="26.25" customHeight="1" x14ac:dyDescent="0.2">
      <c r="A115" s="956"/>
      <c r="B115" s="957"/>
      <c r="C115" s="925" t="s">
        <v>465</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278427</v>
      </c>
      <c r="AB115" s="940"/>
      <c r="AC115" s="940"/>
      <c r="AD115" s="940"/>
      <c r="AE115" s="941"/>
      <c r="AF115" s="942">
        <v>291896</v>
      </c>
      <c r="AG115" s="940"/>
      <c r="AH115" s="940"/>
      <c r="AI115" s="940"/>
      <c r="AJ115" s="941"/>
      <c r="AK115" s="942">
        <v>284334</v>
      </c>
      <c r="AL115" s="940"/>
      <c r="AM115" s="940"/>
      <c r="AN115" s="940"/>
      <c r="AO115" s="941"/>
      <c r="AP115" s="943">
        <v>0.1</v>
      </c>
      <c r="AQ115" s="944"/>
      <c r="AR115" s="944"/>
      <c r="AS115" s="944"/>
      <c r="AT115" s="945"/>
      <c r="AU115" s="910"/>
      <c r="AV115" s="911"/>
      <c r="AW115" s="911"/>
      <c r="AX115" s="911"/>
      <c r="AY115" s="911"/>
      <c r="AZ115" s="924" t="s">
        <v>466</v>
      </c>
      <c r="BA115" s="925"/>
      <c r="BB115" s="925"/>
      <c r="BC115" s="925"/>
      <c r="BD115" s="925"/>
      <c r="BE115" s="925"/>
      <c r="BF115" s="925"/>
      <c r="BG115" s="925"/>
      <c r="BH115" s="925"/>
      <c r="BI115" s="925"/>
      <c r="BJ115" s="925"/>
      <c r="BK115" s="925"/>
      <c r="BL115" s="925"/>
      <c r="BM115" s="925"/>
      <c r="BN115" s="925"/>
      <c r="BO115" s="925"/>
      <c r="BP115" s="926"/>
      <c r="BQ115" s="927">
        <v>1611193</v>
      </c>
      <c r="BR115" s="928"/>
      <c r="BS115" s="928"/>
      <c r="BT115" s="928"/>
      <c r="BU115" s="928"/>
      <c r="BV115" s="928">
        <v>951179</v>
      </c>
      <c r="BW115" s="928"/>
      <c r="BX115" s="928"/>
      <c r="BY115" s="928"/>
      <c r="BZ115" s="928"/>
      <c r="CA115" s="928">
        <v>1355227</v>
      </c>
      <c r="CB115" s="928"/>
      <c r="CC115" s="928"/>
      <c r="CD115" s="928"/>
      <c r="CE115" s="928"/>
      <c r="CF115" s="922">
        <v>0.3</v>
      </c>
      <c r="CG115" s="923"/>
      <c r="CH115" s="923"/>
      <c r="CI115" s="923"/>
      <c r="CJ115" s="923"/>
      <c r="CK115" s="950"/>
      <c r="CL115" s="951"/>
      <c r="CM115" s="924" t="s">
        <v>467</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449</v>
      </c>
      <c r="DH115" s="961"/>
      <c r="DI115" s="961"/>
      <c r="DJ115" s="961"/>
      <c r="DK115" s="962"/>
      <c r="DL115" s="963" t="s">
        <v>449</v>
      </c>
      <c r="DM115" s="961"/>
      <c r="DN115" s="961"/>
      <c r="DO115" s="961"/>
      <c r="DP115" s="962"/>
      <c r="DQ115" s="963" t="s">
        <v>186</v>
      </c>
      <c r="DR115" s="961"/>
      <c r="DS115" s="961"/>
      <c r="DT115" s="961"/>
      <c r="DU115" s="962"/>
      <c r="DV115" s="964" t="s">
        <v>449</v>
      </c>
      <c r="DW115" s="965"/>
      <c r="DX115" s="965"/>
      <c r="DY115" s="965"/>
      <c r="DZ115" s="966"/>
    </row>
    <row r="116" spans="1:130" s="230" customFormat="1" ht="26.25" customHeight="1" x14ac:dyDescent="0.2">
      <c r="A116" s="958"/>
      <c r="B116" s="959"/>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v>781</v>
      </c>
      <c r="AB116" s="961"/>
      <c r="AC116" s="961"/>
      <c r="AD116" s="961"/>
      <c r="AE116" s="962"/>
      <c r="AF116" s="963">
        <v>27</v>
      </c>
      <c r="AG116" s="961"/>
      <c r="AH116" s="961"/>
      <c r="AI116" s="961"/>
      <c r="AJ116" s="962"/>
      <c r="AK116" s="963">
        <v>87</v>
      </c>
      <c r="AL116" s="961"/>
      <c r="AM116" s="961"/>
      <c r="AN116" s="961"/>
      <c r="AO116" s="962"/>
      <c r="AP116" s="964">
        <v>0</v>
      </c>
      <c r="AQ116" s="965"/>
      <c r="AR116" s="965"/>
      <c r="AS116" s="965"/>
      <c r="AT116" s="966"/>
      <c r="AU116" s="910"/>
      <c r="AV116" s="911"/>
      <c r="AW116" s="911"/>
      <c r="AX116" s="911"/>
      <c r="AY116" s="911"/>
      <c r="AZ116" s="969" t="s">
        <v>469</v>
      </c>
      <c r="BA116" s="970"/>
      <c r="BB116" s="970"/>
      <c r="BC116" s="970"/>
      <c r="BD116" s="970"/>
      <c r="BE116" s="970"/>
      <c r="BF116" s="970"/>
      <c r="BG116" s="970"/>
      <c r="BH116" s="970"/>
      <c r="BI116" s="970"/>
      <c r="BJ116" s="970"/>
      <c r="BK116" s="970"/>
      <c r="BL116" s="970"/>
      <c r="BM116" s="970"/>
      <c r="BN116" s="970"/>
      <c r="BO116" s="970"/>
      <c r="BP116" s="971"/>
      <c r="BQ116" s="927" t="s">
        <v>424</v>
      </c>
      <c r="BR116" s="928"/>
      <c r="BS116" s="928"/>
      <c r="BT116" s="928"/>
      <c r="BU116" s="928"/>
      <c r="BV116" s="928" t="s">
        <v>450</v>
      </c>
      <c r="BW116" s="928"/>
      <c r="BX116" s="928"/>
      <c r="BY116" s="928"/>
      <c r="BZ116" s="928"/>
      <c r="CA116" s="928" t="s">
        <v>424</v>
      </c>
      <c r="CB116" s="928"/>
      <c r="CC116" s="928"/>
      <c r="CD116" s="928"/>
      <c r="CE116" s="928"/>
      <c r="CF116" s="922" t="s">
        <v>450</v>
      </c>
      <c r="CG116" s="923"/>
      <c r="CH116" s="923"/>
      <c r="CI116" s="923"/>
      <c r="CJ116" s="923"/>
      <c r="CK116" s="950"/>
      <c r="CL116" s="951"/>
      <c r="CM116" s="924" t="s">
        <v>470</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449</v>
      </c>
      <c r="DH116" s="961"/>
      <c r="DI116" s="961"/>
      <c r="DJ116" s="961"/>
      <c r="DK116" s="962"/>
      <c r="DL116" s="963" t="s">
        <v>424</v>
      </c>
      <c r="DM116" s="961"/>
      <c r="DN116" s="961"/>
      <c r="DO116" s="961"/>
      <c r="DP116" s="962"/>
      <c r="DQ116" s="963" t="s">
        <v>450</v>
      </c>
      <c r="DR116" s="961"/>
      <c r="DS116" s="961"/>
      <c r="DT116" s="961"/>
      <c r="DU116" s="962"/>
      <c r="DV116" s="964" t="s">
        <v>449</v>
      </c>
      <c r="DW116" s="965"/>
      <c r="DX116" s="965"/>
      <c r="DY116" s="965"/>
      <c r="DZ116" s="966"/>
    </row>
    <row r="117" spans="1:130" s="230" customFormat="1" ht="26.25" customHeight="1" x14ac:dyDescent="0.2">
      <c r="A117" s="914" t="s">
        <v>189</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471</v>
      </c>
      <c r="Z117" s="896"/>
      <c r="AA117" s="980">
        <v>92278195</v>
      </c>
      <c r="AB117" s="981"/>
      <c r="AC117" s="981"/>
      <c r="AD117" s="981"/>
      <c r="AE117" s="982"/>
      <c r="AF117" s="983">
        <v>91034306</v>
      </c>
      <c r="AG117" s="981"/>
      <c r="AH117" s="981"/>
      <c r="AI117" s="981"/>
      <c r="AJ117" s="982"/>
      <c r="AK117" s="983">
        <v>90768425</v>
      </c>
      <c r="AL117" s="981"/>
      <c r="AM117" s="981"/>
      <c r="AN117" s="981"/>
      <c r="AO117" s="982"/>
      <c r="AP117" s="984"/>
      <c r="AQ117" s="985"/>
      <c r="AR117" s="985"/>
      <c r="AS117" s="985"/>
      <c r="AT117" s="986"/>
      <c r="AU117" s="910"/>
      <c r="AV117" s="911"/>
      <c r="AW117" s="911"/>
      <c r="AX117" s="911"/>
      <c r="AY117" s="911"/>
      <c r="AZ117" s="976" t="s">
        <v>472</v>
      </c>
      <c r="BA117" s="977"/>
      <c r="BB117" s="977"/>
      <c r="BC117" s="977"/>
      <c r="BD117" s="977"/>
      <c r="BE117" s="977"/>
      <c r="BF117" s="977"/>
      <c r="BG117" s="977"/>
      <c r="BH117" s="977"/>
      <c r="BI117" s="977"/>
      <c r="BJ117" s="977"/>
      <c r="BK117" s="977"/>
      <c r="BL117" s="977"/>
      <c r="BM117" s="977"/>
      <c r="BN117" s="977"/>
      <c r="BO117" s="977"/>
      <c r="BP117" s="978"/>
      <c r="BQ117" s="927" t="s">
        <v>186</v>
      </c>
      <c r="BR117" s="928"/>
      <c r="BS117" s="928"/>
      <c r="BT117" s="928"/>
      <c r="BU117" s="928"/>
      <c r="BV117" s="928" t="s">
        <v>454</v>
      </c>
      <c r="BW117" s="928"/>
      <c r="BX117" s="928"/>
      <c r="BY117" s="928"/>
      <c r="BZ117" s="928"/>
      <c r="CA117" s="928" t="s">
        <v>449</v>
      </c>
      <c r="CB117" s="928"/>
      <c r="CC117" s="928"/>
      <c r="CD117" s="928"/>
      <c r="CE117" s="928"/>
      <c r="CF117" s="922" t="s">
        <v>454</v>
      </c>
      <c r="CG117" s="923"/>
      <c r="CH117" s="923"/>
      <c r="CI117" s="923"/>
      <c r="CJ117" s="923"/>
      <c r="CK117" s="950"/>
      <c r="CL117" s="951"/>
      <c r="CM117" s="924" t="s">
        <v>473</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424</v>
      </c>
      <c r="DH117" s="961"/>
      <c r="DI117" s="961"/>
      <c r="DJ117" s="961"/>
      <c r="DK117" s="962"/>
      <c r="DL117" s="963" t="s">
        <v>186</v>
      </c>
      <c r="DM117" s="961"/>
      <c r="DN117" s="961"/>
      <c r="DO117" s="961"/>
      <c r="DP117" s="962"/>
      <c r="DQ117" s="963" t="s">
        <v>424</v>
      </c>
      <c r="DR117" s="961"/>
      <c r="DS117" s="961"/>
      <c r="DT117" s="961"/>
      <c r="DU117" s="962"/>
      <c r="DV117" s="964" t="s">
        <v>424</v>
      </c>
      <c r="DW117" s="965"/>
      <c r="DX117" s="965"/>
      <c r="DY117" s="965"/>
      <c r="DZ117" s="966"/>
    </row>
    <row r="118" spans="1:130" s="230" customFormat="1" ht="26.25" customHeight="1" x14ac:dyDescent="0.2">
      <c r="A118" s="914" t="s">
        <v>443</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440</v>
      </c>
      <c r="AB118" s="895"/>
      <c r="AC118" s="895"/>
      <c r="AD118" s="895"/>
      <c r="AE118" s="896"/>
      <c r="AF118" s="894" t="s">
        <v>441</v>
      </c>
      <c r="AG118" s="895"/>
      <c r="AH118" s="895"/>
      <c r="AI118" s="895"/>
      <c r="AJ118" s="896"/>
      <c r="AK118" s="894" t="s">
        <v>308</v>
      </c>
      <c r="AL118" s="895"/>
      <c r="AM118" s="895"/>
      <c r="AN118" s="895"/>
      <c r="AO118" s="896"/>
      <c r="AP118" s="972" t="s">
        <v>442</v>
      </c>
      <c r="AQ118" s="973"/>
      <c r="AR118" s="973"/>
      <c r="AS118" s="973"/>
      <c r="AT118" s="974"/>
      <c r="AU118" s="910"/>
      <c r="AV118" s="911"/>
      <c r="AW118" s="911"/>
      <c r="AX118" s="911"/>
      <c r="AY118" s="911"/>
      <c r="AZ118" s="975" t="s">
        <v>474</v>
      </c>
      <c r="BA118" s="967"/>
      <c r="BB118" s="967"/>
      <c r="BC118" s="967"/>
      <c r="BD118" s="967"/>
      <c r="BE118" s="967"/>
      <c r="BF118" s="967"/>
      <c r="BG118" s="967"/>
      <c r="BH118" s="967"/>
      <c r="BI118" s="967"/>
      <c r="BJ118" s="967"/>
      <c r="BK118" s="967"/>
      <c r="BL118" s="967"/>
      <c r="BM118" s="967"/>
      <c r="BN118" s="967"/>
      <c r="BO118" s="967"/>
      <c r="BP118" s="968"/>
      <c r="BQ118" s="1001" t="s">
        <v>186</v>
      </c>
      <c r="BR118" s="1002"/>
      <c r="BS118" s="1002"/>
      <c r="BT118" s="1002"/>
      <c r="BU118" s="1002"/>
      <c r="BV118" s="1002" t="s">
        <v>449</v>
      </c>
      <c r="BW118" s="1002"/>
      <c r="BX118" s="1002"/>
      <c r="BY118" s="1002"/>
      <c r="BZ118" s="1002"/>
      <c r="CA118" s="1002" t="s">
        <v>424</v>
      </c>
      <c r="CB118" s="1002"/>
      <c r="CC118" s="1002"/>
      <c r="CD118" s="1002"/>
      <c r="CE118" s="1002"/>
      <c r="CF118" s="922" t="s">
        <v>424</v>
      </c>
      <c r="CG118" s="923"/>
      <c r="CH118" s="923"/>
      <c r="CI118" s="923"/>
      <c r="CJ118" s="923"/>
      <c r="CK118" s="950"/>
      <c r="CL118" s="951"/>
      <c r="CM118" s="924" t="s">
        <v>475</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186</v>
      </c>
      <c r="DH118" s="961"/>
      <c r="DI118" s="961"/>
      <c r="DJ118" s="961"/>
      <c r="DK118" s="962"/>
      <c r="DL118" s="963" t="s">
        <v>186</v>
      </c>
      <c r="DM118" s="961"/>
      <c r="DN118" s="961"/>
      <c r="DO118" s="961"/>
      <c r="DP118" s="962"/>
      <c r="DQ118" s="963" t="s">
        <v>186</v>
      </c>
      <c r="DR118" s="961"/>
      <c r="DS118" s="961"/>
      <c r="DT118" s="961"/>
      <c r="DU118" s="962"/>
      <c r="DV118" s="964" t="s">
        <v>186</v>
      </c>
      <c r="DW118" s="965"/>
      <c r="DX118" s="965"/>
      <c r="DY118" s="965"/>
      <c r="DZ118" s="966"/>
    </row>
    <row r="119" spans="1:130" s="230" customFormat="1" ht="26.25" customHeight="1" x14ac:dyDescent="0.2">
      <c r="A119" s="1058" t="s">
        <v>446</v>
      </c>
      <c r="B119" s="949"/>
      <c r="C119" s="931" t="s">
        <v>447</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v>278427</v>
      </c>
      <c r="AB119" s="902"/>
      <c r="AC119" s="902"/>
      <c r="AD119" s="902"/>
      <c r="AE119" s="903"/>
      <c r="AF119" s="904">
        <v>291896</v>
      </c>
      <c r="AG119" s="902"/>
      <c r="AH119" s="902"/>
      <c r="AI119" s="902"/>
      <c r="AJ119" s="903"/>
      <c r="AK119" s="904">
        <v>284334</v>
      </c>
      <c r="AL119" s="902"/>
      <c r="AM119" s="902"/>
      <c r="AN119" s="902"/>
      <c r="AO119" s="903"/>
      <c r="AP119" s="905">
        <v>0.1</v>
      </c>
      <c r="AQ119" s="906"/>
      <c r="AR119" s="906"/>
      <c r="AS119" s="906"/>
      <c r="AT119" s="907"/>
      <c r="AU119" s="912"/>
      <c r="AV119" s="913"/>
      <c r="AW119" s="913"/>
      <c r="AX119" s="913"/>
      <c r="AY119" s="913"/>
      <c r="AZ119" s="251" t="s">
        <v>189</v>
      </c>
      <c r="BA119" s="251"/>
      <c r="BB119" s="251"/>
      <c r="BC119" s="251"/>
      <c r="BD119" s="251"/>
      <c r="BE119" s="251"/>
      <c r="BF119" s="251"/>
      <c r="BG119" s="251"/>
      <c r="BH119" s="251"/>
      <c r="BI119" s="251"/>
      <c r="BJ119" s="251"/>
      <c r="BK119" s="251"/>
      <c r="BL119" s="251"/>
      <c r="BM119" s="251"/>
      <c r="BN119" s="251"/>
      <c r="BO119" s="979" t="s">
        <v>476</v>
      </c>
      <c r="BP119" s="1007"/>
      <c r="BQ119" s="1001">
        <v>1666809713</v>
      </c>
      <c r="BR119" s="1002"/>
      <c r="BS119" s="1002"/>
      <c r="BT119" s="1002"/>
      <c r="BU119" s="1002"/>
      <c r="BV119" s="1002">
        <v>1701035021</v>
      </c>
      <c r="BW119" s="1002"/>
      <c r="BX119" s="1002"/>
      <c r="BY119" s="1002"/>
      <c r="BZ119" s="1002"/>
      <c r="CA119" s="1002">
        <v>1710172884</v>
      </c>
      <c r="CB119" s="1002"/>
      <c r="CC119" s="1002"/>
      <c r="CD119" s="1002"/>
      <c r="CE119" s="1002"/>
      <c r="CF119" s="1003"/>
      <c r="CG119" s="1004"/>
      <c r="CH119" s="1004"/>
      <c r="CI119" s="1004"/>
      <c r="CJ119" s="1005"/>
      <c r="CK119" s="952"/>
      <c r="CL119" s="953"/>
      <c r="CM119" s="975" t="s">
        <v>477</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186</v>
      </c>
      <c r="DH119" s="988"/>
      <c r="DI119" s="988"/>
      <c r="DJ119" s="988"/>
      <c r="DK119" s="989"/>
      <c r="DL119" s="987" t="s">
        <v>186</v>
      </c>
      <c r="DM119" s="988"/>
      <c r="DN119" s="988"/>
      <c r="DO119" s="988"/>
      <c r="DP119" s="989"/>
      <c r="DQ119" s="987" t="s">
        <v>186</v>
      </c>
      <c r="DR119" s="988"/>
      <c r="DS119" s="988"/>
      <c r="DT119" s="988"/>
      <c r="DU119" s="989"/>
      <c r="DV119" s="990" t="s">
        <v>424</v>
      </c>
      <c r="DW119" s="991"/>
      <c r="DX119" s="991"/>
      <c r="DY119" s="991"/>
      <c r="DZ119" s="992"/>
    </row>
    <row r="120" spans="1:130" s="230" customFormat="1" ht="26.25" customHeight="1" x14ac:dyDescent="0.2">
      <c r="A120" s="1059"/>
      <c r="B120" s="951"/>
      <c r="C120" s="924" t="s">
        <v>453</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424</v>
      </c>
      <c r="AB120" s="961"/>
      <c r="AC120" s="961"/>
      <c r="AD120" s="961"/>
      <c r="AE120" s="962"/>
      <c r="AF120" s="963" t="s">
        <v>451</v>
      </c>
      <c r="AG120" s="961"/>
      <c r="AH120" s="961"/>
      <c r="AI120" s="961"/>
      <c r="AJ120" s="962"/>
      <c r="AK120" s="963" t="s">
        <v>424</v>
      </c>
      <c r="AL120" s="961"/>
      <c r="AM120" s="961"/>
      <c r="AN120" s="961"/>
      <c r="AO120" s="962"/>
      <c r="AP120" s="964" t="s">
        <v>186</v>
      </c>
      <c r="AQ120" s="965"/>
      <c r="AR120" s="965"/>
      <c r="AS120" s="965"/>
      <c r="AT120" s="966"/>
      <c r="AU120" s="993" t="s">
        <v>478</v>
      </c>
      <c r="AV120" s="994"/>
      <c r="AW120" s="994"/>
      <c r="AX120" s="994"/>
      <c r="AY120" s="995"/>
      <c r="AZ120" s="931" t="s">
        <v>479</v>
      </c>
      <c r="BA120" s="899"/>
      <c r="BB120" s="899"/>
      <c r="BC120" s="899"/>
      <c r="BD120" s="899"/>
      <c r="BE120" s="899"/>
      <c r="BF120" s="899"/>
      <c r="BG120" s="899"/>
      <c r="BH120" s="899"/>
      <c r="BI120" s="899"/>
      <c r="BJ120" s="899"/>
      <c r="BK120" s="899"/>
      <c r="BL120" s="899"/>
      <c r="BM120" s="899"/>
      <c r="BN120" s="899"/>
      <c r="BO120" s="899"/>
      <c r="BP120" s="900"/>
      <c r="BQ120" s="932">
        <v>366879147</v>
      </c>
      <c r="BR120" s="933"/>
      <c r="BS120" s="933"/>
      <c r="BT120" s="933"/>
      <c r="BU120" s="933"/>
      <c r="BV120" s="933">
        <v>431885361</v>
      </c>
      <c r="BW120" s="933"/>
      <c r="BX120" s="933"/>
      <c r="BY120" s="933"/>
      <c r="BZ120" s="933"/>
      <c r="CA120" s="933">
        <v>471674683</v>
      </c>
      <c r="CB120" s="933"/>
      <c r="CC120" s="933"/>
      <c r="CD120" s="933"/>
      <c r="CE120" s="933"/>
      <c r="CF120" s="946">
        <v>97.5</v>
      </c>
      <c r="CG120" s="947"/>
      <c r="CH120" s="947"/>
      <c r="CI120" s="947"/>
      <c r="CJ120" s="947"/>
      <c r="CK120" s="1008" t="s">
        <v>480</v>
      </c>
      <c r="CL120" s="1009"/>
      <c r="CM120" s="1009"/>
      <c r="CN120" s="1009"/>
      <c r="CO120" s="1010"/>
      <c r="CP120" s="1016" t="s">
        <v>421</v>
      </c>
      <c r="CQ120" s="1017"/>
      <c r="CR120" s="1017"/>
      <c r="CS120" s="1017"/>
      <c r="CT120" s="1017"/>
      <c r="CU120" s="1017"/>
      <c r="CV120" s="1017"/>
      <c r="CW120" s="1017"/>
      <c r="CX120" s="1017"/>
      <c r="CY120" s="1017"/>
      <c r="CZ120" s="1017"/>
      <c r="DA120" s="1017"/>
      <c r="DB120" s="1017"/>
      <c r="DC120" s="1017"/>
      <c r="DD120" s="1017"/>
      <c r="DE120" s="1017"/>
      <c r="DF120" s="1018"/>
      <c r="DG120" s="932">
        <v>145519794</v>
      </c>
      <c r="DH120" s="933"/>
      <c r="DI120" s="933"/>
      <c r="DJ120" s="933"/>
      <c r="DK120" s="933"/>
      <c r="DL120" s="933">
        <v>141833470</v>
      </c>
      <c r="DM120" s="933"/>
      <c r="DN120" s="933"/>
      <c r="DO120" s="933"/>
      <c r="DP120" s="933"/>
      <c r="DQ120" s="933">
        <v>138787638</v>
      </c>
      <c r="DR120" s="933"/>
      <c r="DS120" s="933"/>
      <c r="DT120" s="933"/>
      <c r="DU120" s="933"/>
      <c r="DV120" s="934">
        <v>28.7</v>
      </c>
      <c r="DW120" s="934"/>
      <c r="DX120" s="934"/>
      <c r="DY120" s="934"/>
      <c r="DZ120" s="935"/>
    </row>
    <row r="121" spans="1:130" s="230" customFormat="1" ht="26.25" customHeight="1" x14ac:dyDescent="0.2">
      <c r="A121" s="1059"/>
      <c r="B121" s="951"/>
      <c r="C121" s="976" t="s">
        <v>481</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186</v>
      </c>
      <c r="AB121" s="961"/>
      <c r="AC121" s="961"/>
      <c r="AD121" s="961"/>
      <c r="AE121" s="962"/>
      <c r="AF121" s="963" t="s">
        <v>424</v>
      </c>
      <c r="AG121" s="961"/>
      <c r="AH121" s="961"/>
      <c r="AI121" s="961"/>
      <c r="AJ121" s="962"/>
      <c r="AK121" s="963" t="s">
        <v>186</v>
      </c>
      <c r="AL121" s="961"/>
      <c r="AM121" s="961"/>
      <c r="AN121" s="961"/>
      <c r="AO121" s="962"/>
      <c r="AP121" s="964" t="s">
        <v>454</v>
      </c>
      <c r="AQ121" s="965"/>
      <c r="AR121" s="965"/>
      <c r="AS121" s="965"/>
      <c r="AT121" s="966"/>
      <c r="AU121" s="996"/>
      <c r="AV121" s="997"/>
      <c r="AW121" s="997"/>
      <c r="AX121" s="997"/>
      <c r="AY121" s="998"/>
      <c r="AZ121" s="924" t="s">
        <v>482</v>
      </c>
      <c r="BA121" s="925"/>
      <c r="BB121" s="925"/>
      <c r="BC121" s="925"/>
      <c r="BD121" s="925"/>
      <c r="BE121" s="925"/>
      <c r="BF121" s="925"/>
      <c r="BG121" s="925"/>
      <c r="BH121" s="925"/>
      <c r="BI121" s="925"/>
      <c r="BJ121" s="925"/>
      <c r="BK121" s="925"/>
      <c r="BL121" s="925"/>
      <c r="BM121" s="925"/>
      <c r="BN121" s="925"/>
      <c r="BO121" s="925"/>
      <c r="BP121" s="926"/>
      <c r="BQ121" s="927">
        <v>236039089</v>
      </c>
      <c r="BR121" s="928"/>
      <c r="BS121" s="928"/>
      <c r="BT121" s="928"/>
      <c r="BU121" s="928"/>
      <c r="BV121" s="928">
        <v>247119737</v>
      </c>
      <c r="BW121" s="928"/>
      <c r="BX121" s="928"/>
      <c r="BY121" s="928"/>
      <c r="BZ121" s="928"/>
      <c r="CA121" s="928">
        <v>253348708</v>
      </c>
      <c r="CB121" s="928"/>
      <c r="CC121" s="928"/>
      <c r="CD121" s="928"/>
      <c r="CE121" s="928"/>
      <c r="CF121" s="922">
        <v>52.4</v>
      </c>
      <c r="CG121" s="923"/>
      <c r="CH121" s="923"/>
      <c r="CI121" s="923"/>
      <c r="CJ121" s="923"/>
      <c r="CK121" s="1011"/>
      <c r="CL121" s="1012"/>
      <c r="CM121" s="1012"/>
      <c r="CN121" s="1012"/>
      <c r="CO121" s="1013"/>
      <c r="CP121" s="1021" t="s">
        <v>418</v>
      </c>
      <c r="CQ121" s="1022"/>
      <c r="CR121" s="1022"/>
      <c r="CS121" s="1022"/>
      <c r="CT121" s="1022"/>
      <c r="CU121" s="1022"/>
      <c r="CV121" s="1022"/>
      <c r="CW121" s="1022"/>
      <c r="CX121" s="1022"/>
      <c r="CY121" s="1022"/>
      <c r="CZ121" s="1022"/>
      <c r="DA121" s="1022"/>
      <c r="DB121" s="1022"/>
      <c r="DC121" s="1022"/>
      <c r="DD121" s="1022"/>
      <c r="DE121" s="1022"/>
      <c r="DF121" s="1023"/>
      <c r="DG121" s="927">
        <v>20557059</v>
      </c>
      <c r="DH121" s="928"/>
      <c r="DI121" s="928"/>
      <c r="DJ121" s="928"/>
      <c r="DK121" s="928"/>
      <c r="DL121" s="928">
        <v>18995564</v>
      </c>
      <c r="DM121" s="928"/>
      <c r="DN121" s="928"/>
      <c r="DO121" s="928"/>
      <c r="DP121" s="928"/>
      <c r="DQ121" s="928">
        <v>19082803</v>
      </c>
      <c r="DR121" s="928"/>
      <c r="DS121" s="928"/>
      <c r="DT121" s="928"/>
      <c r="DU121" s="928"/>
      <c r="DV121" s="929">
        <v>3.9</v>
      </c>
      <c r="DW121" s="929"/>
      <c r="DX121" s="929"/>
      <c r="DY121" s="929"/>
      <c r="DZ121" s="930"/>
    </row>
    <row r="122" spans="1:130" s="230" customFormat="1" ht="26.25" customHeight="1" x14ac:dyDescent="0.2">
      <c r="A122" s="1059"/>
      <c r="B122" s="951"/>
      <c r="C122" s="924" t="s">
        <v>464</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186</v>
      </c>
      <c r="AB122" s="961"/>
      <c r="AC122" s="961"/>
      <c r="AD122" s="961"/>
      <c r="AE122" s="962"/>
      <c r="AF122" s="963" t="s">
        <v>424</v>
      </c>
      <c r="AG122" s="961"/>
      <c r="AH122" s="961"/>
      <c r="AI122" s="961"/>
      <c r="AJ122" s="962"/>
      <c r="AK122" s="963" t="s">
        <v>424</v>
      </c>
      <c r="AL122" s="961"/>
      <c r="AM122" s="961"/>
      <c r="AN122" s="961"/>
      <c r="AO122" s="962"/>
      <c r="AP122" s="964" t="s">
        <v>424</v>
      </c>
      <c r="AQ122" s="965"/>
      <c r="AR122" s="965"/>
      <c r="AS122" s="965"/>
      <c r="AT122" s="966"/>
      <c r="AU122" s="996"/>
      <c r="AV122" s="997"/>
      <c r="AW122" s="997"/>
      <c r="AX122" s="997"/>
      <c r="AY122" s="998"/>
      <c r="AZ122" s="975" t="s">
        <v>483</v>
      </c>
      <c r="BA122" s="967"/>
      <c r="BB122" s="967"/>
      <c r="BC122" s="967"/>
      <c r="BD122" s="967"/>
      <c r="BE122" s="967"/>
      <c r="BF122" s="967"/>
      <c r="BG122" s="967"/>
      <c r="BH122" s="967"/>
      <c r="BI122" s="967"/>
      <c r="BJ122" s="967"/>
      <c r="BK122" s="967"/>
      <c r="BL122" s="967"/>
      <c r="BM122" s="967"/>
      <c r="BN122" s="967"/>
      <c r="BO122" s="967"/>
      <c r="BP122" s="968"/>
      <c r="BQ122" s="1001">
        <v>861475161</v>
      </c>
      <c r="BR122" s="1002"/>
      <c r="BS122" s="1002"/>
      <c r="BT122" s="1002"/>
      <c r="BU122" s="1002"/>
      <c r="BV122" s="1002">
        <v>875361944</v>
      </c>
      <c r="BW122" s="1002"/>
      <c r="BX122" s="1002"/>
      <c r="BY122" s="1002"/>
      <c r="BZ122" s="1002"/>
      <c r="CA122" s="1002">
        <v>879567935</v>
      </c>
      <c r="CB122" s="1002"/>
      <c r="CC122" s="1002"/>
      <c r="CD122" s="1002"/>
      <c r="CE122" s="1002"/>
      <c r="CF122" s="1019">
        <v>181.8</v>
      </c>
      <c r="CG122" s="1020"/>
      <c r="CH122" s="1020"/>
      <c r="CI122" s="1020"/>
      <c r="CJ122" s="1020"/>
      <c r="CK122" s="1011"/>
      <c r="CL122" s="1012"/>
      <c r="CM122" s="1012"/>
      <c r="CN122" s="1012"/>
      <c r="CO122" s="1013"/>
      <c r="CP122" s="1021" t="s">
        <v>484</v>
      </c>
      <c r="CQ122" s="1022"/>
      <c r="CR122" s="1022"/>
      <c r="CS122" s="1022"/>
      <c r="CT122" s="1022"/>
      <c r="CU122" s="1022"/>
      <c r="CV122" s="1022"/>
      <c r="CW122" s="1022"/>
      <c r="CX122" s="1022"/>
      <c r="CY122" s="1022"/>
      <c r="CZ122" s="1022"/>
      <c r="DA122" s="1022"/>
      <c r="DB122" s="1022"/>
      <c r="DC122" s="1022"/>
      <c r="DD122" s="1022"/>
      <c r="DE122" s="1022"/>
      <c r="DF122" s="1023"/>
      <c r="DG122" s="927">
        <v>7258204</v>
      </c>
      <c r="DH122" s="928"/>
      <c r="DI122" s="928"/>
      <c r="DJ122" s="928"/>
      <c r="DK122" s="928"/>
      <c r="DL122" s="928">
        <v>6005847</v>
      </c>
      <c r="DM122" s="928"/>
      <c r="DN122" s="928"/>
      <c r="DO122" s="928"/>
      <c r="DP122" s="928"/>
      <c r="DQ122" s="928">
        <v>4729448</v>
      </c>
      <c r="DR122" s="928"/>
      <c r="DS122" s="928"/>
      <c r="DT122" s="928"/>
      <c r="DU122" s="928"/>
      <c r="DV122" s="929">
        <v>1</v>
      </c>
      <c r="DW122" s="929"/>
      <c r="DX122" s="929"/>
      <c r="DY122" s="929"/>
      <c r="DZ122" s="930"/>
    </row>
    <row r="123" spans="1:130" s="230" customFormat="1" ht="26.25" customHeight="1" x14ac:dyDescent="0.2">
      <c r="A123" s="1059"/>
      <c r="B123" s="951"/>
      <c r="C123" s="924" t="s">
        <v>470</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424</v>
      </c>
      <c r="AB123" s="961"/>
      <c r="AC123" s="961"/>
      <c r="AD123" s="961"/>
      <c r="AE123" s="962"/>
      <c r="AF123" s="963" t="s">
        <v>186</v>
      </c>
      <c r="AG123" s="961"/>
      <c r="AH123" s="961"/>
      <c r="AI123" s="961"/>
      <c r="AJ123" s="962"/>
      <c r="AK123" s="963" t="s">
        <v>424</v>
      </c>
      <c r="AL123" s="961"/>
      <c r="AM123" s="961"/>
      <c r="AN123" s="961"/>
      <c r="AO123" s="962"/>
      <c r="AP123" s="964" t="s">
        <v>424</v>
      </c>
      <c r="AQ123" s="965"/>
      <c r="AR123" s="965"/>
      <c r="AS123" s="965"/>
      <c r="AT123" s="966"/>
      <c r="AU123" s="999"/>
      <c r="AV123" s="1000"/>
      <c r="AW123" s="1000"/>
      <c r="AX123" s="1000"/>
      <c r="AY123" s="1000"/>
      <c r="AZ123" s="251" t="s">
        <v>189</v>
      </c>
      <c r="BA123" s="251"/>
      <c r="BB123" s="251"/>
      <c r="BC123" s="251"/>
      <c r="BD123" s="251"/>
      <c r="BE123" s="251"/>
      <c r="BF123" s="251"/>
      <c r="BG123" s="251"/>
      <c r="BH123" s="251"/>
      <c r="BI123" s="251"/>
      <c r="BJ123" s="251"/>
      <c r="BK123" s="251"/>
      <c r="BL123" s="251"/>
      <c r="BM123" s="251"/>
      <c r="BN123" s="251"/>
      <c r="BO123" s="979" t="s">
        <v>485</v>
      </c>
      <c r="BP123" s="1007"/>
      <c r="BQ123" s="1065">
        <v>1464393397</v>
      </c>
      <c r="BR123" s="1066"/>
      <c r="BS123" s="1066"/>
      <c r="BT123" s="1066"/>
      <c r="BU123" s="1066"/>
      <c r="BV123" s="1066">
        <v>1554367042</v>
      </c>
      <c r="BW123" s="1066"/>
      <c r="BX123" s="1066"/>
      <c r="BY123" s="1066"/>
      <c r="BZ123" s="1066"/>
      <c r="CA123" s="1066">
        <v>1604591326</v>
      </c>
      <c r="CB123" s="1066"/>
      <c r="CC123" s="1066"/>
      <c r="CD123" s="1066"/>
      <c r="CE123" s="1066"/>
      <c r="CF123" s="1003"/>
      <c r="CG123" s="1004"/>
      <c r="CH123" s="1004"/>
      <c r="CI123" s="1004"/>
      <c r="CJ123" s="1005"/>
      <c r="CK123" s="1011"/>
      <c r="CL123" s="1012"/>
      <c r="CM123" s="1012"/>
      <c r="CN123" s="1012"/>
      <c r="CO123" s="1013"/>
      <c r="CP123" s="1021" t="s">
        <v>486</v>
      </c>
      <c r="CQ123" s="1022"/>
      <c r="CR123" s="1022"/>
      <c r="CS123" s="1022"/>
      <c r="CT123" s="1022"/>
      <c r="CU123" s="1022"/>
      <c r="CV123" s="1022"/>
      <c r="CW123" s="1022"/>
      <c r="CX123" s="1022"/>
      <c r="CY123" s="1022"/>
      <c r="CZ123" s="1022"/>
      <c r="DA123" s="1022"/>
      <c r="DB123" s="1022"/>
      <c r="DC123" s="1022"/>
      <c r="DD123" s="1022"/>
      <c r="DE123" s="1022"/>
      <c r="DF123" s="1023"/>
      <c r="DG123" s="960">
        <v>4500326</v>
      </c>
      <c r="DH123" s="961"/>
      <c r="DI123" s="961"/>
      <c r="DJ123" s="961"/>
      <c r="DK123" s="962"/>
      <c r="DL123" s="963">
        <v>4148191</v>
      </c>
      <c r="DM123" s="961"/>
      <c r="DN123" s="961"/>
      <c r="DO123" s="961"/>
      <c r="DP123" s="962"/>
      <c r="DQ123" s="963">
        <v>3940369</v>
      </c>
      <c r="DR123" s="961"/>
      <c r="DS123" s="961"/>
      <c r="DT123" s="961"/>
      <c r="DU123" s="962"/>
      <c r="DV123" s="964">
        <v>0.8</v>
      </c>
      <c r="DW123" s="965"/>
      <c r="DX123" s="965"/>
      <c r="DY123" s="965"/>
      <c r="DZ123" s="966"/>
    </row>
    <row r="124" spans="1:130" s="230" customFormat="1" ht="26.25" customHeight="1" thickBot="1" x14ac:dyDescent="0.25">
      <c r="A124" s="1059"/>
      <c r="B124" s="951"/>
      <c r="C124" s="924" t="s">
        <v>473</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186</v>
      </c>
      <c r="AB124" s="961"/>
      <c r="AC124" s="961"/>
      <c r="AD124" s="961"/>
      <c r="AE124" s="962"/>
      <c r="AF124" s="963" t="s">
        <v>454</v>
      </c>
      <c r="AG124" s="961"/>
      <c r="AH124" s="961"/>
      <c r="AI124" s="961"/>
      <c r="AJ124" s="962"/>
      <c r="AK124" s="963" t="s">
        <v>186</v>
      </c>
      <c r="AL124" s="961"/>
      <c r="AM124" s="961"/>
      <c r="AN124" s="961"/>
      <c r="AO124" s="962"/>
      <c r="AP124" s="964" t="s">
        <v>186</v>
      </c>
      <c r="AQ124" s="965"/>
      <c r="AR124" s="965"/>
      <c r="AS124" s="965"/>
      <c r="AT124" s="966"/>
      <c r="AU124" s="1061" t="s">
        <v>487</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43</v>
      </c>
      <c r="BR124" s="1029"/>
      <c r="BS124" s="1029"/>
      <c r="BT124" s="1029"/>
      <c r="BU124" s="1029"/>
      <c r="BV124" s="1029">
        <v>29.3</v>
      </c>
      <c r="BW124" s="1029"/>
      <c r="BX124" s="1029"/>
      <c r="BY124" s="1029"/>
      <c r="BZ124" s="1029"/>
      <c r="CA124" s="1029">
        <v>21.8</v>
      </c>
      <c r="CB124" s="1029"/>
      <c r="CC124" s="1029"/>
      <c r="CD124" s="1029"/>
      <c r="CE124" s="1029"/>
      <c r="CF124" s="1030"/>
      <c r="CG124" s="1031"/>
      <c r="CH124" s="1031"/>
      <c r="CI124" s="1031"/>
      <c r="CJ124" s="1032"/>
      <c r="CK124" s="1014"/>
      <c r="CL124" s="1014"/>
      <c r="CM124" s="1014"/>
      <c r="CN124" s="1014"/>
      <c r="CO124" s="1015"/>
      <c r="CP124" s="1021" t="s">
        <v>488</v>
      </c>
      <c r="CQ124" s="1022"/>
      <c r="CR124" s="1022"/>
      <c r="CS124" s="1022"/>
      <c r="CT124" s="1022"/>
      <c r="CU124" s="1022"/>
      <c r="CV124" s="1022"/>
      <c r="CW124" s="1022"/>
      <c r="CX124" s="1022"/>
      <c r="CY124" s="1022"/>
      <c r="CZ124" s="1022"/>
      <c r="DA124" s="1022"/>
      <c r="DB124" s="1022"/>
      <c r="DC124" s="1022"/>
      <c r="DD124" s="1022"/>
      <c r="DE124" s="1022"/>
      <c r="DF124" s="1023"/>
      <c r="DG124" s="1006">
        <v>2233036</v>
      </c>
      <c r="DH124" s="988"/>
      <c r="DI124" s="988"/>
      <c r="DJ124" s="988"/>
      <c r="DK124" s="989"/>
      <c r="DL124" s="987">
        <v>1370749</v>
      </c>
      <c r="DM124" s="988"/>
      <c r="DN124" s="988"/>
      <c r="DO124" s="988"/>
      <c r="DP124" s="989"/>
      <c r="DQ124" s="987">
        <v>623302</v>
      </c>
      <c r="DR124" s="988"/>
      <c r="DS124" s="988"/>
      <c r="DT124" s="988"/>
      <c r="DU124" s="989"/>
      <c r="DV124" s="990">
        <v>0.1</v>
      </c>
      <c r="DW124" s="991"/>
      <c r="DX124" s="991"/>
      <c r="DY124" s="991"/>
      <c r="DZ124" s="992"/>
    </row>
    <row r="125" spans="1:130" s="230" customFormat="1" ht="26.25" customHeight="1" x14ac:dyDescent="0.2">
      <c r="A125" s="1059"/>
      <c r="B125" s="951"/>
      <c r="C125" s="924" t="s">
        <v>475</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186</v>
      </c>
      <c r="AB125" s="961"/>
      <c r="AC125" s="961"/>
      <c r="AD125" s="961"/>
      <c r="AE125" s="962"/>
      <c r="AF125" s="963" t="s">
        <v>186</v>
      </c>
      <c r="AG125" s="961"/>
      <c r="AH125" s="961"/>
      <c r="AI125" s="961"/>
      <c r="AJ125" s="962"/>
      <c r="AK125" s="963" t="s">
        <v>186</v>
      </c>
      <c r="AL125" s="961"/>
      <c r="AM125" s="961"/>
      <c r="AN125" s="961"/>
      <c r="AO125" s="962"/>
      <c r="AP125" s="964" t="s">
        <v>186</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489</v>
      </c>
      <c r="CL125" s="1009"/>
      <c r="CM125" s="1009"/>
      <c r="CN125" s="1009"/>
      <c r="CO125" s="1010"/>
      <c r="CP125" s="931" t="s">
        <v>490</v>
      </c>
      <c r="CQ125" s="899"/>
      <c r="CR125" s="899"/>
      <c r="CS125" s="899"/>
      <c r="CT125" s="899"/>
      <c r="CU125" s="899"/>
      <c r="CV125" s="899"/>
      <c r="CW125" s="899"/>
      <c r="CX125" s="899"/>
      <c r="CY125" s="899"/>
      <c r="CZ125" s="899"/>
      <c r="DA125" s="899"/>
      <c r="DB125" s="899"/>
      <c r="DC125" s="899"/>
      <c r="DD125" s="899"/>
      <c r="DE125" s="899"/>
      <c r="DF125" s="900"/>
      <c r="DG125" s="932" t="s">
        <v>186</v>
      </c>
      <c r="DH125" s="933"/>
      <c r="DI125" s="933"/>
      <c r="DJ125" s="933"/>
      <c r="DK125" s="933"/>
      <c r="DL125" s="933" t="s">
        <v>186</v>
      </c>
      <c r="DM125" s="933"/>
      <c r="DN125" s="933"/>
      <c r="DO125" s="933"/>
      <c r="DP125" s="933"/>
      <c r="DQ125" s="933" t="s">
        <v>186</v>
      </c>
      <c r="DR125" s="933"/>
      <c r="DS125" s="933"/>
      <c r="DT125" s="933"/>
      <c r="DU125" s="933"/>
      <c r="DV125" s="934" t="s">
        <v>186</v>
      </c>
      <c r="DW125" s="934"/>
      <c r="DX125" s="934"/>
      <c r="DY125" s="934"/>
      <c r="DZ125" s="935"/>
    </row>
    <row r="126" spans="1:130" s="230" customFormat="1" ht="26.25" customHeight="1" thickBot="1" x14ac:dyDescent="0.25">
      <c r="A126" s="1059"/>
      <c r="B126" s="951"/>
      <c r="C126" s="924" t="s">
        <v>477</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186</v>
      </c>
      <c r="AB126" s="961"/>
      <c r="AC126" s="961"/>
      <c r="AD126" s="961"/>
      <c r="AE126" s="962"/>
      <c r="AF126" s="963" t="s">
        <v>186</v>
      </c>
      <c r="AG126" s="961"/>
      <c r="AH126" s="961"/>
      <c r="AI126" s="961"/>
      <c r="AJ126" s="962"/>
      <c r="AK126" s="963" t="s">
        <v>186</v>
      </c>
      <c r="AL126" s="961"/>
      <c r="AM126" s="961"/>
      <c r="AN126" s="961"/>
      <c r="AO126" s="962"/>
      <c r="AP126" s="964" t="s">
        <v>186</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491</v>
      </c>
      <c r="CQ126" s="925"/>
      <c r="CR126" s="925"/>
      <c r="CS126" s="925"/>
      <c r="CT126" s="925"/>
      <c r="CU126" s="925"/>
      <c r="CV126" s="925"/>
      <c r="CW126" s="925"/>
      <c r="CX126" s="925"/>
      <c r="CY126" s="925"/>
      <c r="CZ126" s="925"/>
      <c r="DA126" s="925"/>
      <c r="DB126" s="925"/>
      <c r="DC126" s="925"/>
      <c r="DD126" s="925"/>
      <c r="DE126" s="925"/>
      <c r="DF126" s="926"/>
      <c r="DG126" s="927" t="s">
        <v>186</v>
      </c>
      <c r="DH126" s="928"/>
      <c r="DI126" s="928"/>
      <c r="DJ126" s="928"/>
      <c r="DK126" s="928"/>
      <c r="DL126" s="928" t="s">
        <v>186</v>
      </c>
      <c r="DM126" s="928"/>
      <c r="DN126" s="928"/>
      <c r="DO126" s="928"/>
      <c r="DP126" s="928"/>
      <c r="DQ126" s="928" t="s">
        <v>186</v>
      </c>
      <c r="DR126" s="928"/>
      <c r="DS126" s="928"/>
      <c r="DT126" s="928"/>
      <c r="DU126" s="928"/>
      <c r="DV126" s="929" t="s">
        <v>186</v>
      </c>
      <c r="DW126" s="929"/>
      <c r="DX126" s="929"/>
      <c r="DY126" s="929"/>
      <c r="DZ126" s="930"/>
    </row>
    <row r="127" spans="1:130" s="230" customFormat="1" ht="26.25" customHeight="1" x14ac:dyDescent="0.2">
      <c r="A127" s="1060"/>
      <c r="B127" s="953"/>
      <c r="C127" s="975" t="s">
        <v>492</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186</v>
      </c>
      <c r="AB127" s="961"/>
      <c r="AC127" s="961"/>
      <c r="AD127" s="961"/>
      <c r="AE127" s="962"/>
      <c r="AF127" s="963" t="s">
        <v>186</v>
      </c>
      <c r="AG127" s="961"/>
      <c r="AH127" s="961"/>
      <c r="AI127" s="961"/>
      <c r="AJ127" s="962"/>
      <c r="AK127" s="963" t="s">
        <v>186</v>
      </c>
      <c r="AL127" s="961"/>
      <c r="AM127" s="961"/>
      <c r="AN127" s="961"/>
      <c r="AO127" s="962"/>
      <c r="AP127" s="964" t="s">
        <v>186</v>
      </c>
      <c r="AQ127" s="965"/>
      <c r="AR127" s="965"/>
      <c r="AS127" s="965"/>
      <c r="AT127" s="966"/>
      <c r="AU127" s="232"/>
      <c r="AV127" s="232"/>
      <c r="AW127" s="232"/>
      <c r="AX127" s="1033" t="s">
        <v>493</v>
      </c>
      <c r="AY127" s="1034"/>
      <c r="AZ127" s="1034"/>
      <c r="BA127" s="1034"/>
      <c r="BB127" s="1034"/>
      <c r="BC127" s="1034"/>
      <c r="BD127" s="1034"/>
      <c r="BE127" s="1035"/>
      <c r="BF127" s="1036" t="s">
        <v>494</v>
      </c>
      <c r="BG127" s="1034"/>
      <c r="BH127" s="1034"/>
      <c r="BI127" s="1034"/>
      <c r="BJ127" s="1034"/>
      <c r="BK127" s="1034"/>
      <c r="BL127" s="1035"/>
      <c r="BM127" s="1036" t="s">
        <v>495</v>
      </c>
      <c r="BN127" s="1034"/>
      <c r="BO127" s="1034"/>
      <c r="BP127" s="1034"/>
      <c r="BQ127" s="1034"/>
      <c r="BR127" s="1034"/>
      <c r="BS127" s="1035"/>
      <c r="BT127" s="1036" t="s">
        <v>496</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497</v>
      </c>
      <c r="CQ127" s="925"/>
      <c r="CR127" s="925"/>
      <c r="CS127" s="925"/>
      <c r="CT127" s="925"/>
      <c r="CU127" s="925"/>
      <c r="CV127" s="925"/>
      <c r="CW127" s="925"/>
      <c r="CX127" s="925"/>
      <c r="CY127" s="925"/>
      <c r="CZ127" s="925"/>
      <c r="DA127" s="925"/>
      <c r="DB127" s="925"/>
      <c r="DC127" s="925"/>
      <c r="DD127" s="925"/>
      <c r="DE127" s="925"/>
      <c r="DF127" s="926"/>
      <c r="DG127" s="927" t="s">
        <v>186</v>
      </c>
      <c r="DH127" s="928"/>
      <c r="DI127" s="928"/>
      <c r="DJ127" s="928"/>
      <c r="DK127" s="928"/>
      <c r="DL127" s="928" t="s">
        <v>186</v>
      </c>
      <c r="DM127" s="928"/>
      <c r="DN127" s="928"/>
      <c r="DO127" s="928"/>
      <c r="DP127" s="928"/>
      <c r="DQ127" s="928" t="s">
        <v>186</v>
      </c>
      <c r="DR127" s="928"/>
      <c r="DS127" s="928"/>
      <c r="DT127" s="928"/>
      <c r="DU127" s="928"/>
      <c r="DV127" s="929" t="s">
        <v>186</v>
      </c>
      <c r="DW127" s="929"/>
      <c r="DX127" s="929"/>
      <c r="DY127" s="929"/>
      <c r="DZ127" s="930"/>
    </row>
    <row r="128" spans="1:130" s="230" customFormat="1" ht="26.25" customHeight="1" thickBot="1" x14ac:dyDescent="0.25">
      <c r="A128" s="1043" t="s">
        <v>498</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499</v>
      </c>
      <c r="X128" s="1045"/>
      <c r="Y128" s="1045"/>
      <c r="Z128" s="1046"/>
      <c r="AA128" s="1047">
        <v>20624542</v>
      </c>
      <c r="AB128" s="1048"/>
      <c r="AC128" s="1048"/>
      <c r="AD128" s="1048"/>
      <c r="AE128" s="1049"/>
      <c r="AF128" s="1050">
        <v>20002116</v>
      </c>
      <c r="AG128" s="1048"/>
      <c r="AH128" s="1048"/>
      <c r="AI128" s="1048"/>
      <c r="AJ128" s="1049"/>
      <c r="AK128" s="1050">
        <v>18386586</v>
      </c>
      <c r="AL128" s="1048"/>
      <c r="AM128" s="1048"/>
      <c r="AN128" s="1048"/>
      <c r="AO128" s="1049"/>
      <c r="AP128" s="1051"/>
      <c r="AQ128" s="1052"/>
      <c r="AR128" s="1052"/>
      <c r="AS128" s="1052"/>
      <c r="AT128" s="1053"/>
      <c r="AU128" s="232"/>
      <c r="AV128" s="232"/>
      <c r="AW128" s="232"/>
      <c r="AX128" s="898" t="s">
        <v>500</v>
      </c>
      <c r="AY128" s="899"/>
      <c r="AZ128" s="899"/>
      <c r="BA128" s="899"/>
      <c r="BB128" s="899"/>
      <c r="BC128" s="899"/>
      <c r="BD128" s="899"/>
      <c r="BE128" s="900"/>
      <c r="BF128" s="1054" t="s">
        <v>186</v>
      </c>
      <c r="BG128" s="1055"/>
      <c r="BH128" s="1055"/>
      <c r="BI128" s="1055"/>
      <c r="BJ128" s="1055"/>
      <c r="BK128" s="1055"/>
      <c r="BL128" s="1056"/>
      <c r="BM128" s="1054">
        <v>11.25</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501</v>
      </c>
      <c r="CQ128" s="728"/>
      <c r="CR128" s="728"/>
      <c r="CS128" s="728"/>
      <c r="CT128" s="728"/>
      <c r="CU128" s="728"/>
      <c r="CV128" s="728"/>
      <c r="CW128" s="728"/>
      <c r="CX128" s="728"/>
      <c r="CY128" s="728"/>
      <c r="CZ128" s="728"/>
      <c r="DA128" s="728"/>
      <c r="DB128" s="728"/>
      <c r="DC128" s="728"/>
      <c r="DD128" s="728"/>
      <c r="DE128" s="728"/>
      <c r="DF128" s="1038"/>
      <c r="DG128" s="1039">
        <v>1611193</v>
      </c>
      <c r="DH128" s="1040"/>
      <c r="DI128" s="1040"/>
      <c r="DJ128" s="1040"/>
      <c r="DK128" s="1040"/>
      <c r="DL128" s="1040">
        <v>951179</v>
      </c>
      <c r="DM128" s="1040"/>
      <c r="DN128" s="1040"/>
      <c r="DO128" s="1040"/>
      <c r="DP128" s="1040"/>
      <c r="DQ128" s="1040">
        <v>1355227</v>
      </c>
      <c r="DR128" s="1040"/>
      <c r="DS128" s="1040"/>
      <c r="DT128" s="1040"/>
      <c r="DU128" s="1040"/>
      <c r="DV128" s="1041">
        <v>0.3</v>
      </c>
      <c r="DW128" s="1041"/>
      <c r="DX128" s="1041"/>
      <c r="DY128" s="1041"/>
      <c r="DZ128" s="1042"/>
    </row>
    <row r="129" spans="1:131" s="230" customFormat="1" ht="26.25" customHeight="1" x14ac:dyDescent="0.2">
      <c r="A129" s="936" t="s">
        <v>109</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502</v>
      </c>
      <c r="X129" s="1073"/>
      <c r="Y129" s="1073"/>
      <c r="Z129" s="1074"/>
      <c r="AA129" s="960">
        <v>526342157</v>
      </c>
      <c r="AB129" s="961"/>
      <c r="AC129" s="961"/>
      <c r="AD129" s="961"/>
      <c r="AE129" s="962"/>
      <c r="AF129" s="963">
        <v>556234732</v>
      </c>
      <c r="AG129" s="961"/>
      <c r="AH129" s="961"/>
      <c r="AI129" s="961"/>
      <c r="AJ129" s="962"/>
      <c r="AK129" s="963">
        <v>541516226</v>
      </c>
      <c r="AL129" s="961"/>
      <c r="AM129" s="961"/>
      <c r="AN129" s="961"/>
      <c r="AO129" s="962"/>
      <c r="AP129" s="1075"/>
      <c r="AQ129" s="1076"/>
      <c r="AR129" s="1076"/>
      <c r="AS129" s="1076"/>
      <c r="AT129" s="1077"/>
      <c r="AU129" s="233"/>
      <c r="AV129" s="233"/>
      <c r="AW129" s="233"/>
      <c r="AX129" s="1067" t="s">
        <v>503</v>
      </c>
      <c r="AY129" s="925"/>
      <c r="AZ129" s="925"/>
      <c r="BA129" s="925"/>
      <c r="BB129" s="925"/>
      <c r="BC129" s="925"/>
      <c r="BD129" s="925"/>
      <c r="BE129" s="926"/>
      <c r="BF129" s="1068" t="s">
        <v>337</v>
      </c>
      <c r="BG129" s="1069"/>
      <c r="BH129" s="1069"/>
      <c r="BI129" s="1069"/>
      <c r="BJ129" s="1069"/>
      <c r="BK129" s="1069"/>
      <c r="BL129" s="1070"/>
      <c r="BM129" s="1068">
        <v>16.25</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6" t="s">
        <v>504</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505</v>
      </c>
      <c r="X130" s="1073"/>
      <c r="Y130" s="1073"/>
      <c r="Z130" s="1074"/>
      <c r="AA130" s="960">
        <v>56679905</v>
      </c>
      <c r="AB130" s="961"/>
      <c r="AC130" s="961"/>
      <c r="AD130" s="961"/>
      <c r="AE130" s="962"/>
      <c r="AF130" s="963">
        <v>57190913</v>
      </c>
      <c r="AG130" s="961"/>
      <c r="AH130" s="961"/>
      <c r="AI130" s="961"/>
      <c r="AJ130" s="962"/>
      <c r="AK130" s="963">
        <v>57755270</v>
      </c>
      <c r="AL130" s="961"/>
      <c r="AM130" s="961"/>
      <c r="AN130" s="961"/>
      <c r="AO130" s="962"/>
      <c r="AP130" s="1075"/>
      <c r="AQ130" s="1076"/>
      <c r="AR130" s="1076"/>
      <c r="AS130" s="1076"/>
      <c r="AT130" s="1077"/>
      <c r="AU130" s="233"/>
      <c r="AV130" s="233"/>
      <c r="AW130" s="233"/>
      <c r="AX130" s="1067" t="s">
        <v>506</v>
      </c>
      <c r="AY130" s="925"/>
      <c r="AZ130" s="925"/>
      <c r="BA130" s="925"/>
      <c r="BB130" s="925"/>
      <c r="BC130" s="925"/>
      <c r="BD130" s="925"/>
      <c r="BE130" s="926"/>
      <c r="BF130" s="1103">
        <v>2.9</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507</v>
      </c>
      <c r="X131" s="1110"/>
      <c r="Y131" s="1110"/>
      <c r="Z131" s="1111"/>
      <c r="AA131" s="1006">
        <v>469662252</v>
      </c>
      <c r="AB131" s="988"/>
      <c r="AC131" s="988"/>
      <c r="AD131" s="988"/>
      <c r="AE131" s="989"/>
      <c r="AF131" s="987">
        <v>499043819</v>
      </c>
      <c r="AG131" s="988"/>
      <c r="AH131" s="988"/>
      <c r="AI131" s="988"/>
      <c r="AJ131" s="989"/>
      <c r="AK131" s="987">
        <v>483760956</v>
      </c>
      <c r="AL131" s="988"/>
      <c r="AM131" s="988"/>
      <c r="AN131" s="988"/>
      <c r="AO131" s="989"/>
      <c r="AP131" s="1112"/>
      <c r="AQ131" s="1113"/>
      <c r="AR131" s="1113"/>
      <c r="AS131" s="1113"/>
      <c r="AT131" s="1114"/>
      <c r="AU131" s="233"/>
      <c r="AV131" s="233"/>
      <c r="AW131" s="233"/>
      <c r="AX131" s="1085" t="s">
        <v>508</v>
      </c>
      <c r="AY131" s="728"/>
      <c r="AZ131" s="728"/>
      <c r="BA131" s="728"/>
      <c r="BB131" s="728"/>
      <c r="BC131" s="728"/>
      <c r="BD131" s="728"/>
      <c r="BE131" s="1038"/>
      <c r="BF131" s="1086">
        <v>21.8</v>
      </c>
      <c r="BG131" s="1087"/>
      <c r="BH131" s="1087"/>
      <c r="BI131" s="1087"/>
      <c r="BJ131" s="1087"/>
      <c r="BK131" s="1087"/>
      <c r="BL131" s="1088"/>
      <c r="BM131" s="1086">
        <v>400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2" t="s">
        <v>509</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510</v>
      </c>
      <c r="W132" s="1096"/>
      <c r="X132" s="1096"/>
      <c r="Y132" s="1096"/>
      <c r="Z132" s="1097"/>
      <c r="AA132" s="1098">
        <v>3.1881949070000002</v>
      </c>
      <c r="AB132" s="1099"/>
      <c r="AC132" s="1099"/>
      <c r="AD132" s="1099"/>
      <c r="AE132" s="1100"/>
      <c r="AF132" s="1101">
        <v>2.77355945</v>
      </c>
      <c r="AG132" s="1099"/>
      <c r="AH132" s="1099"/>
      <c r="AI132" s="1099"/>
      <c r="AJ132" s="1100"/>
      <c r="AK132" s="1101">
        <v>3.0235116780000002</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511</v>
      </c>
      <c r="W133" s="1079"/>
      <c r="X133" s="1079"/>
      <c r="Y133" s="1079"/>
      <c r="Z133" s="1080"/>
      <c r="AA133" s="1081">
        <v>2.6</v>
      </c>
      <c r="AB133" s="1082"/>
      <c r="AC133" s="1082"/>
      <c r="AD133" s="1082"/>
      <c r="AE133" s="1083"/>
      <c r="AF133" s="1081">
        <v>2.7</v>
      </c>
      <c r="AG133" s="1082"/>
      <c r="AH133" s="1082"/>
      <c r="AI133" s="1082"/>
      <c r="AJ133" s="1083"/>
      <c r="AK133" s="1081">
        <v>2.9</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l4P1zkH4+GdPQ7ijtq5I3oYrTurmNv2mZS7/Z8yUqZfO+eNnDkR9oheJbZehsEIHBe0HJog7DwralpHDMtBg==" saltValue="zYp0I9N3Hgl+RsBxml2v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9249C-189F-45FB-BF8D-B4F4B13A6AA0}">
  <sheetPr>
    <pageSetUpPr fitToPage="1"/>
  </sheetPr>
  <dimension ref="A1:DQ105"/>
  <sheetViews>
    <sheetView showGridLines="0" tabSelected="1" view="pageBreakPreview" topLeftCell="H1" zoomScale="80" zoomScaleNormal="85" zoomScaleSheetLayoutView="80" workbookViewId="0">
      <selection activeCell="BB28" sqref="BB28"/>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w/3cBe4jUj1gYKa69CdvnRjKcvubwuYDKmZCmkVz6FhXptSW7FH0P1NNORjH7QbrMnqe8NQ3Ga/SvZ8LGVp8g==" saltValue="RiyDhF5li6wAderlUGb08w=="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Q1" zoomScale="96" zoomScaleNormal="96"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Gr6lYdwk2CbH3hJRBCGCKbN5Gb9wtFuqkwExkq7G3E94M8ZehINoMuP7HI62tXiJm8m9Qal74oeQIq77EtA==" saltValue="haNuJ7c7NAI0ahrakzrA0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V47" sqref="V47"/>
    </sheetView>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520</v>
      </c>
      <c r="AL9" s="1119"/>
      <c r="AM9" s="1119"/>
      <c r="AN9" s="1120"/>
      <c r="AO9" s="281">
        <v>166874654</v>
      </c>
      <c r="AP9" s="281">
        <v>85161</v>
      </c>
      <c r="AQ9" s="282">
        <v>106216</v>
      </c>
      <c r="AR9" s="283">
        <v>-19.8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521</v>
      </c>
      <c r="AL10" s="1119"/>
      <c r="AM10" s="1119"/>
      <c r="AN10" s="1120"/>
      <c r="AO10" s="284">
        <v>1854</v>
      </c>
      <c r="AP10" s="284">
        <v>1</v>
      </c>
      <c r="AQ10" s="285">
        <v>93</v>
      </c>
      <c r="AR10" s="286">
        <v>-98.9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522</v>
      </c>
      <c r="AL11" s="1119"/>
      <c r="AM11" s="1119"/>
      <c r="AN11" s="1120"/>
      <c r="AO11" s="284">
        <v>1985821</v>
      </c>
      <c r="AP11" s="284">
        <v>1013</v>
      </c>
      <c r="AQ11" s="285">
        <v>1081</v>
      </c>
      <c r="AR11" s="286">
        <v>-6.3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523</v>
      </c>
      <c r="AL12" s="1119"/>
      <c r="AM12" s="1119"/>
      <c r="AN12" s="1120"/>
      <c r="AO12" s="284">
        <v>23827</v>
      </c>
      <c r="AP12" s="284">
        <v>12</v>
      </c>
      <c r="AQ12" s="285">
        <v>5</v>
      </c>
      <c r="AR12" s="286">
        <v>140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524</v>
      </c>
      <c r="AL13" s="1119"/>
      <c r="AM13" s="1119"/>
      <c r="AN13" s="1120"/>
      <c r="AO13" s="284">
        <v>4148816</v>
      </c>
      <c r="AP13" s="284">
        <v>2117</v>
      </c>
      <c r="AQ13" s="285">
        <v>1912</v>
      </c>
      <c r="AR13" s="286">
        <v>10.7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525</v>
      </c>
      <c r="AL14" s="1119"/>
      <c r="AM14" s="1119"/>
      <c r="AN14" s="1120"/>
      <c r="AO14" s="284">
        <v>1619720</v>
      </c>
      <c r="AP14" s="284">
        <v>827</v>
      </c>
      <c r="AQ14" s="285">
        <v>1291</v>
      </c>
      <c r="AR14" s="286">
        <v>-35.9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526</v>
      </c>
      <c r="AL15" s="1122"/>
      <c r="AM15" s="1122"/>
      <c r="AN15" s="1123"/>
      <c r="AO15" s="284">
        <v>-14147087</v>
      </c>
      <c r="AP15" s="284">
        <v>-7220</v>
      </c>
      <c r="AQ15" s="285">
        <v>-7284</v>
      </c>
      <c r="AR15" s="286">
        <v>-0.9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189</v>
      </c>
      <c r="AL16" s="1122"/>
      <c r="AM16" s="1122"/>
      <c r="AN16" s="1123"/>
      <c r="AO16" s="284">
        <v>160507605</v>
      </c>
      <c r="AP16" s="284">
        <v>81912</v>
      </c>
      <c r="AQ16" s="285">
        <v>103314</v>
      </c>
      <c r="AR16" s="286">
        <v>-20.7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531</v>
      </c>
      <c r="AL21" s="1125"/>
      <c r="AM21" s="1125"/>
      <c r="AN21" s="1126"/>
      <c r="AO21" s="297">
        <v>9.92</v>
      </c>
      <c r="AP21" s="298">
        <v>11.33</v>
      </c>
      <c r="AQ21" s="299">
        <v>-1.41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532</v>
      </c>
      <c r="AL22" s="1125"/>
      <c r="AM22" s="1125"/>
      <c r="AN22" s="1126"/>
      <c r="AO22" s="302">
        <v>99.6</v>
      </c>
      <c r="AP22" s="303">
        <v>99.7</v>
      </c>
      <c r="AQ22" s="304">
        <v>-0.1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5" t="s">
        <v>533</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ht="13.2" x14ac:dyDescent="0.2">
      <c r="A27" s="309"/>
      <c r="AO27" s="262"/>
      <c r="AP27" s="262"/>
      <c r="AQ27" s="262"/>
      <c r="AR27" s="262"/>
      <c r="AS27" s="262"/>
      <c r="AT27" s="262"/>
    </row>
    <row r="28" spans="1:46" ht="16.2"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536</v>
      </c>
      <c r="AL32" s="1133"/>
      <c r="AM32" s="1133"/>
      <c r="AN32" s="1134"/>
      <c r="AO32" s="312">
        <v>26627579</v>
      </c>
      <c r="AP32" s="312">
        <v>13589</v>
      </c>
      <c r="AQ32" s="313">
        <v>30951</v>
      </c>
      <c r="AR32" s="314">
        <v>-56.1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537</v>
      </c>
      <c r="AL33" s="1133"/>
      <c r="AM33" s="1133"/>
      <c r="AN33" s="1134"/>
      <c r="AO33" s="312" t="s">
        <v>538</v>
      </c>
      <c r="AP33" s="312" t="s">
        <v>538</v>
      </c>
      <c r="AQ33" s="313">
        <v>1792</v>
      </c>
      <c r="AR33" s="314" t="s">
        <v>538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539</v>
      </c>
      <c r="AL34" s="1133"/>
      <c r="AM34" s="1133"/>
      <c r="AN34" s="1134"/>
      <c r="AO34" s="312">
        <v>48753248</v>
      </c>
      <c r="AP34" s="312">
        <v>24880</v>
      </c>
      <c r="AQ34" s="313">
        <v>21367</v>
      </c>
      <c r="AR34" s="314">
        <v>16.399999999999999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540</v>
      </c>
      <c r="AL35" s="1133"/>
      <c r="AM35" s="1133"/>
      <c r="AN35" s="1134"/>
      <c r="AO35" s="312">
        <v>15103177</v>
      </c>
      <c r="AP35" s="312">
        <v>7708</v>
      </c>
      <c r="AQ35" s="313">
        <v>9606</v>
      </c>
      <c r="AR35" s="314">
        <v>-19.8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541</v>
      </c>
      <c r="AL36" s="1133"/>
      <c r="AM36" s="1133"/>
      <c r="AN36" s="1134"/>
      <c r="AO36" s="312" t="s">
        <v>538</v>
      </c>
      <c r="AP36" s="312" t="s">
        <v>538</v>
      </c>
      <c r="AQ36" s="313">
        <v>129</v>
      </c>
      <c r="AR36" s="314" t="s">
        <v>538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542</v>
      </c>
      <c r="AL37" s="1133"/>
      <c r="AM37" s="1133"/>
      <c r="AN37" s="1134"/>
      <c r="AO37" s="312">
        <v>284334</v>
      </c>
      <c r="AP37" s="312">
        <v>145</v>
      </c>
      <c r="AQ37" s="313">
        <v>1458</v>
      </c>
      <c r="AR37" s="314">
        <v>-90.1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543</v>
      </c>
      <c r="AL38" s="1136"/>
      <c r="AM38" s="1136"/>
      <c r="AN38" s="1137"/>
      <c r="AO38" s="315">
        <v>87</v>
      </c>
      <c r="AP38" s="315">
        <v>0</v>
      </c>
      <c r="AQ38" s="316">
        <v>0</v>
      </c>
      <c r="AR38" s="304">
        <v>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544</v>
      </c>
      <c r="AL39" s="1136"/>
      <c r="AM39" s="1136"/>
      <c r="AN39" s="1137"/>
      <c r="AO39" s="312">
        <v>-18386586</v>
      </c>
      <c r="AP39" s="312">
        <v>-9383</v>
      </c>
      <c r="AQ39" s="313">
        <v>-17360</v>
      </c>
      <c r="AR39" s="314">
        <v>-46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545</v>
      </c>
      <c r="AL40" s="1133"/>
      <c r="AM40" s="1133"/>
      <c r="AN40" s="1134"/>
      <c r="AO40" s="312">
        <v>-57755270</v>
      </c>
      <c r="AP40" s="312">
        <v>-29474</v>
      </c>
      <c r="AQ40" s="313">
        <v>-31639</v>
      </c>
      <c r="AR40" s="314">
        <v>-6.8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301</v>
      </c>
      <c r="AL41" s="1139"/>
      <c r="AM41" s="1139"/>
      <c r="AN41" s="1140"/>
      <c r="AO41" s="312">
        <v>14626569</v>
      </c>
      <c r="AP41" s="312">
        <v>7464</v>
      </c>
      <c r="AQ41" s="313">
        <v>16304</v>
      </c>
      <c r="AR41" s="314">
        <v>-54.2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515</v>
      </c>
      <c r="AN49" s="1129" t="s">
        <v>549</v>
      </c>
      <c r="AO49" s="1130"/>
      <c r="AP49" s="1130"/>
      <c r="AQ49" s="1130"/>
      <c r="AR49" s="1131"/>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107444550</v>
      </c>
      <c r="AN51" s="334">
        <v>54946</v>
      </c>
      <c r="AO51" s="335">
        <v>-1.4</v>
      </c>
      <c r="AP51" s="336">
        <v>54945</v>
      </c>
      <c r="AQ51" s="337">
        <v>3.9</v>
      </c>
      <c r="AR51" s="338">
        <v>-5.3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69583153</v>
      </c>
      <c r="AN52" s="342">
        <v>35584</v>
      </c>
      <c r="AO52" s="343">
        <v>0.1</v>
      </c>
      <c r="AP52" s="344">
        <v>29293</v>
      </c>
      <c r="AQ52" s="345">
        <v>8.4</v>
      </c>
      <c r="AR52" s="346">
        <v>-8.3000000000000007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93969877</v>
      </c>
      <c r="AN53" s="334">
        <v>47961</v>
      </c>
      <c r="AO53" s="335">
        <v>-12.7</v>
      </c>
      <c r="AP53" s="336">
        <v>57132</v>
      </c>
      <c r="AQ53" s="337">
        <v>4</v>
      </c>
      <c r="AR53" s="338">
        <v>-16.7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54802297</v>
      </c>
      <c r="AN54" s="342">
        <v>27970</v>
      </c>
      <c r="AO54" s="343">
        <v>-21.4</v>
      </c>
      <c r="AP54" s="344">
        <v>30126</v>
      </c>
      <c r="AQ54" s="345">
        <v>2.8</v>
      </c>
      <c r="AR54" s="346">
        <v>-24.2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99964828</v>
      </c>
      <c r="AN55" s="334">
        <v>50962</v>
      </c>
      <c r="AO55" s="335">
        <v>6.3</v>
      </c>
      <c r="AP55" s="336">
        <v>58766</v>
      </c>
      <c r="AQ55" s="337">
        <v>2.9</v>
      </c>
      <c r="AR55" s="338">
        <v>3.4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60088853</v>
      </c>
      <c r="AN56" s="342">
        <v>30633</v>
      </c>
      <c r="AO56" s="343">
        <v>9.5</v>
      </c>
      <c r="AP56" s="344">
        <v>29363</v>
      </c>
      <c r="AQ56" s="345">
        <v>-2.5</v>
      </c>
      <c r="AR56" s="346">
        <v>12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102730229</v>
      </c>
      <c r="AN57" s="334">
        <v>52396</v>
      </c>
      <c r="AO57" s="335">
        <v>2.8</v>
      </c>
      <c r="AP57" s="336">
        <v>62482</v>
      </c>
      <c r="AQ57" s="337">
        <v>6.3</v>
      </c>
      <c r="AR57" s="338">
        <v>-3.5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57611190</v>
      </c>
      <c r="AN58" s="342">
        <v>29383</v>
      </c>
      <c r="AO58" s="343">
        <v>-4.0999999999999996</v>
      </c>
      <c r="AP58" s="344">
        <v>34626</v>
      </c>
      <c r="AQ58" s="345">
        <v>17.899999999999999</v>
      </c>
      <c r="AR58" s="346">
        <v>-22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110679646</v>
      </c>
      <c r="AN59" s="334">
        <v>56483</v>
      </c>
      <c r="AO59" s="335">
        <v>7.8</v>
      </c>
      <c r="AP59" s="336">
        <v>59288</v>
      </c>
      <c r="AQ59" s="337">
        <v>-5.0999999999999996</v>
      </c>
      <c r="AR59" s="338">
        <v>12.9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71444052</v>
      </c>
      <c r="AN60" s="342">
        <v>36460</v>
      </c>
      <c r="AO60" s="343">
        <v>24.1</v>
      </c>
      <c r="AP60" s="344">
        <v>32670</v>
      </c>
      <c r="AQ60" s="345">
        <v>-5.6</v>
      </c>
      <c r="AR60" s="346">
        <v>29.7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102957826</v>
      </c>
      <c r="AN61" s="349">
        <v>52550</v>
      </c>
      <c r="AO61" s="350">
        <v>0.6</v>
      </c>
      <c r="AP61" s="351">
        <v>58523</v>
      </c>
      <c r="AQ61" s="352">
        <v>2.4</v>
      </c>
      <c r="AR61" s="338">
        <v>-1.8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62705909</v>
      </c>
      <c r="AN62" s="342">
        <v>32006</v>
      </c>
      <c r="AO62" s="343">
        <v>1.6</v>
      </c>
      <c r="AP62" s="344">
        <v>31216</v>
      </c>
      <c r="AQ62" s="345">
        <v>4.2</v>
      </c>
      <c r="AR62" s="346">
        <v>-2.6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D4KQ0ISmZAQkkal/jqLp46+2cmehDSuIc5eop1ZqUmpDKmqVuXIAgwRFTqHkluiSAWZBXZVOCM4IEj8UjwJLMQ==" saltValue="S8QpLIZoYlQPV/gV4p09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86" zoomScaleNormal="86" zoomScaleSheetLayoutView="55" workbookViewId="0">
      <selection activeCell="AD85" sqref="AD85"/>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1" spans="125:125" ht="13.5" hidden="1" customHeight="1" x14ac:dyDescent="0.2">
      <c r="DU121" s="259"/>
    </row>
  </sheetData>
  <sheetProtection algorithmName="SHA-512" hashValue="fdGc7oRyAde4Yk/RkWnzbwyK3nCWl/0/o7w1RrP40xgDpjmF8YH2rCk1PKJIb4zNfS21EEAQgtCh11LiQmlRQQ==" saltValue="mgV0KdL3oJ5A5KbCWneR7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8" zoomScale="87" zoomScaleNormal="87" zoomScaleSheetLayoutView="55" workbookViewId="0">
      <selection activeCell="CW94" sqref="CW94"/>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o641P45dK6RZDWHieUl+W8SEfWuVjgLOKFEiRFkTFGGO62S04l5ilaVGzPtNxo16IlSAGfAICAV9zeFCl5ulhA==" saltValue="Jq57guvpQbNUyXJgjJlpx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1"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41" t="s">
        <v>3</v>
      </c>
      <c r="D47" s="1141"/>
      <c r="E47" s="1142"/>
      <c r="F47" s="11">
        <v>3.91</v>
      </c>
      <c r="G47" s="12">
        <v>4.34</v>
      </c>
      <c r="H47" s="12">
        <v>4.92</v>
      </c>
      <c r="I47" s="12">
        <v>4.71</v>
      </c>
      <c r="J47" s="13">
        <v>5.15</v>
      </c>
    </row>
    <row r="48" spans="2:10" ht="57.75" customHeight="1" x14ac:dyDescent="0.2">
      <c r="B48" s="14"/>
      <c r="C48" s="1143" t="s">
        <v>4</v>
      </c>
      <c r="D48" s="1143"/>
      <c r="E48" s="1144"/>
      <c r="F48" s="15">
        <v>0.96</v>
      </c>
      <c r="G48" s="16">
        <v>1.46</v>
      </c>
      <c r="H48" s="16">
        <v>2.3199999999999998</v>
      </c>
      <c r="I48" s="16">
        <v>1.79</v>
      </c>
      <c r="J48" s="17">
        <v>1.44</v>
      </c>
    </row>
    <row r="49" spans="2:10" ht="57.75" customHeight="1" thickBot="1" x14ac:dyDescent="0.25">
      <c r="B49" s="18"/>
      <c r="C49" s="1145" t="s">
        <v>5</v>
      </c>
      <c r="D49" s="1145"/>
      <c r="E49" s="1146"/>
      <c r="F49" s="19" t="s">
        <v>570</v>
      </c>
      <c r="G49" s="20">
        <v>0.5</v>
      </c>
      <c r="H49" s="20">
        <v>0.89</v>
      </c>
      <c r="I49" s="20" t="s">
        <v>571</v>
      </c>
      <c r="J49" s="21" t="s">
        <v>572</v>
      </c>
    </row>
    <row r="50" spans="2:10" ht="13.2" x14ac:dyDescent="0.2"/>
  </sheetData>
  <sheetProtection algorithmName="SHA-512" hashValue="ak1yYeul5GSeX9TQ22MBONCAvjjBq9XcLnlVvHtvgh+Yo8gn6PvwiM6sqmz5kpzHdjQUtMX+XkIZhi3UN4xh0w==" saltValue="zcyr2VDIeb95r7YbPg5U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2024-03-22T07:40:57Z</cp:lastPrinted>
  <dcterms:created xsi:type="dcterms:W3CDTF">2024-02-04T23:26:09Z</dcterms:created>
  <dcterms:modified xsi:type="dcterms:W3CDTF">2024-03-25T02:34:37Z</dcterms:modified>
  <cp:category/>
</cp:coreProperties>
</file>