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0dom-pc2\d\財政課共通フォルダ\70各種調査\500財政比較分析表\令和４年度財政状況資料集の作成等について（都道府県・指定都市）\07修正版提出\"/>
    </mc:Choice>
  </mc:AlternateContent>
  <bookViews>
    <workbookView xWindow="0" yWindow="0" windowWidth="15360" windowHeight="7635" tabRatio="927" firstSheet="8" activeTab="1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0" i="12"/>
  <c r="AA69" i="12"/>
  <c r="AA68" i="12"/>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U38" i="10"/>
  <c r="BE37" i="10"/>
  <c r="C34" i="10"/>
  <c r="C35" i="10" l="1"/>
  <c r="C36" i="10" s="1"/>
  <c r="C37" i="10" s="1"/>
  <c r="C38" i="10" s="1"/>
  <c r="C39" i="10" s="1"/>
  <c r="C40" i="10" s="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AM37" i="10" s="1"/>
  <c r="AM38" i="10" s="1"/>
  <c r="BE34" i="10" l="1"/>
  <c r="BE35" i="10" s="1"/>
  <c r="BE36" i="10" s="1"/>
  <c r="BW34" i="10" l="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<sst xmlns="http://schemas.openxmlformats.org/spreadsheetml/2006/main" count="983" uniqueCount="621">
  <si>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</si>
  <si>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</si>
  <si>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</si>
  <si>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</si>
  <si>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</si>
  <si>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</si>
  <si>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</si>
  <si>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</si>
  <si>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</si>
  <si>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</si>
  <si>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</si>
  <si>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</si>
  <si>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</si>
  <si>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</si>
  <si>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</si>
  <si>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</si>
  <si>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</si>
  <si>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</si>
  <si>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</si>
  <si>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</si>
  <si>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</si>
  <si>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</si>
  <si>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</si>
  <si>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</si>
  <si>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</si>
  <si>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</si>
  <si>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</si>
  <si>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</si>
  <si>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</si>
  <si>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</si>
  <si>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</si>
  <si>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</si>
  <si>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</si>
  <si>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</si>
  <si>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</si>
  <si>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</si>
  <si>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</si>
  <si>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</si>
  <si>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</si>
  <si>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</si>
  <si>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</si>
  <si>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</si>
  <si>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</si>
  <si>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</si>
  <si>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</si>
  <si>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</si>
  <si>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</si>
  <si>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</si>
  <si>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</si>
  <si>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</si>
  <si>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</si>
  <si>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</si>
  <si>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</si>
  <si>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</si>
  <si>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</si>
  <si>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</si>
  <si>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</si>
  <si>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</si>
  <si>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</si>
  <si>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</si>
  <si>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</si>
  <si>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</si>
  <si>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</si>
  <si>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</si>
  <si>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</si>
  <si>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</si>
  <si>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</si>
  <si>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</si>
  <si>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</si>
  <si>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</si>
  <si>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</si>
  <si>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</si>
  <si>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</si>
  <si>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</si>
  <si>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</si>
  <si>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</si>
  <si>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</si>
  <si>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</si>
  <si>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</si>
  <si>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</si>
  <si>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</si>
  <si>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</si>
  <si>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</si>
  <si>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</si>
  <si>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</si>
  <si>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</si>
  <si>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</si>
  <si>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</si>
  <si>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</si>
  <si>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</si>
  <si>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</si>
  <si>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</si>
  <si>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</si>
  <si>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</si>
  <si>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</si>
  <si>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</si>
  <si>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</si>
  <si>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</si>
  <si>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</si>
  <si>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</si>
  <si>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</si>
  <si>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</si>
  <si>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</si>
  <si>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</si>
  <si>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</si>
  <si>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</si>
  <si>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</si>
  <si>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</si>
  <si>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</si>
  <si>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</si>
  <si>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</si>
  <si>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</si>
  <si>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</si>
  <si>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</si>
  <si>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</si>
  <si>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</si>
  <si>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</si>
  <si>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</si>
  <si>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</si>
  <si>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</si>
  <si>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</si>
  <si>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</si>
  <si>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</si>
  <si>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</si>
  <si>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</si>
  <si>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</si>
  <si>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</si>
  <si>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</si>
  <si>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</si>
  <si>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</si>
  <si>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</si>
  <si>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</si>
  <si>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</si>
  <si>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</si>
  <si>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</si>
  <si>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</si>
  <si>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</si>
  <si>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</si>
  <si>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</si>
  <si>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</si>
  <si>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</si>
  <si>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</si>
  <si>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</si>
  <si>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</si>
  <si>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</si>
  <si>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</si>
  <si>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</si>
  <si>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</si>
  <si>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</si>
  <si>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</si>
  <si>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</si>
  <si>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</si>
  <si>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</si>
  <si>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</si>
  <si>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</si>
  <si>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</si>
  <si>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</si>
  <si>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</si>
  <si>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</si>
  <si>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</si>
  <si>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</si>
  <si>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</si>
  <si>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</si>
  <si>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</si>
  <si>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</si>
  <si>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</si>
  <si>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</si>
  <si>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</si>
  <si>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</si>
  <si>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</si>
  <si>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</si>
  <si>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</si>
  <si>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</si>
  <si>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</si>
  <si>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</si>
  <si>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</si>
  <si>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</si>
  <si>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</si>
  <si>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</si>
  <si>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</si>
  <si>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</si>
  <si>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</si>
  <si>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</si>
  <si>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</si>
  <si>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</si>
  <si>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</si>
  <si>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</si>
  <si>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</si>
  <si>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</si>
  <si>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</si>
  <si>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</si>
  <si>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</si>
  <si>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</si>
  <si>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</si>
  <si>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</si>
  <si>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</si>
  <si>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</si>
  <si>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</si>
  <si>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</si>
  <si>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</si>
  <si>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</si>
  <si>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</si>
  <si>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</si>
  <si>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</si>
  <si>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</si>
  <si>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</si>
  <si>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</si>
  <si>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</si>
  <si>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</si>
  <si>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</si>
  <si>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</si>
  <si>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</si>
  <si>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</si>
  <si>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</si>
  <si>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</si>
  <si>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</si>
  <si>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神奈川県川崎市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</si>
  <si>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</si>
  <si>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</si>
  <si>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</si>
  <si>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</si>
  <si>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</si>
  <si>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</si>
  <si>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</si>
  <si>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</si>
  <si>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</si>
  <si>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</si>
  <si>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</si>
  <si>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</si>
  <si>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</si>
  <si>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</si>
  <si>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</si>
  <si>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</si>
  <si>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</si>
  <si>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</si>
  <si>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</si>
  <si>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</si>
  <si>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</si>
  <si>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</si>
  <si>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</si>
  <si>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</si>
  <si>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</si>
  <si>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</si>
  <si>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</si>
  <si>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</si>
  <si>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</si>
  <si>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</si>
  <si>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</si>
  <si>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</si>
  <si>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</si>
  <si>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</si>
  <si>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</si>
  <si>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</si>
  <si>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</si>
  <si>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</si>
  <si>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</si>
  <si>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</si>
  <si>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</si>
  <si>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</si>
  <si>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</si>
  <si>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</si>
  <si>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</si>
  <si>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</si>
  <si>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</si>
  <si>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</si>
  <si>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</si>
  <si>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</si>
  <si>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</si>
  <si>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</si>
  <si>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</si>
  <si>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</si>
  <si>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</si>
  <si>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</si>
  <si>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</si>
  <si>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</si>
  <si>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</si>
  <si>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</si>
  <si>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</si>
  <si>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</si>
  <si>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</si>
  <si>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</si>
  <si>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</si>
  <si>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</si>
  <si>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</si>
  <si>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</si>
  <si>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</si>
  <si>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</si>
  <si>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</si>
  <si>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</si>
  <si>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</si>
  <si>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</si>
  <si>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</si>
  <si>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</si>
  <si>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</si>
  <si>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</si>
  <si>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</si>
  <si>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</si>
  <si>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</si>
  <si>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</si>
  <si>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</si>
  <si>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</si>
  <si>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</si>
  <si>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</si>
  <si>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</si>
  <si>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</si>
  <si>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</si>
  <si>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</si>
  <si>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</si>
  <si>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</si>
  <si>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</si>
  <si>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</si>
  <si>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</si>
  <si>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</si>
  <si>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</si>
  <si>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</si>
  <si>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</si>
  <si>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</si>
  <si>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</si>
  <si>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</si>
  <si>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</si>
  <si>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</si>
  <si>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</si>
  <si>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</si>
  <si>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</si>
  <si>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</si>
  <si>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</si>
  <si>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</si>
  <si>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</si>
  <si>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</si>
  <si>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</si>
  <si>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</si>
  <si>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</si>
  <si>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</si>
  <si>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</si>
  <si>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</si>
  <si>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</si>
  <si>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</si>
  <si>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</si>
  <si>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</si>
  <si>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</si>
  <si>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</si>
  <si>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</si>
  <si>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</si>
  <si>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</si>
  <si>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</si>
  <si>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</si>
  <si>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</si>
  <si>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</si>
  <si>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</si>
  <si>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</si>
  <si>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</si>
  <si>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</si>
  <si>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</si>
  <si>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</si>
  <si>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</si>
  <si>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</si>
  <si>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</si>
  <si>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</si>
  <si>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</si>
  <si>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</si>
  <si>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</si>
  <si>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</si>
  <si>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</si>
  <si>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</si>
  <si>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</si>
  <si>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</si>
  <si>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</si>
  <si>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</si>
  <si>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</si>
  <si>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神奈川県川崎市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</si>
  <si>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</si>
  <si>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</si>
  <si>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</si>
  <si>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</si>
  <si>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</si>
  <si>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</si>
  <si>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</si>
  <si>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</si>
  <si>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</si>
  <si>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</si>
  <si>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</si>
  <si>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</si>
  <si>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</si>
  <si>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</si>
  <si>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</si>
  <si>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</si>
  <si>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</si>
  <si>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</si>
  <si>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</si>
  <si>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</si>
  <si>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</si>
  <si>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</si>
  <si>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</si>
  <si>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</si>
  <si>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</si>
  <si>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</si>
  <si>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</si>
  <si>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</si>
  <si>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</si>
  <si>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</si>
  <si>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</si>
  <si>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</si>
  <si>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</si>
  <si>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</si>
  <si>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</si>
  <si>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</si>
  <si>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</si>
  <si>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</si>
  <si>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</si>
  <si>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</si>
  <si>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</si>
  <si>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</si>
  <si>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</si>
  <si>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</si>
  <si>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</si>
  <si>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</si>
  <si>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</si>
  <si>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</si>
  <si>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</si>
  <si>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</si>
  <si>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</si>
  <si>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</si>
  <si>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</si>
  <si>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</si>
  <si>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</si>
  <si>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</si>
  <si>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</si>
  <si>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</si>
  <si>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</si>
  <si>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</si>
  <si>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</si>
  <si>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</si>
  <si>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</si>
  <si>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</si>
  <si>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</si>
  <si>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</si>
  <si>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</si>
  <si>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</si>
  <si>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</si>
  <si>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</si>
  <si>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</si>
  <si>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</si>
  <si>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</si>
  <si>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</si>
  <si>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</si>
  <si>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</si>
  <si>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</si>
  <si>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</si>
  <si>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</si>
  <si>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</si>
  <si>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</si>
  <si>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</si>
  <si>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</si>
  <si>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</si>
  <si>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</si>
  <si>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</si>
  <si>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</si>
  <si>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</si>
  <si>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</si>
  <si>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</si>
  <si>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</si>
  <si>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</si>
  <si>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</si>
  <si>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</si>
  <si>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</si>
  <si>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</si>
  <si>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</si>
  <si>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</si>
  <si>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</si>
  <si>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</si>
  <si>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</si>
  <si>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</si>
  <si>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</si>
  <si>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</si>
  <si>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</si>
  <si>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</si>
  <si>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</si>
  <si>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</si>
  <si>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</si>
  <si>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</si>
  <si>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</si>
  <si>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</si>
  <si>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</si>
  <si>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</si>
  <si>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</si>
  <si>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</si>
  <si>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</si>
  <si>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</si>
  <si>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</si>
  <si>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</si>
  <si>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</si>
  <si>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</si>
  <si>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</si>
  <si>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</si>
  <si>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</si>
  <si>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</si>
  <si>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</si>
  <si>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</si>
  <si>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</si>
  <si>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</si>
  <si>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</si>
  <si>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</si>
  <si>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</si>
  <si>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</si>
  <si>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</si>
  <si>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</si>
  <si>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</si>
  <si>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</si>
  <si>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</si>
  <si>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</si>
  <si>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</si>
  <si>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</si>
  <si>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</si>
  <si>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</si>
  <si>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</si>
  <si>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</si>
  <si>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</si>
  <si>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</si>
  <si>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</si>
  <si>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</si>
  <si>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</si>
  <si>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</si>
  <si>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</si>
  <si>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</si>
  <si>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</si>
  <si>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</si>
  <si>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</si>
  <si>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</si>
  <si>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</si>
  <si>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</si>
  <si>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</si>
  <si>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</si>
  <si>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</si>
  <si>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</si>
  <si>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</si>
  <si>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</si>
  <si>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</si>
  <si>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</si>
  <si>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</si>
  <si>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</si>
  <si>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</si>
  <si>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</si>
  <si>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</si>
  <si>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</si>
  <si>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</si>
  <si>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</si>
  <si>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</si>
  <si>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</si>
  <si>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</si>
  <si>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</si>
  <si>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</si>
  <si>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</si>
  <si>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</si>
  <si>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</si>
  <si>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</si>
  <si>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</si>
  <si>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</si>
  <si>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</si>
  <si>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</si>
  <si>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0.00</t>
  </si>
  <si>
    <t>▲ 1.47</t>
  </si>
  <si>
    <t>水道事業会計</t>
  </si>
  <si>
    <t>下水道事業会計</t>
  </si>
  <si>
    <t>工業用水道事業会計</t>
  </si>
  <si>
    <t>病院事業会計</t>
  </si>
  <si>
    <t>一般会計</t>
  </si>
  <si>
    <t>介護保険事業特別会計</t>
  </si>
  <si>
    <t>公害健康被害補償事業特別会計</t>
  </si>
  <si>
    <t>生田緑地ゴルフ場事業特別会計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</si>
  <si>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</si>
  <si>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</si>
  <si>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</si>
  <si>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</si>
  <si>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</si>
  <si>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</si>
  <si>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</si>
  <si>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</si>
  <si>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母子寡婦福祉資金貸付事業特別会計</t>
  </si>
  <si>
    <t>勤労者福祉共済事業特別会計</t>
  </si>
  <si>
    <t>墓地整備事業特別会計</t>
  </si>
  <si>
    <t>公共用地先行取得等事業特別会計</t>
  </si>
  <si>
    <t>公債管理特別会計</t>
  </si>
  <si>
    <t>自動車運送事業会計</t>
  </si>
  <si>
    <t>卸売市場事業特別会計</t>
  </si>
  <si>
    <t>港湾整備事業特別会計</t>
  </si>
  <si>
    <t>競輪事業特別会計</t>
  </si>
  <si>
    <t>国民健康保険事業特別会計</t>
  </si>
  <si>
    <t>後期高齢者医療事業特別会計</t>
  </si>
  <si>
    <t>法適用企業</t>
    <rPh sb="0" eb="1">
      <t>ホウ</t>
    </rPh>
    <rPh sb="1" eb="3">
      <t>テキヨウ</t>
    </rPh>
    <rPh sb="3" eb="5">
      <t>キギョウ</t>
    </rPh>
    <phoneticPr fontId="3"/>
  </si>
  <si>
    <t>法非適用企業</t>
    <rPh sb="0" eb="1">
      <t>ホウ</t>
    </rPh>
    <rPh sb="1" eb="2">
      <t>ヒ</t>
    </rPh>
    <rPh sb="2" eb="4">
      <t>テキヨウ</t>
    </rPh>
    <rPh sb="4" eb="6">
      <t>キギョウ</t>
    </rPh>
    <phoneticPr fontId="2"/>
  </si>
  <si>
    <t>神奈川県川崎競馬組合</t>
    <rPh sb="0" eb="4">
      <t>カナガワケン</t>
    </rPh>
    <rPh sb="4" eb="6">
      <t>カワサキ</t>
    </rPh>
    <rPh sb="6" eb="8">
      <t>ケイバ</t>
    </rPh>
    <rPh sb="8" eb="10">
      <t>クミアイ</t>
    </rPh>
    <phoneticPr fontId="23"/>
  </si>
  <si>
    <t>神奈川県内広域水道企業団</t>
  </si>
  <si>
    <t>神奈川県後期高齢者医療広域連合
（一般会計）</t>
  </si>
  <si>
    <t>神奈川県後期高齢者医療広域連合
（後期高齢者医療特別会計）</t>
  </si>
  <si>
    <t>かわさき市民放送</t>
    <rPh sb="4" eb="6">
      <t>シミン</t>
    </rPh>
    <rPh sb="6" eb="8">
      <t>ホウソウ</t>
    </rPh>
    <phoneticPr fontId="3"/>
  </si>
  <si>
    <t>川崎市土地開発公社</t>
    <rPh sb="0" eb="3">
      <t>カワサキシ</t>
    </rPh>
    <rPh sb="3" eb="5">
      <t>トチ</t>
    </rPh>
    <rPh sb="5" eb="7">
      <t>カイハツ</t>
    </rPh>
    <rPh sb="7" eb="9">
      <t>コウシャ</t>
    </rPh>
    <phoneticPr fontId="3"/>
  </si>
  <si>
    <t>川崎市文化財団</t>
    <rPh sb="0" eb="3">
      <t>カワサキシ</t>
    </rPh>
    <rPh sb="3" eb="5">
      <t>ブンカ</t>
    </rPh>
    <rPh sb="5" eb="7">
      <t>ザイダン</t>
    </rPh>
    <phoneticPr fontId="3"/>
  </si>
  <si>
    <t>川崎市国際交流協会</t>
    <rPh sb="0" eb="3">
      <t>カワサキシ</t>
    </rPh>
    <rPh sb="3" eb="5">
      <t>コクサイ</t>
    </rPh>
    <rPh sb="5" eb="7">
      <t>コウリュウ</t>
    </rPh>
    <rPh sb="7" eb="9">
      <t>キョウカイ</t>
    </rPh>
    <phoneticPr fontId="3"/>
  </si>
  <si>
    <t>川崎市スポーツ協会</t>
    <rPh sb="0" eb="3">
      <t>カワサキシ</t>
    </rPh>
    <rPh sb="7" eb="9">
      <t>キョウカイ</t>
    </rPh>
    <phoneticPr fontId="3"/>
  </si>
  <si>
    <t>川崎アゼリア</t>
    <rPh sb="0" eb="2">
      <t>カワサキ</t>
    </rPh>
    <phoneticPr fontId="3"/>
  </si>
  <si>
    <t>川崎冷蔵</t>
    <rPh sb="0" eb="2">
      <t>カワサキ</t>
    </rPh>
    <rPh sb="2" eb="4">
      <t>レイゾウ</t>
    </rPh>
    <phoneticPr fontId="3"/>
  </si>
  <si>
    <t>川崎市産業振興財団</t>
    <rPh sb="0" eb="3">
      <t>カワサキシ</t>
    </rPh>
    <rPh sb="3" eb="5">
      <t>サンギョウ</t>
    </rPh>
    <rPh sb="5" eb="7">
      <t>シンコウ</t>
    </rPh>
    <rPh sb="7" eb="9">
      <t>ザイダン</t>
    </rPh>
    <phoneticPr fontId="3"/>
  </si>
  <si>
    <t>川崎・横浜公害保健センター</t>
    <rPh sb="0" eb="2">
      <t>カワサキ</t>
    </rPh>
    <rPh sb="3" eb="5">
      <t>ヨコハマ</t>
    </rPh>
    <rPh sb="5" eb="7">
      <t>コウガイ</t>
    </rPh>
    <rPh sb="7" eb="9">
      <t>ホケン</t>
    </rPh>
    <phoneticPr fontId="3"/>
  </si>
  <si>
    <t>川崎市シルバー人材センター</t>
    <rPh sb="0" eb="3">
      <t>カワサキシ</t>
    </rPh>
    <rPh sb="7" eb="9">
      <t>ジンザイ</t>
    </rPh>
    <phoneticPr fontId="3"/>
  </si>
  <si>
    <t>川崎市身体障害者協会</t>
    <rPh sb="0" eb="3">
      <t>カワサキシ</t>
    </rPh>
    <rPh sb="3" eb="5">
      <t>シンタイ</t>
    </rPh>
    <rPh sb="5" eb="8">
      <t>ショウガイシャ</t>
    </rPh>
    <rPh sb="8" eb="10">
      <t>キョウカイ</t>
    </rPh>
    <phoneticPr fontId="3"/>
  </si>
  <si>
    <t>川崎市母子寡婦福祉協議会</t>
    <rPh sb="0" eb="3">
      <t>カワサキシ</t>
    </rPh>
    <rPh sb="3" eb="5">
      <t>ボシ</t>
    </rPh>
    <rPh sb="5" eb="7">
      <t>カフ</t>
    </rPh>
    <rPh sb="7" eb="9">
      <t>フクシ</t>
    </rPh>
    <rPh sb="9" eb="12">
      <t>キョウギカイ</t>
    </rPh>
    <phoneticPr fontId="3"/>
  </si>
  <si>
    <t>神奈川県住宅供給公社</t>
    <rPh sb="0" eb="4">
      <t>カナガワケン</t>
    </rPh>
    <rPh sb="4" eb="6">
      <t>ジュウタク</t>
    </rPh>
    <rPh sb="6" eb="8">
      <t>キョウキュウ</t>
    </rPh>
    <rPh sb="8" eb="10">
      <t>コウシャ</t>
    </rPh>
    <phoneticPr fontId="3"/>
  </si>
  <si>
    <t>川崎市まちづくり公社</t>
    <rPh sb="0" eb="3">
      <t>カワサキシ</t>
    </rPh>
    <rPh sb="8" eb="10">
      <t>コウシャ</t>
    </rPh>
    <phoneticPr fontId="3"/>
  </si>
  <si>
    <t>川崎市住宅供給公社</t>
    <rPh sb="0" eb="3">
      <t>カワサキシ</t>
    </rPh>
    <rPh sb="3" eb="5">
      <t>ジュウタク</t>
    </rPh>
    <rPh sb="5" eb="7">
      <t>キョウキュウ</t>
    </rPh>
    <rPh sb="7" eb="9">
      <t>コウシャ</t>
    </rPh>
    <phoneticPr fontId="3"/>
  </si>
  <si>
    <t>みぞのくち新都市</t>
    <rPh sb="5" eb="8">
      <t>シントシ</t>
    </rPh>
    <phoneticPr fontId="3"/>
  </si>
  <si>
    <t>川崎市公園緑地協会</t>
    <rPh sb="0" eb="3">
      <t>カワサキシ</t>
    </rPh>
    <rPh sb="3" eb="5">
      <t>コウエン</t>
    </rPh>
    <rPh sb="5" eb="7">
      <t>リョクチ</t>
    </rPh>
    <rPh sb="7" eb="9">
      <t>キョウカイ</t>
    </rPh>
    <phoneticPr fontId="3"/>
  </si>
  <si>
    <t>川崎臨港倉庫埠頭</t>
    <rPh sb="0" eb="2">
      <t>カワサキ</t>
    </rPh>
    <rPh sb="2" eb="4">
      <t>リンコウ</t>
    </rPh>
    <rPh sb="4" eb="6">
      <t>ソウコ</t>
    </rPh>
    <rPh sb="6" eb="8">
      <t>フトウ</t>
    </rPh>
    <phoneticPr fontId="3"/>
  </si>
  <si>
    <t>かわさきファズ</t>
  </si>
  <si>
    <t>川崎市消防防災指導公社</t>
    <rPh sb="0" eb="3">
      <t>カワサキシ</t>
    </rPh>
    <rPh sb="3" eb="5">
      <t>ショウボウ</t>
    </rPh>
    <rPh sb="5" eb="7">
      <t>ボウサイ</t>
    </rPh>
    <rPh sb="7" eb="9">
      <t>シドウ</t>
    </rPh>
    <rPh sb="9" eb="11">
      <t>コウシャ</t>
    </rPh>
    <phoneticPr fontId="3"/>
  </si>
  <si>
    <t>川崎市学校給食会</t>
    <rPh sb="0" eb="3">
      <t>カワサキシ</t>
    </rPh>
    <rPh sb="3" eb="5">
      <t>ガッコウ</t>
    </rPh>
    <rPh sb="5" eb="7">
      <t>キュウショク</t>
    </rPh>
    <rPh sb="7" eb="8">
      <t>カイ</t>
    </rPh>
    <phoneticPr fontId="3"/>
  </si>
  <si>
    <t>川崎市生涯学習財団</t>
  </si>
  <si>
    <t>鉄道整備事業基金</t>
    <rPh sb="0" eb="2">
      <t>テツドウ</t>
    </rPh>
    <rPh sb="2" eb="4">
      <t>セイビ</t>
    </rPh>
    <rPh sb="4" eb="8">
      <t>ジギョウキキン</t>
    </rPh>
    <phoneticPr fontId="5"/>
  </si>
  <si>
    <t>都市整備事業基金</t>
    <rPh sb="0" eb="4">
      <t>トシセイビ</t>
    </rPh>
    <rPh sb="4" eb="8">
      <t>ジギョウキキン</t>
    </rPh>
    <phoneticPr fontId="2"/>
  </si>
  <si>
    <t>緑化基金</t>
    <rPh sb="0" eb="2">
      <t>リョクカ</t>
    </rPh>
    <rPh sb="2" eb="4">
      <t>キキン</t>
    </rPh>
    <phoneticPr fontId="2"/>
  </si>
  <si>
    <t>資源再生化基金</t>
    <rPh sb="0" eb="5">
      <t>シゲンサイセイカ</t>
    </rPh>
    <rPh sb="5" eb="7">
      <t>キキン</t>
    </rPh>
    <phoneticPr fontId="2"/>
  </si>
  <si>
    <t>市営住宅等修繕基金</t>
    <rPh sb="0" eb="4">
      <t>シエイジュウタク</t>
    </rPh>
    <rPh sb="4" eb="5">
      <t>トウ</t>
    </rPh>
    <rPh sb="5" eb="9">
      <t>シュウゼンキキン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</si>
</sst>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88"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E254-488B-BFC7-399EB7363B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61625</c:v>
                </c:pt>
                <c:pt idx="1">
                  <c:v>57934</c:v>
                </c:pt>
                <c:pt idx="2">
                  <c:v>71795</c:v>
                </c:pt>
                <c:pt idx="3">
                  <c:v>64255</c:v>
                </c:pt>
                <c:pt idx="4">
                  <c:v>68818</c:v>
                </c:pt>
              </c:numCache>
            </c:numRef>
          </c:val>
          <c:smooth val="0"/>
          <c:extLst>
            <c:ext xmlns:c16="http://schemas.microsoft.com/office/drawing/2014/chart" uri="{C3380CC4-5D6E-409C-BE32-E72D297353CC}">
              <c16:uniqueId val="{00000001-E254-488B-BFC7-399EB7363B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0.17</c:v>
                </c:pt>
                <c:pt idx="1">
                  <c:v>0.12</c:v>
                </c:pt>
                <c:pt idx="2">
                  <c:v>0.14000000000000001</c:v>
                </c:pt>
                <c:pt idx="3">
                  <c:v>1.63</c:v>
                </c:pt>
                <c:pt idx="4">
                  <c:v>0.55000000000000004</c:v>
                </c:pt>
              </c:numCache>
            </c:numRef>
          </c:val>
          <c:extLst>
            <c:ext xmlns:c16="http://schemas.microsoft.com/office/drawing/2014/chart" uri="{C3380CC4-5D6E-409C-BE32-E72D297353CC}">
              <c16:uniqueId val="{00000000-9A88-4015-AAE0-BF5A52616B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1.66</c:v>
                </c:pt>
                <c:pt idx="1">
                  <c:v>1.71</c:v>
                </c:pt>
                <c:pt idx="2">
                  <c:v>1.7</c:v>
                </c:pt>
                <c:pt idx="3">
                  <c:v>1.97</c:v>
                </c:pt>
                <c:pt idx="4">
                  <c:v>2.2400000000000002</c:v>
                </c:pt>
              </c:numCache>
            </c:numRef>
          </c:val>
          <c:extLst>
            <c:ext xmlns:c16="http://schemas.microsoft.com/office/drawing/2014/chart" uri="{C3380CC4-5D6E-409C-BE32-E72D297353CC}">
              <c16:uniqueId val="{00000001-9A88-4015-AAE0-BF5A52616B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7.0000000000000007E-2</c:v>
                </c:pt>
                <c:pt idx="1">
                  <c:v>0</c:v>
                </c:pt>
                <c:pt idx="2">
                  <c:v>0.04</c:v>
                </c:pt>
                <c:pt idx="3">
                  <c:v>1.73</c:v>
                </c:pt>
                <c:pt idx="4">
                  <c:v>-1.47</c:v>
                </c:pt>
              </c:numCache>
            </c:numRef>
          </c:val>
          <c:smooth val="0"/>
          <c:extLst>
            <c:ext xmlns:c16="http://schemas.microsoft.com/office/drawing/2014/chart" uri="{C3380CC4-5D6E-409C-BE32-E72D297353CC}">
              <c16:uniqueId val="{00000002-9A88-4015-AAE0-BF5A52616B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0.57999999999999996</c:v>
                </c:pt>
                <c:pt idx="2">
                  <c:v>#N/A</c:v>
                </c:pt>
                <c:pt idx="3">
                  <c:v>0.04</c:v>
                </c:pt>
                <c:pt idx="4">
                  <c:v>#N/A</c:v>
                </c:pt>
                <c:pt idx="5">
                  <c:v>0.13</c:v>
                </c:pt>
                <c:pt idx="6">
                  <c:v>#N/A</c:v>
                </c:pt>
                <c:pt idx="7">
                  <c:v>0.04</c:v>
                </c:pt>
                <c:pt idx="8">
                  <c:v>#N/A</c:v>
                </c:pt>
                <c:pt idx="9">
                  <c:v>0.03</c:v>
                </c:pt>
              </c:numCache>
            </c:numRef>
          </c:val>
          <c:extLst>
            <c:ext xmlns:c16="http://schemas.microsoft.com/office/drawing/2014/chart" uri="{C3380CC4-5D6E-409C-BE32-E72D297353CC}">
              <c16:uniqueId val="{00000000-CAF3-41A1-BC81-C30C54EE68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F3-41A1-BC81-C30C54EE68C0}"/>
            </c:ext>
          </c:extLst>
        </c:ser>
        <c:ser>
          <c:idx val="2"/>
          <c:order val="2"/>
          <c:tx>
            <c:strRef>
              <c:f>データシート!$A$29</c:f>
              <c:strCache>
                <c:ptCount val="1"/>
                <c:pt idx="0">
                  <c:v>生田緑地ゴルフ場事業特別会計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2-CAF3-41A1-BC81-C30C54EE68C0}"/>
            </c:ext>
          </c:extLst>
        </c:ser>
        <c:ser>
          <c:idx val="3"/>
          <c:order val="3"/>
          <c:tx>
            <c:strRef>
              <c:f>データシート!$A$30</c:f>
              <c:strCache>
                <c:ptCount val="1"/>
                <c:pt idx="0">
                  <c:v>公害健康被害補償事業特別会計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CAF3-41A1-BC81-C30C54EE68C0}"/>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0.28000000000000003</c:v>
                </c:pt>
                <c:pt idx="4">
                  <c:v>#N/A</c:v>
                </c:pt>
                <c:pt idx="5">
                  <c:v>0.28999999999999998</c:v>
                </c:pt>
                <c:pt idx="6">
                  <c:v>#N/A</c:v>
                </c:pt>
                <c:pt idx="7">
                  <c:v>0.35</c:v>
                </c:pt>
                <c:pt idx="8">
                  <c:v>#N/A</c:v>
                </c:pt>
                <c:pt idx="9">
                  <c:v>0.42</c:v>
                </c:pt>
              </c:numCache>
            </c:numRef>
          </c:val>
          <c:extLst>
            <c:ext xmlns:c16="http://schemas.microsoft.com/office/drawing/2014/chart" uri="{C3380CC4-5D6E-409C-BE32-E72D297353CC}">
              <c16:uniqueId val="{00000004-CAF3-41A1-BC81-C30C54EE68C0}"/>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1.57</c:v>
                </c:pt>
                <c:pt idx="8">
                  <c:v>#N/A</c:v>
                </c:pt>
                <c:pt idx="9">
                  <c:v>0.49</c:v>
                </c:pt>
              </c:numCache>
            </c:numRef>
          </c:val>
          <c:extLst>
            <c:ext xmlns:c16="http://schemas.microsoft.com/office/drawing/2014/chart" uri="{C3380CC4-5D6E-409C-BE32-E72D297353CC}">
              <c16:uniqueId val="{00000005-CAF3-41A1-BC81-C30C54EE68C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c:v>
                </c:pt>
                <c:pt idx="2">
                  <c:v>#N/A</c:v>
                </c:pt>
                <c:pt idx="3">
                  <c:v>0.35</c:v>
                </c:pt>
                <c:pt idx="4">
                  <c:v>#N/A</c:v>
                </c:pt>
                <c:pt idx="5">
                  <c:v>0.98</c:v>
                </c:pt>
                <c:pt idx="6">
                  <c:v>#N/A</c:v>
                </c:pt>
                <c:pt idx="7">
                  <c:v>2.14</c:v>
                </c:pt>
                <c:pt idx="8">
                  <c:v>#N/A</c:v>
                </c:pt>
                <c:pt idx="9">
                  <c:v>2.23</c:v>
                </c:pt>
              </c:numCache>
            </c:numRef>
          </c:val>
          <c:extLst>
            <c:ext xmlns:c16="http://schemas.microsoft.com/office/drawing/2014/chart" uri="{C3380CC4-5D6E-409C-BE32-E72D297353CC}">
              <c16:uniqueId val="{00000006-CAF3-41A1-BC81-C30C54EE68C0}"/>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2.27</c:v>
                </c:pt>
                <c:pt idx="2">
                  <c:v>#N/A</c:v>
                </c:pt>
                <c:pt idx="3">
                  <c:v>2.37</c:v>
                </c:pt>
                <c:pt idx="4">
                  <c:v>#N/A</c:v>
                </c:pt>
                <c:pt idx="5">
                  <c:v>2.35</c:v>
                </c:pt>
                <c:pt idx="6">
                  <c:v>#N/A</c:v>
                </c:pt>
                <c:pt idx="7">
                  <c:v>2.56</c:v>
                </c:pt>
                <c:pt idx="8">
                  <c:v>#N/A</c:v>
                </c:pt>
                <c:pt idx="9">
                  <c:v>2.58</c:v>
                </c:pt>
              </c:numCache>
            </c:numRef>
          </c:val>
          <c:extLst>
            <c:ext xmlns:c16="http://schemas.microsoft.com/office/drawing/2014/chart" uri="{C3380CC4-5D6E-409C-BE32-E72D297353CC}">
              <c16:uniqueId val="{00000007-CAF3-41A1-BC81-C30C54EE68C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3.07</c:v>
                </c:pt>
                <c:pt idx="2">
                  <c:v>#N/A</c:v>
                </c:pt>
                <c:pt idx="3">
                  <c:v>3.55</c:v>
                </c:pt>
                <c:pt idx="4">
                  <c:v>#N/A</c:v>
                </c:pt>
                <c:pt idx="5">
                  <c:v>4.2300000000000004</c:v>
                </c:pt>
                <c:pt idx="6">
                  <c:v>#N/A</c:v>
                </c:pt>
                <c:pt idx="7">
                  <c:v>3.36</c:v>
                </c:pt>
                <c:pt idx="8">
                  <c:v>#N/A</c:v>
                </c:pt>
                <c:pt idx="9">
                  <c:v>2.66</c:v>
                </c:pt>
              </c:numCache>
            </c:numRef>
          </c:val>
          <c:extLst>
            <c:ext xmlns:c16="http://schemas.microsoft.com/office/drawing/2014/chart" uri="{C3380CC4-5D6E-409C-BE32-E72D297353CC}">
              <c16:uniqueId val="{00000008-CAF3-41A1-BC81-C30C54EE68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3.87</c:v>
                </c:pt>
                <c:pt idx="2">
                  <c:v>#N/A</c:v>
                </c:pt>
                <c:pt idx="3">
                  <c:v>4.8</c:v>
                </c:pt>
                <c:pt idx="4">
                  <c:v>#N/A</c:v>
                </c:pt>
                <c:pt idx="5">
                  <c:v>5.35</c:v>
                </c:pt>
                <c:pt idx="6">
                  <c:v>#N/A</c:v>
                </c:pt>
                <c:pt idx="7">
                  <c:v>5.31</c:v>
                </c:pt>
                <c:pt idx="8">
                  <c:v>#N/A</c:v>
                </c:pt>
                <c:pt idx="9">
                  <c:v>4.62</c:v>
                </c:pt>
              </c:numCache>
            </c:numRef>
          </c:val>
          <c:extLst>
            <c:ext xmlns:c16="http://schemas.microsoft.com/office/drawing/2014/chart" uri="{C3380CC4-5D6E-409C-BE32-E72D297353CC}">
              <c16:uniqueId val="{00000009-CAF3-41A1-BC81-C30C54EE68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61001</c:v>
                </c:pt>
                <c:pt idx="5">
                  <c:v>62458</c:v>
                </c:pt>
                <c:pt idx="8">
                  <c:v>59781</c:v>
                </c:pt>
                <c:pt idx="11">
                  <c:v>59030</c:v>
                </c:pt>
                <c:pt idx="14">
                  <c:v>58517</c:v>
                </c:pt>
              </c:numCache>
            </c:numRef>
          </c:val>
          <c:extLst>
            <c:ext xmlns:c16="http://schemas.microsoft.com/office/drawing/2014/chart" uri="{C3380CC4-5D6E-409C-BE32-E72D297353CC}">
              <c16:uniqueId val="{00000000-D1F5-447E-B37C-681B3BD189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F5-447E-B37C-681B3BD189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1779</c:v>
                </c:pt>
                <c:pt idx="3">
                  <c:v>1840</c:v>
                </c:pt>
                <c:pt idx="6">
                  <c:v>1721</c:v>
                </c:pt>
                <c:pt idx="9">
                  <c:v>1507</c:v>
                </c:pt>
                <c:pt idx="12">
                  <c:v>1515</c:v>
                </c:pt>
              </c:numCache>
            </c:numRef>
          </c:val>
          <c:extLst>
            <c:ext xmlns:c16="http://schemas.microsoft.com/office/drawing/2014/chart" uri="{C3380CC4-5D6E-409C-BE32-E72D297353CC}">
              <c16:uniqueId val="{00000002-D1F5-447E-B37C-681B3BD189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F5-447E-B37C-681B3BD189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12613</c:v>
                </c:pt>
                <c:pt idx="3">
                  <c:v>12783</c:v>
                </c:pt>
                <c:pt idx="6">
                  <c:v>12856</c:v>
                </c:pt>
                <c:pt idx="9">
                  <c:v>12217</c:v>
                </c:pt>
                <c:pt idx="12">
                  <c:v>11919</c:v>
                </c:pt>
              </c:numCache>
            </c:numRef>
          </c:val>
          <c:extLst>
            <c:ext xmlns:c16="http://schemas.microsoft.com/office/drawing/2014/chart" uri="{C3380CC4-5D6E-409C-BE32-E72D297353CC}">
              <c16:uniqueId val="{00000004-D1F5-447E-B37C-681B3BD189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43035</c:v>
                </c:pt>
                <c:pt idx="3">
                  <c:v>43724</c:v>
                </c:pt>
                <c:pt idx="6">
                  <c:v>42506</c:v>
                </c:pt>
                <c:pt idx="9">
                  <c:v>42756</c:v>
                </c:pt>
                <c:pt idx="12">
                  <c:v>45447</c:v>
                </c:pt>
              </c:numCache>
            </c:numRef>
          </c:val>
          <c:extLst>
            <c:ext xmlns:c16="http://schemas.microsoft.com/office/drawing/2014/chart" uri="{C3380CC4-5D6E-409C-BE32-E72D297353CC}">
              <c16:uniqueId val="{00000005-D1F5-447E-B37C-681B3BD189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3071</c:v>
                </c:pt>
                <c:pt idx="3">
                  <c:v>5896</c:v>
                </c:pt>
                <c:pt idx="6">
                  <c:v>7984</c:v>
                </c:pt>
                <c:pt idx="9">
                  <c:v>7667</c:v>
                </c:pt>
                <c:pt idx="12">
                  <c:v>5010</c:v>
                </c:pt>
              </c:numCache>
            </c:numRef>
          </c:val>
          <c:extLst>
            <c:ext xmlns:c16="http://schemas.microsoft.com/office/drawing/2014/chart" uri="{C3380CC4-5D6E-409C-BE32-E72D297353CC}">
              <c16:uniqueId val="{00000006-D1F5-447E-B37C-681B3BD189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26386</c:v>
                </c:pt>
                <c:pt idx="3">
                  <c:v>24926</c:v>
                </c:pt>
                <c:pt idx="6">
                  <c:v>25286</c:v>
                </c:pt>
                <c:pt idx="9">
                  <c:v>25074</c:v>
                </c:pt>
                <c:pt idx="12">
                  <c:v>25251</c:v>
                </c:pt>
              </c:numCache>
            </c:numRef>
          </c:val>
          <c:extLst>
            <c:ext xmlns:c16="http://schemas.microsoft.com/office/drawing/2014/chart" uri="{C3380CC4-5D6E-409C-BE32-E72D297353CC}">
              <c16:uniqueId val="{00000007-D1F5-447E-B37C-681B3BD189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25883</c:v>
                </c:pt>
                <c:pt idx="2">
                  <c:v>#N/A</c:v>
                </c:pt>
                <c:pt idx="3">
                  <c:v>#N/A</c:v>
                </c:pt>
                <c:pt idx="4">
                  <c:v>26711</c:v>
                </c:pt>
                <c:pt idx="5">
                  <c:v>#N/A</c:v>
                </c:pt>
                <c:pt idx="6">
                  <c:v>#N/A</c:v>
                </c:pt>
                <c:pt idx="7">
                  <c:v>30572</c:v>
                </c:pt>
                <c:pt idx="8">
                  <c:v>#N/A</c:v>
                </c:pt>
                <c:pt idx="9">
                  <c:v>#N/A</c:v>
                </c:pt>
                <c:pt idx="10">
                  <c:v>30191</c:v>
                </c:pt>
                <c:pt idx="11">
                  <c:v>#N/A</c:v>
                </c:pt>
                <c:pt idx="12">
                  <c:v>#N/A</c:v>
                </c:pt>
                <c:pt idx="13">
                  <c:v>30625</c:v>
                </c:pt>
                <c:pt idx="14">
                  <c:v>#N/A</c:v>
                </c:pt>
              </c:numCache>
            </c:numRef>
          </c:val>
          <c:smooth val="0"/>
          <c:extLst>
            <c:ext xmlns:c16="http://schemas.microsoft.com/office/drawing/2014/chart" uri="{C3380CC4-5D6E-409C-BE32-E72D297353CC}">
              <c16:uniqueId val="{00000008-D1F5-447E-B37C-681B3BD189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437760</c:v>
                </c:pt>
                <c:pt idx="5">
                  <c:v>417670</c:v>
                </c:pt>
                <c:pt idx="8">
                  <c:v>396619</c:v>
                </c:pt>
                <c:pt idx="11">
                  <c:v>384700</c:v>
                </c:pt>
                <c:pt idx="14">
                  <c:v>368189</c:v>
                </c:pt>
              </c:numCache>
            </c:numRef>
          </c:val>
          <c:extLst>
            <c:ext xmlns:c16="http://schemas.microsoft.com/office/drawing/2014/chart" uri="{C3380CC4-5D6E-409C-BE32-E72D297353CC}">
              <c16:uniqueId val="{00000000-3BD8-4F53-B08A-B8C9CEC017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247958</c:v>
                </c:pt>
                <c:pt idx="5">
                  <c:v>244740</c:v>
                </c:pt>
                <c:pt idx="8">
                  <c:v>265157</c:v>
                </c:pt>
                <c:pt idx="11">
                  <c:v>260368</c:v>
                </c:pt>
                <c:pt idx="14">
                  <c:v>277578</c:v>
                </c:pt>
              </c:numCache>
            </c:numRef>
          </c:val>
          <c:extLst>
            <c:ext xmlns:c16="http://schemas.microsoft.com/office/drawing/2014/chart" uri="{C3380CC4-5D6E-409C-BE32-E72D297353CC}">
              <c16:uniqueId val="{00000001-3BD8-4F53-B08A-B8C9CEC017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238846</c:v>
                </c:pt>
                <c:pt idx="5">
                  <c:v>221716</c:v>
                </c:pt>
                <c:pt idx="8">
                  <c:v>220192</c:v>
                </c:pt>
                <c:pt idx="11">
                  <c:v>236916</c:v>
                </c:pt>
                <c:pt idx="14">
                  <c:v>260995</c:v>
                </c:pt>
              </c:numCache>
            </c:numRef>
          </c:val>
          <c:extLst>
            <c:ext xmlns:c16="http://schemas.microsoft.com/office/drawing/2014/chart" uri="{C3380CC4-5D6E-409C-BE32-E72D297353CC}">
              <c16:uniqueId val="{00000002-3BD8-4F53-B08A-B8C9CEC017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D8-4F53-B08A-B8C9CEC017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D8-4F53-B08A-B8C9CEC017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93</c:v>
                </c:pt>
                <c:pt idx="3">
                  <c:v>67</c:v>
                </c:pt>
                <c:pt idx="6">
                  <c:v>37</c:v>
                </c:pt>
                <c:pt idx="9">
                  <c:v>26</c:v>
                </c:pt>
                <c:pt idx="12">
                  <c:v>18</c:v>
                </c:pt>
              </c:numCache>
            </c:numRef>
          </c:val>
          <c:extLst>
            <c:ext xmlns:c16="http://schemas.microsoft.com/office/drawing/2014/chart" uri="{C3380CC4-5D6E-409C-BE32-E72D297353CC}">
              <c16:uniqueId val="{00000005-3BD8-4F53-B08A-B8C9CEC017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101660</c:v>
                </c:pt>
                <c:pt idx="3">
                  <c:v>101461</c:v>
                </c:pt>
                <c:pt idx="6">
                  <c:v>101065</c:v>
                </c:pt>
                <c:pt idx="9">
                  <c:v>102440</c:v>
                </c:pt>
                <c:pt idx="12">
                  <c:v>100836</c:v>
                </c:pt>
              </c:numCache>
            </c:numRef>
          </c:val>
          <c:extLst>
            <c:ext xmlns:c16="http://schemas.microsoft.com/office/drawing/2014/chart" uri="{C3380CC4-5D6E-409C-BE32-E72D297353CC}">
              <c16:uniqueId val="{00000006-3BD8-4F53-B08A-B8C9CEC017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BD8-4F53-B08A-B8C9CEC017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141684</c:v>
                </c:pt>
                <c:pt idx="3">
                  <c:v>142593</c:v>
                </c:pt>
                <c:pt idx="6">
                  <c:v>149402</c:v>
                </c:pt>
                <c:pt idx="9">
                  <c:v>146905</c:v>
                </c:pt>
                <c:pt idx="12">
                  <c:v>169615</c:v>
                </c:pt>
              </c:numCache>
            </c:numRef>
          </c:val>
          <c:extLst>
            <c:ext xmlns:c16="http://schemas.microsoft.com/office/drawing/2014/chart" uri="{C3380CC4-5D6E-409C-BE32-E72D297353CC}">
              <c16:uniqueId val="{00000008-3BD8-4F53-B08A-B8C9CEC017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26270</c:v>
                </c:pt>
                <c:pt idx="3">
                  <c:v>23683</c:v>
                </c:pt>
                <c:pt idx="6">
                  <c:v>21078</c:v>
                </c:pt>
                <c:pt idx="9">
                  <c:v>18613</c:v>
                </c:pt>
                <c:pt idx="12">
                  <c:v>16143</c:v>
                </c:pt>
              </c:numCache>
            </c:numRef>
          </c:val>
          <c:extLst>
            <c:ext xmlns:c16="http://schemas.microsoft.com/office/drawing/2014/chart" uri="{C3380CC4-5D6E-409C-BE32-E72D297353CC}">
              <c16:uniqueId val="{00000009-3BD8-4F53-B08A-B8C9CEC017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1049364</c:v>
                </c:pt>
                <c:pt idx="3">
                  <c:v>1028266</c:v>
                </c:pt>
                <c:pt idx="6">
                  <c:v>1031630</c:v>
                </c:pt>
                <c:pt idx="9">
                  <c:v>1037830</c:v>
                </c:pt>
                <c:pt idx="12">
                  <c:v>1060052</c:v>
                </c:pt>
              </c:numCache>
            </c:numRef>
          </c:val>
          <c:extLst>
            <c:ext xmlns:c16="http://schemas.microsoft.com/office/drawing/2014/chart" uri="{C3380CC4-5D6E-409C-BE32-E72D297353CC}">
              <c16:uniqueId val="{0000000A-3BD8-4F53-B08A-B8C9CEC017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394508</c:v>
                </c:pt>
                <c:pt idx="2">
                  <c:v>#N/A</c:v>
                </c:pt>
                <c:pt idx="3">
                  <c:v>#N/A</c:v>
                </c:pt>
                <c:pt idx="4">
                  <c:v>411946</c:v>
                </c:pt>
                <c:pt idx="5">
                  <c:v>#N/A</c:v>
                </c:pt>
                <c:pt idx="6">
                  <c:v>#N/A</c:v>
                </c:pt>
                <c:pt idx="7">
                  <c:v>421244</c:v>
                </c:pt>
                <c:pt idx="8">
                  <c:v>#N/A</c:v>
                </c:pt>
                <c:pt idx="9">
                  <c:v>#N/A</c:v>
                </c:pt>
                <c:pt idx="10">
                  <c:v>423831</c:v>
                </c:pt>
                <c:pt idx="11">
                  <c:v>#N/A</c:v>
                </c:pt>
                <c:pt idx="12">
                  <c:v>#N/A</c:v>
                </c:pt>
                <c:pt idx="13">
                  <c:v>439902</c:v>
                </c:pt>
                <c:pt idx="14">
                  <c:v>#N/A</c:v>
                </c:pt>
              </c:numCache>
            </c:numRef>
          </c:val>
          <c:smooth val="0"/>
          <c:extLst>
            <c:ext xmlns:c16="http://schemas.microsoft.com/office/drawing/2014/chart" uri="{C3380CC4-5D6E-409C-BE32-E72D297353CC}">
              <c16:uniqueId val="{0000000B-3BD8-4F53-B08A-B8C9CEC017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6524</c:v>
                </c:pt>
                <c:pt idx="1">
                  <c:v>7511</c:v>
                </c:pt>
                <c:pt idx="2">
                  <c:v>8817</c:v>
                </c:pt>
              </c:numCache>
            </c:numRef>
          </c:val>
          <c:extLst>
            <c:ext xmlns:c16="http://schemas.microsoft.com/office/drawing/2014/chart" uri="{C3380CC4-5D6E-409C-BE32-E72D297353CC}">
              <c16:uniqueId val="{00000000-09C3-4BC6-81F0-F57FB8BFD1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1460</c:v>
                </c:pt>
                <c:pt idx="1">
                  <c:v>1672</c:v>
                </c:pt>
                <c:pt idx="2">
                  <c:v>1724</c:v>
                </c:pt>
              </c:numCache>
            </c:numRef>
          </c:val>
          <c:extLst>
            <c:ext xmlns:c16="http://schemas.microsoft.com/office/drawing/2014/chart" uri="{C3380CC4-5D6E-409C-BE32-E72D297353CC}">
              <c16:uniqueId val="{00000001-09C3-4BC6-81F0-F57FB8BFD1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23320</c:v>
                </c:pt>
                <c:pt idx="1">
                  <c:v>24156</c:v>
                </c:pt>
                <c:pt idx="2">
                  <c:v>23844</c:v>
                </c:pt>
              </c:numCache>
            </c:numRef>
          </c:val>
          <c:extLst>
            <c:ext xmlns:c16="http://schemas.microsoft.com/office/drawing/2014/chart" uri="{C3380CC4-5D6E-409C-BE32-E72D297353CC}">
              <c16:uniqueId val="{00000002-09C3-4BC6-81F0-F57FB8BFD1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年度は、準元利償還金等の増に加え、控除額（特定財源及び元利償還金・準元利償還金に係る基準財政需要額算入額）の減により、実質公債費比率の分子は増加した。</a:t>
          </a:r>
        </a:p>
        <a:p>
          <a:r>
            <a:rPr kumimoji="1" lang="ja-JP" altLang="en-US" sz="1400">
              <a:latin typeface="ＭＳ ゴシック" pitchFamily="49" charset="-128"/>
              <a:ea typeface="ＭＳ ゴシック" pitchFamily="49" charset="-128"/>
            </a:rPr>
            <a:t>令和元年度は、準元利償還金等の増により、実質公債費比率の分子が増加した。</a:t>
          </a:r>
        </a:p>
        <a:p>
          <a:r>
            <a:rPr kumimoji="1" lang="ja-JP" altLang="en-US" sz="1400">
              <a:latin typeface="ＭＳ ゴシック" pitchFamily="49" charset="-128"/>
              <a:ea typeface="ＭＳ ゴシック" pitchFamily="49" charset="-128"/>
            </a:rPr>
            <a:t>令和２年度は、元利償還金の増により、実質公債費比率の分子は増加した。</a:t>
          </a:r>
        </a:p>
        <a:p>
          <a:r>
            <a:rPr kumimoji="1" lang="ja-JP" altLang="en-US" sz="1400">
              <a:latin typeface="ＭＳ ゴシック" pitchFamily="49" charset="-128"/>
              <a:ea typeface="ＭＳ ゴシック" pitchFamily="49" charset="-128"/>
            </a:rPr>
            <a:t>令和３年度は、元利償還金の減等により実質公債費比率の分子は減少した。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令和４年度は、元利償還金の増により実質公債費比率の分子は増加した。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減債基金の積立はルールどおり行っているが、財源対策として減債基金から借入を行っていることにより積立不足が生じている。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将来負担額については、地方債現在高の増などにより増加するとともに、控除額（地方債現在高に係る基準財政需要額算入見込額）が減となったため、将来負担比率の分子は増加した。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神奈川県川崎市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歳計剰余金の処分、運用益金の収入等による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減債基金運用利子分の増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鉄道整備事業基金　：小杉駅周辺交通機能整備事業等への充当による減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都市整備事業基金　：登戸地区土地区画整理事業等への充当による減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　　　　　：緑化推進事業補助金等への充当額の減による増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市営住宅等修繕基金：市営住宅修繕事業への充当による減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財政調整基金については、今後も年度途中で発生した新たな課題に機動的に対応する補正予算の財源などとして活用するため、各年度の決算剰余金等の積立を行っていく。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その他特定目的基金については、各基金の目的に沿った積立や取崩を計画的に行っていく。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・鉄道整備基金　　　：鉄道及び軌道整備事業並びに新駅設置及び駅改良の資金に充当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　　  ：都市計画事業及び都市施設の整備事業の資金に充当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　　　　　：都市緑化推進事業の資金に充当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・資源再生化基金　　：資源再生化事業の資金に充当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・市営住宅等修繕基金：市営住宅及び特定公共賃貸住宅の修繕の資金に充当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鉄道整備事業基金　：小杉駅周辺交通機能整備事業等への充当による減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都市整備事業基金　：登戸地区土地区画整理事業等への充当による減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　　　　　：緑化推進事業補助金等への充当額の減による増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市営住宅等修繕基金：市営住宅修繕事業への充当による減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基金の目的に沿った積立や取崩を計画的に行っていく。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財政調整基金については、補正予算の財源として活用している。平成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３年度は市税の増収や執行段階の精査による予算執行の抑制などにより最終的には取崩しを回避したため、剰余金処分等の積立てにより残高が増加した。令和４年度については、国庫返還分への対応分の取り崩しを行ったものの、剰余金処分等の積立てにより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今後も年度途中で発生した新たな課題に機動的に対応する補正予算の財源などとして活用するため、各年度の決算剰余金等の積立を行っていく。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減債基金運用利子分の増による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今後も世代間の公平を図るために、市債の満期一括償還に備えて積み立てルール（発行額の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分の１）どおり計画的に積立を行っていく。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41AB9C2-6DA7-477D-8C24-DDBCC5D6AC0B}"/>
            </a:ext>
          </a:extLst>
        </xdr:cNvPr>
        <xdr:cNvSpPr/>
      </xdr:nvSpPr>
      <xdr:spPr>
        <a:xfrm>
          <a:off x="666750" y="533400"/>
          <a:ext cx="11534775" cy="866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C5A3415-526D-4AE3-9829-B08A61EF1585}"/>
            </a:ext>
          </a:extLst>
        </xdr:cNvPr>
        <xdr:cNvSpPr/>
      </xdr:nvSpPr>
      <xdr:spPr>
        <a:xfrm>
          <a:off x="18364200" y="523875"/>
          <a:ext cx="3571875" cy="7239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F18EEFB-328D-4C45-AAAB-00889BAFC7F3}"/>
            </a:ext>
          </a:extLst>
        </xdr:cNvPr>
        <xdr:cNvSpPr/>
      </xdr:nvSpPr>
      <xdr:spPr>
        <a:xfrm>
          <a:off x="18392775" y="542925"/>
          <a:ext cx="3524250" cy="68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ECD9918-FCFE-45A1-A376-C9FC2805E215}"/>
            </a:ext>
          </a:extLst>
        </xdr:cNvPr>
        <xdr:cNvSpPr/>
      </xdr:nvSpPr>
      <xdr:spPr>
        <a:xfrm>
          <a:off x="18411825"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A8B77AC-C79F-41E0-99B4-2C467B52E8FA}"/>
            </a:ext>
          </a:extLst>
        </xdr:cNvPr>
        <xdr:cNvSpPr/>
      </xdr:nvSpPr>
      <xdr:spPr>
        <a:xfrm>
          <a:off x="15821025" y="523875"/>
          <a:ext cx="2428875" cy="7239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481FC2F-B6E4-470A-825C-3C46B2AA4E5F}"/>
            </a:ext>
          </a:extLst>
        </xdr:cNvPr>
        <xdr:cNvSpPr/>
      </xdr:nvSpPr>
      <xdr:spPr>
        <a:xfrm>
          <a:off x="15840075" y="542925"/>
          <a:ext cx="2390775" cy="68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7E5CEB3-FB37-40C4-821D-6896C5D78663}"/>
            </a:ext>
          </a:extLst>
        </xdr:cNvPr>
        <xdr:cNvSpPr/>
      </xdr:nvSpPr>
      <xdr:spPr>
        <a:xfrm>
          <a:off x="15868650" y="571500"/>
          <a:ext cx="2333625"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3C6F9DB-6A8B-4B00-B5F2-3EBB82A7F214}"/>
            </a:ext>
          </a:extLst>
        </xdr:cNvPr>
        <xdr:cNvSpPr/>
      </xdr:nvSpPr>
      <xdr:spPr>
        <a:xfrm>
          <a:off x="762000" y="1609725"/>
          <a:ext cx="8763000" cy="2324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CC1A4E6-6782-4D59-8110-A72277CE7863}"/>
            </a:ext>
          </a:extLst>
        </xdr:cNvPr>
        <xdr:cNvSpPr/>
      </xdr:nvSpPr>
      <xdr:spPr>
        <a:xfrm>
          <a:off x="876300" y="1638300"/>
          <a:ext cx="1266825"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E13D887-D939-431F-AF8B-EE60A00B11FD}"/>
            </a:ext>
          </a:extLst>
        </xdr:cNvPr>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1,524,026
1,477,325
142.96
805,341,463
797,468,795
2,150,140
392,985,485
803,875,470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F241B89-800F-4984-8D6B-5DF22B60CCC8}"/>
            </a:ext>
          </a:extLst>
        </xdr:cNvPr>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8E30F4E-3527-49FC-9E97-2C179EF929D9}"/>
            </a:ext>
          </a:extLst>
        </xdr:cNvPr>
        <xdr:cNvSpPr/>
      </xdr:nvSpPr>
      <xdr:spPr>
        <a:xfrm>
          <a:off x="4686300" y="1657350"/>
          <a:ext cx="1838325"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D748D32-FD87-4EC6-8E85-9DBD212884D8}"/>
            </a:ext>
          </a:extLst>
        </xdr:cNvPr>
        <xdr:cNvSpPr/>
      </xdr:nvSpPr>
      <xdr:spPr>
        <a:xfrm>
          <a:off x="6524625" y="1657350"/>
          <a:ext cx="1162050"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8FD21C6-7F5D-49A9-94D3-7E7FEFE00B04}"/>
            </a:ext>
          </a:extLst>
        </xdr:cNvPr>
        <xdr:cNvSpPr/>
      </xdr:nvSpPr>
      <xdr:spPr>
        <a:xfrm>
          <a:off x="7743825" y="1657350"/>
          <a:ext cx="581025"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E71EE9B-A7D6-4833-BE00-20D5234957E4}"/>
            </a:ext>
          </a:extLst>
        </xdr:cNvPr>
        <xdr:cNvSpPr/>
      </xdr:nvSpPr>
      <xdr:spPr>
        <a:xfrm>
          <a:off x="4686300" y="2781300"/>
          <a:ext cx="1838325" cy="8096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E86F00C-B414-4619-B212-577EBF2EFA74}"/>
            </a:ext>
          </a:extLst>
        </xdr:cNvPr>
        <xdr:cNvSpPr/>
      </xdr:nvSpPr>
      <xdr:spPr>
        <a:xfrm>
          <a:off x="6591300" y="2781300"/>
          <a:ext cx="3124200" cy="8096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E421788-FBBD-4585-908F-086F9AA4D8A8}"/>
            </a:ext>
          </a:extLst>
        </xdr:cNvPr>
        <xdr:cNvSpPr/>
      </xdr:nvSpPr>
      <xdr:spPr>
        <a:xfrm>
          <a:off x="9744075" y="1609725"/>
          <a:ext cx="1304925"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B76F376-9FAE-4052-8BDD-B00361F7CBD3}"/>
            </a:ext>
          </a:extLst>
        </xdr:cNvPr>
        <xdr:cNvSpPr/>
      </xdr:nvSpPr>
      <xdr:spPr>
        <a:xfrm>
          <a:off x="9963150" y="16668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49F478B-CB40-4BD3-BAAE-1F2F8DCC2CCC}"/>
            </a:ext>
          </a:extLst>
        </xdr:cNvPr>
        <xdr:cNvSpPr/>
      </xdr:nvSpPr>
      <xdr:spPr>
        <a:xfrm>
          <a:off x="9963150" y="19907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EE85DC0-784E-45D8-8D9D-6ECF969F3560}"/>
            </a:ext>
          </a:extLst>
        </xdr:cNvPr>
        <xdr:cNvSpPr/>
      </xdr:nvSpPr>
      <xdr:spPr>
        <a:xfrm>
          <a:off x="9963150" y="2438400"/>
          <a:ext cx="1152525" cy="866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7B60528-612E-43D1-B5E5-08CFA19B7C68}"/>
            </a:ext>
          </a:extLst>
        </xdr:cNvPr>
        <xdr:cNvCxnSpPr/>
      </xdr:nvCxnSpPr>
      <xdr:spPr>
        <a:xfrm>
          <a:off x="9820275" y="176212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B491CE9-BD18-4968-964F-12617617824E}"/>
            </a:ext>
          </a:extLst>
        </xdr:cNvPr>
        <xdr:cNvCxnSpPr/>
      </xdr:nvCxnSpPr>
      <xdr:spPr>
        <a:xfrm>
          <a:off x="9906000" y="2409825"/>
          <a:ext cx="0" cy="20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F60B967-E425-4557-9D66-EF88B64D3263}"/>
            </a:ext>
          </a:extLst>
        </xdr:cNvPr>
        <xdr:cNvCxnSpPr/>
      </xdr:nvCxnSpPr>
      <xdr:spPr>
        <a:xfrm>
          <a:off x="9820275" y="2409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DB8A844-349F-4043-B67A-FF1EF5133379}"/>
            </a:ext>
          </a:extLst>
        </xdr:cNvPr>
        <xdr:cNvCxnSpPr/>
      </xdr:nvCxnSpPr>
      <xdr:spPr>
        <a:xfrm flipV="1">
          <a:off x="9906000" y="27686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1F149B3-45DE-4F15-9B61-E285B17A691D}"/>
            </a:ext>
          </a:extLst>
        </xdr:cNvPr>
        <xdr:cNvCxnSpPr/>
      </xdr:nvCxnSpPr>
      <xdr:spPr>
        <a:xfrm>
          <a:off x="9820275" y="29051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93417AF-FFD3-458A-86CE-B349CD1B7B76}"/>
            </a:ext>
          </a:extLst>
        </xdr:cNvPr>
        <xdr:cNvSpPr/>
      </xdr:nvSpPr>
      <xdr:spPr>
        <a:xfrm>
          <a:off x="9855200" y="1704975"/>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C1ECC99-A126-4A77-997F-9CB7A3D6B443}"/>
            </a:ext>
          </a:extLst>
        </xdr:cNvPr>
        <xdr:cNvSpPr/>
      </xdr:nvSpPr>
      <xdr:spPr>
        <a:xfrm>
          <a:off x="9855200" y="20859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50A84B0-F585-4BAB-9C49-2019C4F5F6B3}"/>
            </a:ext>
          </a:extLst>
        </xdr:cNvPr>
        <xdr:cNvSpPr txBox="1"/>
      </xdr:nvSpPr>
      <xdr:spPr>
        <a:xfrm>
          <a:off x="704850" y="39814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9EC4CC9-8028-48FA-98BB-E9D33FCB9207}"/>
            </a:ext>
          </a:extLst>
        </xdr:cNvPr>
        <xdr:cNvSpPr txBox="1"/>
      </xdr:nvSpPr>
      <xdr:spPr>
        <a:xfrm>
          <a:off x="704850" y="435292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5D75A44-229D-4096-AAF1-21E424895CCF}"/>
            </a:ext>
          </a:extLst>
        </xdr:cNvPr>
        <xdr:cNvSpPr txBox="1"/>
      </xdr:nvSpPr>
      <xdr:spPr>
        <a:xfrm>
          <a:off x="704850" y="46577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0DF1385-0379-4558-8481-04FDBF377F84}"/>
            </a:ext>
          </a:extLst>
        </xdr:cNvPr>
        <xdr:cNvSpPr txBox="1"/>
      </xdr:nvSpPr>
      <xdr:spPr>
        <a:xfrm>
          <a:off x="704850" y="5029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9A1106F-092E-41DB-B748-C9285A132E36}"/>
            </a:ext>
          </a:extLst>
        </xdr:cNvPr>
        <xdr:cNvSpPr txBox="1"/>
      </xdr:nvSpPr>
      <xdr:spPr>
        <a:xfrm>
          <a:off x="704850" y="53435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06DE8DC-F9B3-4DF4-8458-7AD35C36A1AD}"/>
            </a:ext>
          </a:extLst>
        </xdr:cNvPr>
        <xdr:cNvSpPr txBox="1"/>
      </xdr:nvSpPr>
      <xdr:spPr>
        <a:xfrm>
          <a:off x="704850" y="56483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8F984C7-02F0-40F6-A637-E48C38B307AD}"/>
            </a:ext>
          </a:extLst>
        </xdr:cNvPr>
        <xdr:cNvSpPr txBox="1"/>
      </xdr:nvSpPr>
      <xdr:spPr>
        <a:xfrm>
          <a:off x="704850" y="6019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4304EC8-C402-4F66-BAD8-85E504ED926D}"/>
            </a:ext>
          </a:extLst>
        </xdr:cNvPr>
        <xdr:cNvSpPr/>
      </xdr:nvSpPr>
      <xdr:spPr>
        <a:xfrm>
          <a:off x="704850" y="66770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40B118B-9DF4-4C8B-A036-BD6D91B151A1}"/>
            </a:ext>
          </a:extLst>
        </xdr:cNvPr>
        <xdr:cNvSpPr txBox="1"/>
      </xdr:nvSpPr>
      <xdr:spPr>
        <a:xfrm>
          <a:off x="1627662" y="715327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D3EAB1F-4E08-49D8-8BF6-9F757619083C}"/>
            </a:ext>
          </a:extLst>
        </xdr:cNvPr>
        <xdr:cNvSpPr txBox="1"/>
      </xdr:nvSpPr>
      <xdr:spPr>
        <a:xfrm>
          <a:off x="2887189"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176BBE1-FD70-49E2-9D1C-FC5D9A42334D}"/>
            </a:ext>
          </a:extLst>
        </xdr:cNvPr>
        <xdr:cNvSpPr/>
      </xdr:nvSpPr>
      <xdr:spPr>
        <a:xfrm>
          <a:off x="5372100" y="698182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29FFC52-DC1B-4043-939E-3C0BED9EE10B}"/>
            </a:ext>
          </a:extLst>
        </xdr:cNvPr>
        <xdr:cNvSpPr/>
      </xdr:nvSpPr>
      <xdr:spPr>
        <a:xfrm>
          <a:off x="5372100" y="722947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400EAE4-18C8-4496-9A5E-ABA83C7FFBE9}"/>
            </a:ext>
          </a:extLst>
        </xdr:cNvPr>
        <xdr:cNvSpPr/>
      </xdr:nvSpPr>
      <xdr:spPr>
        <a:xfrm>
          <a:off x="6867525" y="69818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7BF5E84-9AC7-41AA-99A7-7341390F879F}"/>
            </a:ext>
          </a:extLst>
        </xdr:cNvPr>
        <xdr:cNvSpPr/>
      </xdr:nvSpPr>
      <xdr:spPr>
        <a:xfrm>
          <a:off x="6867525" y="722947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448E1D7-ED82-4701-9140-AEAD5DAAAB10}"/>
            </a:ext>
          </a:extLst>
        </xdr:cNvPr>
        <xdr:cNvSpPr/>
      </xdr:nvSpPr>
      <xdr:spPr>
        <a:xfrm>
          <a:off x="8201025" y="69818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3235BF6-4AC7-41F7-B753-756E0C6124E0}"/>
            </a:ext>
          </a:extLst>
        </xdr:cNvPr>
        <xdr:cNvSpPr/>
      </xdr:nvSpPr>
      <xdr:spPr>
        <a:xfrm>
          <a:off x="8201025" y="72294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DA01921-21B2-413A-BAA3-022B9182C5BE}"/>
            </a:ext>
          </a:extLst>
        </xdr:cNvPr>
        <xdr:cNvSpPr/>
      </xdr:nvSpPr>
      <xdr:spPr>
        <a:xfrm>
          <a:off x="704850" y="76676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6D6200A-C4E4-42BA-BB8B-3D809D319FBF}"/>
            </a:ext>
          </a:extLst>
        </xdr:cNvPr>
        <xdr:cNvSpPr/>
      </xdr:nvSpPr>
      <xdr:spPr>
        <a:xfrm>
          <a:off x="5495925" y="7667625"/>
          <a:ext cx="5486400"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A4F5298-FDEA-44EF-97B3-B6F8E21B8924}"/>
            </a:ext>
          </a:extLst>
        </xdr:cNvPr>
        <xdr:cNvSpPr/>
      </xdr:nvSpPr>
      <xdr:spPr>
        <a:xfrm>
          <a:off x="5495925" y="7667625"/>
          <a:ext cx="3457575"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CD66A57-F304-42D7-9BAD-3E53D148596E}"/>
            </a:ext>
          </a:extLst>
        </xdr:cNvPr>
        <xdr:cNvSpPr txBox="1"/>
      </xdr:nvSpPr>
      <xdr:spPr>
        <a:xfrm>
          <a:off x="5610225" y="8096250"/>
          <a:ext cx="5248275"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の所得水準や土地価格水準の高いことなどから基準財政収入額が大きい一方で、市域面積が小さいことや高齢化率が比較的低いことなどから基準財政需要額が小さいため、類似団体平均値と比較して指数が高いもの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4D9D62E-EBD2-4689-98B0-67829150C73F}"/>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B0C8C7D-23DD-4D9C-8455-33251519A0F3}"/>
            </a:ext>
          </a:extLst>
        </xdr:cNvPr>
        <xdr:cNvSpPr txBox="1"/>
      </xdr:nvSpPr>
      <xdr:spPr>
        <a:xfrm>
          <a:off x="0" y="1067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B81856A4-991B-4A0B-BA09-905A883C67BD}"/>
            </a:ext>
          </a:extLst>
        </xdr:cNvPr>
        <xdr:cNvCxnSpPr/>
      </xdr:nvCxnSpPr>
      <xdr:spPr>
        <a:xfrm>
          <a:off x="704850" y="1041853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E2EFF262-3FB3-41C6-887F-3996E44F41B0}"/>
            </a:ext>
          </a:extLst>
        </xdr:cNvPr>
        <xdr:cNvSpPr txBox="1"/>
      </xdr:nvSpPr>
      <xdr:spPr>
        <a:xfrm>
          <a:off x="0" y="102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20CA7020-2484-4E1E-818B-A8A477593941}"/>
            </a:ext>
          </a:extLst>
        </xdr:cNvPr>
        <xdr:cNvCxnSpPr/>
      </xdr:nvCxnSpPr>
      <xdr:spPr>
        <a:xfrm>
          <a:off x="704850" y="995634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5619D69D-33F6-4840-BF85-6F1E33D172FD}"/>
            </a:ext>
          </a:extLst>
        </xdr:cNvPr>
        <xdr:cNvSpPr txBox="1"/>
      </xdr:nvSpPr>
      <xdr:spPr>
        <a:xfrm>
          <a:off x="0"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192C249B-731E-4468-A10A-D16094A68525}"/>
            </a:ext>
          </a:extLst>
        </xdr:cNvPr>
        <xdr:cNvCxnSpPr/>
      </xdr:nvCxnSpPr>
      <xdr:spPr>
        <a:xfrm>
          <a:off x="704850" y="94973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9D7CF0A-BE00-488D-A6D4-A9A32C1960E2}"/>
            </a:ext>
          </a:extLst>
        </xdr:cNvPr>
        <xdr:cNvSpPr txBox="1"/>
      </xdr:nvSpPr>
      <xdr:spPr>
        <a:xfrm>
          <a:off x="0" y="930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83AD865-7017-4788-B687-B0A2391BFCB5}"/>
            </a:ext>
          </a:extLst>
        </xdr:cNvPr>
        <xdr:cNvCxnSpPr/>
      </xdr:nvCxnSpPr>
      <xdr:spPr>
        <a:xfrm>
          <a:off x="704850" y="903831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C350AE4A-1156-4450-9BC6-E55D3B692097}"/>
            </a:ext>
          </a:extLst>
        </xdr:cNvPr>
        <xdr:cNvSpPr txBox="1"/>
      </xdr:nvSpPr>
      <xdr:spPr>
        <a:xfrm>
          <a:off x="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69345486-0F31-4B98-A93F-687A90B541E7}"/>
            </a:ext>
          </a:extLst>
        </xdr:cNvPr>
        <xdr:cNvCxnSpPr/>
      </xdr:nvCxnSpPr>
      <xdr:spPr>
        <a:xfrm>
          <a:off x="704850" y="857930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FE5DBD8D-D1E2-442A-9538-7D5184E2FA31}"/>
            </a:ext>
          </a:extLst>
        </xdr:cNvPr>
        <xdr:cNvSpPr txBox="1"/>
      </xdr:nvSpPr>
      <xdr:spPr>
        <a:xfrm>
          <a:off x="0"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3A262563-B6A5-4706-AB09-F7B3218EB246}"/>
            </a:ext>
          </a:extLst>
        </xdr:cNvPr>
        <xdr:cNvCxnSpPr/>
      </xdr:nvCxnSpPr>
      <xdr:spPr>
        <a:xfrm>
          <a:off x="704850" y="812663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CF92C234-69DB-4EFE-A743-21587A564C42}"/>
            </a:ext>
          </a:extLst>
        </xdr:cNvPr>
        <xdr:cNvSpPr txBox="1"/>
      </xdr:nvSpPr>
      <xdr:spPr>
        <a:xfrm>
          <a:off x="0"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10442F08-AB4E-4BBB-8BD2-79987120E967}"/>
            </a:ext>
          </a:extLst>
        </xdr:cNvPr>
        <xdr:cNvCxnSpPr/>
      </xdr:nvCxnSpPr>
      <xdr:spPr>
        <a:xfrm>
          <a:off x="704850" y="7667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FFC82AF4-DBD4-4D0A-85E2-1569D1B7AB53}"/>
            </a:ext>
          </a:extLst>
        </xdr:cNvPr>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E2CA3EB5-14E8-4FDF-9D56-9B093F46F3F2}"/>
            </a:ext>
          </a:extLst>
        </xdr:cNvPr>
        <xdr:cNvSpPr/>
      </xdr:nvSpPr>
      <xdr:spPr>
        <a:xfrm>
          <a:off x="704850" y="76676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55336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D6B8D214-C553-481A-B8B0-9553C865F97C}"/>
            </a:ext>
          </a:extLst>
        </xdr:cNvPr>
        <xdr:cNvCxnSpPr/>
      </xdr:nvCxnSpPr>
      <xdr:spPr>
        <a:xfrm flipV="1">
          <a:off x="4514850" y="8513536"/>
          <a:ext cx="0" cy="1641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E8D73E77-4D09-45FF-8DFA-341CA6F52612}"/>
            </a:ext>
          </a:extLst>
        </xdr:cNvPr>
        <xdr:cNvSpPr txBox="1"/>
      </xdr:nvSpPr>
      <xdr:spPr>
        <a:xfrm>
          <a:off x="4581525" y="1012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8907E6B8-3001-4E72-AB23-EAC71111247B}"/>
            </a:ext>
          </a:extLst>
        </xdr:cNvPr>
        <xdr:cNvCxnSpPr/>
      </xdr:nvCxnSpPr>
      <xdr:spPr>
        <a:xfrm>
          <a:off x="4429125" y="101545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141713</xdr:rowOff>
    </xdr:from>
    <xdr:ext cx="762000" cy="259045"/>
    <xdr:sp macro="" textlink="">
      <xdr:nvSpPr>
        <xdr:cNvPr id="69" name="財政力最大値テキスト">
          <a:extLst>
            <a:ext uri="{FF2B5EF4-FFF2-40B4-BE49-F238E27FC236}">
              <a16:creationId xmlns:a16="http://schemas.microsoft.com/office/drawing/2014/main" id="{916499A6-F54A-4475-AE26-E753FC8F904F}"/>
            </a:ext>
          </a:extLst>
        </xdr:cNvPr>
        <xdr:cNvSpPr txBox="1"/>
      </xdr:nvSpPr>
      <xdr:spPr>
        <a:xfrm>
          <a:off x="4581525" y="814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55336</xdr:rowOff>
    </xdr:from>
    <xdr:to>
      <xdr:col>24</xdr:col>
      <xdr:colOff>12700</xdr:colOff>
      <xdr:row>37</xdr:row>
      <xdr:rowOff>55336</xdr:rowOff>
    </xdr:to>
    <xdr:cxnSp macro="">
      <xdr:nvCxnSpPr>
        <xdr:cNvPr id="70" name="直線コネクタ 69">
          <a:extLst>
            <a:ext uri="{FF2B5EF4-FFF2-40B4-BE49-F238E27FC236}">
              <a16:creationId xmlns:a16="http://schemas.microsoft.com/office/drawing/2014/main" id="{0741BAAD-5E56-4F33-8308-957011D3B76B}"/>
            </a:ext>
          </a:extLst>
        </xdr:cNvPr>
        <xdr:cNvCxnSpPr/>
      </xdr:nvCxnSpPr>
      <xdr:spPr>
        <a:xfrm>
          <a:off x="4429125" y="85135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55336</xdr:rowOff>
    </xdr:from>
    <xdr:to>
      <xdr:col>23</xdr:col>
      <xdr:colOff>133350</xdr:colOff>
      <xdr:row>37</xdr:row>
      <xdr:rowOff>55336</xdr:rowOff>
    </xdr:to>
    <xdr:cxnSp macro="">
      <xdr:nvCxnSpPr>
        <xdr:cNvPr id="71" name="直線コネクタ 70">
          <a:extLst>
            <a:ext uri="{FF2B5EF4-FFF2-40B4-BE49-F238E27FC236}">
              <a16:creationId xmlns:a16="http://schemas.microsoft.com/office/drawing/2014/main" id="{08AE5102-29CD-4583-A094-3C64D73C6902}"/>
            </a:ext>
          </a:extLst>
        </xdr:cNvPr>
        <xdr:cNvCxnSpPr/>
      </xdr:nvCxnSpPr>
      <xdr:spPr>
        <a:xfrm>
          <a:off x="3752850" y="851353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6BF28F26-3282-4E3C-B47A-315073B1C177}"/>
            </a:ext>
          </a:extLst>
        </xdr:cNvPr>
        <xdr:cNvSpPr txBox="1"/>
      </xdr:nvSpPr>
      <xdr:spPr>
        <a:xfrm>
          <a:off x="4581525" y="9229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90E55916-AEBF-4ED6-ADA7-6A065E07F455}"/>
            </a:ext>
          </a:extLst>
        </xdr:cNvPr>
        <xdr:cNvSpPr/>
      </xdr:nvSpPr>
      <xdr:spPr>
        <a:xfrm>
          <a:off x="4467225" y="9251497"/>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20864</xdr:rowOff>
    </xdr:from>
    <xdr:to>
      <xdr:col>19</xdr:col>
      <xdr:colOff>133350</xdr:colOff>
      <xdr:row>37</xdr:row>
      <xdr:rowOff>55336</xdr:rowOff>
    </xdr:to>
    <xdr:cxnSp macro="">
      <xdr:nvCxnSpPr>
        <xdr:cNvPr id="74" name="直線コネクタ 73">
          <a:extLst>
            <a:ext uri="{FF2B5EF4-FFF2-40B4-BE49-F238E27FC236}">
              <a16:creationId xmlns:a16="http://schemas.microsoft.com/office/drawing/2014/main" id="{91134F4C-7120-417D-AB15-3B229E44CD9A}"/>
            </a:ext>
          </a:extLst>
        </xdr:cNvPr>
        <xdr:cNvCxnSpPr/>
      </xdr:nvCxnSpPr>
      <xdr:spPr>
        <a:xfrm>
          <a:off x="2943225" y="8479064"/>
          <a:ext cx="809625"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148917D7-750F-4498-B9D1-56BFD5357D63}"/>
            </a:ext>
          </a:extLst>
        </xdr:cNvPr>
        <xdr:cNvSpPr/>
      </xdr:nvSpPr>
      <xdr:spPr>
        <a:xfrm>
          <a:off x="3705225" y="9251497"/>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4BAFC2CD-44CF-40B4-971E-971FD444D6B5}"/>
            </a:ext>
          </a:extLst>
        </xdr:cNvPr>
        <xdr:cNvSpPr txBox="1"/>
      </xdr:nvSpPr>
      <xdr:spPr>
        <a:xfrm>
          <a:off x="3409950" y="940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20864</xdr:rowOff>
    </xdr:from>
    <xdr:to>
      <xdr:col>15</xdr:col>
      <xdr:colOff>82550</xdr:colOff>
      <xdr:row>37</xdr:row>
      <xdr:rowOff>55336</xdr:rowOff>
    </xdr:to>
    <xdr:cxnSp macro="">
      <xdr:nvCxnSpPr>
        <xdr:cNvPr id="77" name="直線コネクタ 76">
          <a:extLst>
            <a:ext uri="{FF2B5EF4-FFF2-40B4-BE49-F238E27FC236}">
              <a16:creationId xmlns:a16="http://schemas.microsoft.com/office/drawing/2014/main" id="{A8226B0A-983E-4366-A9C1-D766C860D562}"/>
            </a:ext>
          </a:extLst>
        </xdr:cNvPr>
        <xdr:cNvCxnSpPr/>
      </xdr:nvCxnSpPr>
      <xdr:spPr>
        <a:xfrm flipV="1">
          <a:off x="2124075" y="8479064"/>
          <a:ext cx="8191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8" name="フローチャート: 判断 77">
          <a:extLst>
            <a:ext uri="{FF2B5EF4-FFF2-40B4-BE49-F238E27FC236}">
              <a16:creationId xmlns:a16="http://schemas.microsoft.com/office/drawing/2014/main" id="{50DF0A4A-82C6-445F-90EB-341C0F635D8F}"/>
            </a:ext>
          </a:extLst>
        </xdr:cNvPr>
        <xdr:cNvSpPr/>
      </xdr:nvSpPr>
      <xdr:spPr>
        <a:xfrm>
          <a:off x="2886075" y="91889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128105</xdr:rowOff>
    </xdr:from>
    <xdr:ext cx="762000" cy="259045"/>
    <xdr:sp macro="" textlink="">
      <xdr:nvSpPr>
        <xdr:cNvPr id="79" name="テキスト ボックス 78">
          <a:extLst>
            <a:ext uri="{FF2B5EF4-FFF2-40B4-BE49-F238E27FC236}">
              <a16:creationId xmlns:a16="http://schemas.microsoft.com/office/drawing/2014/main" id="{923B9AA6-C962-402A-BD0B-B3369A5BEA00}"/>
            </a:ext>
          </a:extLst>
        </xdr:cNvPr>
        <xdr:cNvSpPr txBox="1"/>
      </xdr:nvSpPr>
      <xdr:spPr>
        <a:xfrm>
          <a:off x="2600325" y="92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55336</xdr:rowOff>
    </xdr:from>
    <xdr:to>
      <xdr:col>11</xdr:col>
      <xdr:colOff>31750</xdr:colOff>
      <xdr:row>37</xdr:row>
      <xdr:rowOff>89807</xdr:rowOff>
    </xdr:to>
    <xdr:cxnSp macro="">
      <xdr:nvCxnSpPr>
        <xdr:cNvPr id="80" name="直線コネクタ 79">
          <a:extLst>
            <a:ext uri="{FF2B5EF4-FFF2-40B4-BE49-F238E27FC236}">
              <a16:creationId xmlns:a16="http://schemas.microsoft.com/office/drawing/2014/main" id="{0F8C9989-FFA7-415E-8F95-2435200DE2EB}"/>
            </a:ext>
          </a:extLst>
        </xdr:cNvPr>
        <xdr:cNvCxnSpPr/>
      </xdr:nvCxnSpPr>
      <xdr:spPr>
        <a:xfrm flipV="1">
          <a:off x="1333500" y="8513536"/>
          <a:ext cx="790575"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F3D0D6DD-B69A-4516-B6B6-A94CF605657F}"/>
            </a:ext>
          </a:extLst>
        </xdr:cNvPr>
        <xdr:cNvSpPr/>
      </xdr:nvSpPr>
      <xdr:spPr>
        <a:xfrm>
          <a:off x="2095500" y="91889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128105</xdr:rowOff>
    </xdr:from>
    <xdr:ext cx="762000" cy="259045"/>
    <xdr:sp macro="" textlink="">
      <xdr:nvSpPr>
        <xdr:cNvPr id="82" name="テキスト ボックス 81">
          <a:extLst>
            <a:ext uri="{FF2B5EF4-FFF2-40B4-BE49-F238E27FC236}">
              <a16:creationId xmlns:a16="http://schemas.microsoft.com/office/drawing/2014/main" id="{A0CE9C31-1C4A-42A2-A543-D2B4F68B6C5F}"/>
            </a:ext>
          </a:extLst>
        </xdr:cNvPr>
        <xdr:cNvSpPr txBox="1"/>
      </xdr:nvSpPr>
      <xdr:spPr>
        <a:xfrm>
          <a:off x="1781175" y="92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3C5F0F1C-6050-4BE6-89B0-E628CF95A52D}"/>
            </a:ext>
          </a:extLst>
        </xdr:cNvPr>
        <xdr:cNvSpPr/>
      </xdr:nvSpPr>
      <xdr:spPr>
        <a:xfrm>
          <a:off x="1285875" y="918890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128105</xdr:rowOff>
    </xdr:from>
    <xdr:ext cx="762000" cy="259045"/>
    <xdr:sp macro="" textlink="">
      <xdr:nvSpPr>
        <xdr:cNvPr id="84" name="テキスト ボックス 83">
          <a:extLst>
            <a:ext uri="{FF2B5EF4-FFF2-40B4-BE49-F238E27FC236}">
              <a16:creationId xmlns:a16="http://schemas.microsoft.com/office/drawing/2014/main" id="{89D70B6F-E54D-4FD8-814D-928949CFB366}"/>
            </a:ext>
          </a:extLst>
        </xdr:cNvPr>
        <xdr:cNvSpPr txBox="1"/>
      </xdr:nvSpPr>
      <xdr:spPr>
        <a:xfrm>
          <a:off x="971550" y="92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3D41AD2-1799-4018-8A30-ADA8E176F210}"/>
            </a:ext>
          </a:extLst>
        </xdr:cNvPr>
        <xdr:cNvSpPr txBox="1"/>
      </xdr:nvSpPr>
      <xdr:spPr>
        <a:xfrm>
          <a:off x="431482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EC920BB-55DE-46ED-942B-C5DB6AE0F9CA}"/>
            </a:ext>
          </a:extLst>
        </xdr:cNvPr>
        <xdr:cNvSpPr txBox="1"/>
      </xdr:nvSpPr>
      <xdr:spPr>
        <a:xfrm>
          <a:off x="355282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05336B7-5CC8-4305-BFA5-0125E1AC2440}"/>
            </a:ext>
          </a:extLst>
        </xdr:cNvPr>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1809BD4-3F82-4507-A8D7-DDC9F6B3BECC}"/>
            </a:ext>
          </a:extLst>
        </xdr:cNvPr>
        <xdr:cNvSpPr txBox="1"/>
      </xdr:nvSpPr>
      <xdr:spPr>
        <a:xfrm>
          <a:off x="19335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B1FB2F49-50D3-4F0D-83C5-516DF900CBE7}"/>
            </a:ext>
          </a:extLst>
        </xdr:cNvPr>
        <xdr:cNvSpPr txBox="1"/>
      </xdr:nvSpPr>
      <xdr:spPr>
        <a:xfrm>
          <a:off x="11334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4536</xdr:rowOff>
    </xdr:from>
    <xdr:to>
      <xdr:col>23</xdr:col>
      <xdr:colOff>184150</xdr:colOff>
      <xdr:row>37</xdr:row>
      <xdr:rowOff>106136</xdr:rowOff>
    </xdr:to>
    <xdr:sp macro="" textlink="">
      <xdr:nvSpPr>
        <xdr:cNvPr id="90" name="楕円 89">
          <a:extLst>
            <a:ext uri="{FF2B5EF4-FFF2-40B4-BE49-F238E27FC236}">
              <a16:creationId xmlns:a16="http://schemas.microsoft.com/office/drawing/2014/main" id="{2A3A547A-5581-4694-958B-36C84033F0A5}"/>
            </a:ext>
          </a:extLst>
        </xdr:cNvPr>
        <xdr:cNvSpPr/>
      </xdr:nvSpPr>
      <xdr:spPr>
        <a:xfrm>
          <a:off x="4467225" y="84659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97263</xdr:rowOff>
    </xdr:from>
    <xdr:ext cx="762000" cy="259045"/>
    <xdr:sp macro="" textlink="">
      <xdr:nvSpPr>
        <xdr:cNvPr id="91" name="財政力該当値テキスト">
          <a:extLst>
            <a:ext uri="{FF2B5EF4-FFF2-40B4-BE49-F238E27FC236}">
              <a16:creationId xmlns:a16="http://schemas.microsoft.com/office/drawing/2014/main" id="{961DA09E-699F-48AA-A351-243F8BA19766}"/>
            </a:ext>
          </a:extLst>
        </xdr:cNvPr>
        <xdr:cNvSpPr txBox="1"/>
      </xdr:nvSpPr>
      <xdr:spPr>
        <a:xfrm>
          <a:off x="4581525" y="832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4536</xdr:rowOff>
    </xdr:from>
    <xdr:to>
      <xdr:col>19</xdr:col>
      <xdr:colOff>184150</xdr:colOff>
      <xdr:row>37</xdr:row>
      <xdr:rowOff>106136</xdr:rowOff>
    </xdr:to>
    <xdr:sp macro="" textlink="">
      <xdr:nvSpPr>
        <xdr:cNvPr id="92" name="楕円 91">
          <a:extLst>
            <a:ext uri="{FF2B5EF4-FFF2-40B4-BE49-F238E27FC236}">
              <a16:creationId xmlns:a16="http://schemas.microsoft.com/office/drawing/2014/main" id="{351364B6-7853-4BDD-B897-310E3EA491A0}"/>
            </a:ext>
          </a:extLst>
        </xdr:cNvPr>
        <xdr:cNvSpPr/>
      </xdr:nvSpPr>
      <xdr:spPr>
        <a:xfrm>
          <a:off x="3705225" y="84659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116313</xdr:rowOff>
    </xdr:from>
    <xdr:ext cx="736600" cy="259045"/>
    <xdr:sp macro="" textlink="">
      <xdr:nvSpPr>
        <xdr:cNvPr id="93" name="テキスト ボックス 92">
          <a:extLst>
            <a:ext uri="{FF2B5EF4-FFF2-40B4-BE49-F238E27FC236}">
              <a16:creationId xmlns:a16="http://schemas.microsoft.com/office/drawing/2014/main" id="{40B53626-7CC5-4B7E-BF22-66DCF2FEC592}"/>
            </a:ext>
          </a:extLst>
        </xdr:cNvPr>
        <xdr:cNvSpPr txBox="1"/>
      </xdr:nvSpPr>
      <xdr:spPr>
        <a:xfrm>
          <a:off x="3409950" y="811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4" name="楕円 93">
          <a:extLst>
            <a:ext uri="{FF2B5EF4-FFF2-40B4-BE49-F238E27FC236}">
              <a16:creationId xmlns:a16="http://schemas.microsoft.com/office/drawing/2014/main" id="{3C0DA386-98E8-4D8F-920C-0936F7015962}"/>
            </a:ext>
          </a:extLst>
        </xdr:cNvPr>
        <xdr:cNvSpPr/>
      </xdr:nvSpPr>
      <xdr:spPr>
        <a:xfrm>
          <a:off x="2886075" y="8374289"/>
          <a:ext cx="10477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5" name="テキスト ボックス 94">
          <a:extLst>
            <a:ext uri="{FF2B5EF4-FFF2-40B4-BE49-F238E27FC236}">
              <a16:creationId xmlns:a16="http://schemas.microsoft.com/office/drawing/2014/main" id="{3361F591-882E-421C-8F75-76A49FA39C0D}"/>
            </a:ext>
          </a:extLst>
        </xdr:cNvPr>
        <xdr:cNvSpPr txBox="1"/>
      </xdr:nvSpPr>
      <xdr:spPr>
        <a:xfrm>
          <a:off x="2600325" y="808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4536</xdr:rowOff>
    </xdr:from>
    <xdr:to>
      <xdr:col>11</xdr:col>
      <xdr:colOff>82550</xdr:colOff>
      <xdr:row>37</xdr:row>
      <xdr:rowOff>106136</xdr:rowOff>
    </xdr:to>
    <xdr:sp macro="" textlink="">
      <xdr:nvSpPr>
        <xdr:cNvPr id="96" name="楕円 95">
          <a:extLst>
            <a:ext uri="{FF2B5EF4-FFF2-40B4-BE49-F238E27FC236}">
              <a16:creationId xmlns:a16="http://schemas.microsoft.com/office/drawing/2014/main" id="{A1681352-FAB3-48FF-BAB1-4E62FBB736B0}"/>
            </a:ext>
          </a:extLst>
        </xdr:cNvPr>
        <xdr:cNvSpPr/>
      </xdr:nvSpPr>
      <xdr:spPr>
        <a:xfrm>
          <a:off x="2095500" y="84659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116313</xdr:rowOff>
    </xdr:from>
    <xdr:ext cx="762000" cy="259045"/>
    <xdr:sp macro="" textlink="">
      <xdr:nvSpPr>
        <xdr:cNvPr id="97" name="テキスト ボックス 96">
          <a:extLst>
            <a:ext uri="{FF2B5EF4-FFF2-40B4-BE49-F238E27FC236}">
              <a16:creationId xmlns:a16="http://schemas.microsoft.com/office/drawing/2014/main" id="{D11000E8-4A7F-40D7-82B4-7B28BD9CD690}"/>
            </a:ext>
          </a:extLst>
        </xdr:cNvPr>
        <xdr:cNvSpPr txBox="1"/>
      </xdr:nvSpPr>
      <xdr:spPr>
        <a:xfrm>
          <a:off x="1781175" y="81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39007</xdr:rowOff>
    </xdr:from>
    <xdr:to>
      <xdr:col>7</xdr:col>
      <xdr:colOff>31750</xdr:colOff>
      <xdr:row>37</xdr:row>
      <xdr:rowOff>140607</xdr:rowOff>
    </xdr:to>
    <xdr:sp macro="" textlink="">
      <xdr:nvSpPr>
        <xdr:cNvPr id="98" name="楕円 97">
          <a:extLst>
            <a:ext uri="{FF2B5EF4-FFF2-40B4-BE49-F238E27FC236}">
              <a16:creationId xmlns:a16="http://schemas.microsoft.com/office/drawing/2014/main" id="{C8F11B3E-5D69-45F3-B33A-AF30136CDC61}"/>
            </a:ext>
          </a:extLst>
        </xdr:cNvPr>
        <xdr:cNvSpPr/>
      </xdr:nvSpPr>
      <xdr:spPr>
        <a:xfrm>
          <a:off x="1285875" y="849720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150784</xdr:rowOff>
    </xdr:from>
    <xdr:ext cx="762000" cy="259045"/>
    <xdr:sp macro="" textlink="">
      <xdr:nvSpPr>
        <xdr:cNvPr id="99" name="テキスト ボックス 98">
          <a:extLst>
            <a:ext uri="{FF2B5EF4-FFF2-40B4-BE49-F238E27FC236}">
              <a16:creationId xmlns:a16="http://schemas.microsoft.com/office/drawing/2014/main" id="{9ADCB4DB-1BB4-464A-BF6D-546B6B015353}"/>
            </a:ext>
          </a:extLst>
        </xdr:cNvPr>
        <xdr:cNvSpPr txBox="1"/>
      </xdr:nvSpPr>
      <xdr:spPr>
        <a:xfrm>
          <a:off x="971550" y="815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E1C96B6C-65E6-467C-AD35-520F959D3C82}"/>
            </a:ext>
          </a:extLst>
        </xdr:cNvPr>
        <xdr:cNvSpPr/>
      </xdr:nvSpPr>
      <xdr:spPr>
        <a:xfrm>
          <a:off x="704850" y="117443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086D30D-03F9-44D4-AAA6-120D4B52FD22}"/>
            </a:ext>
          </a:extLst>
        </xdr:cNvPr>
        <xdr:cNvSpPr txBox="1"/>
      </xdr:nvSpPr>
      <xdr:spPr>
        <a:xfrm>
          <a:off x="1541130" y="1222057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0B4C42A-8915-4E4D-A5A5-38CC9117B85B}"/>
            </a:ext>
          </a:extLst>
        </xdr:cNvPr>
        <xdr:cNvSpPr txBox="1"/>
      </xdr:nvSpPr>
      <xdr:spPr>
        <a:xfrm>
          <a:off x="2973720"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D3969DA8-85B4-48CC-8577-CCDC691F86B9}"/>
            </a:ext>
          </a:extLst>
        </xdr:cNvPr>
        <xdr:cNvSpPr/>
      </xdr:nvSpPr>
      <xdr:spPr>
        <a:xfrm>
          <a:off x="5372100" y="1204912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F111D7C3-4B3B-44A8-8FCB-8E8005E13FE0}"/>
            </a:ext>
          </a:extLst>
        </xdr:cNvPr>
        <xdr:cNvSpPr/>
      </xdr:nvSpPr>
      <xdr:spPr>
        <a:xfrm>
          <a:off x="5372100" y="1235392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3179690-855C-48A0-959C-DB670FA29867}"/>
            </a:ext>
          </a:extLst>
        </xdr:cNvPr>
        <xdr:cNvSpPr/>
      </xdr:nvSpPr>
      <xdr:spPr>
        <a:xfrm>
          <a:off x="6867525" y="120491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79B42ADC-1CD7-4D85-B054-573D03D35846}"/>
            </a:ext>
          </a:extLst>
        </xdr:cNvPr>
        <xdr:cNvSpPr/>
      </xdr:nvSpPr>
      <xdr:spPr>
        <a:xfrm>
          <a:off x="6867525" y="123539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A7DFC79A-1790-40D3-BAAF-530E4306446D}"/>
            </a:ext>
          </a:extLst>
        </xdr:cNvPr>
        <xdr:cNvSpPr/>
      </xdr:nvSpPr>
      <xdr:spPr>
        <a:xfrm>
          <a:off x="8201025" y="120491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2DD8B14D-5B68-418E-8771-8B9BE05889F5}"/>
            </a:ext>
          </a:extLst>
        </xdr:cNvPr>
        <xdr:cNvSpPr/>
      </xdr:nvSpPr>
      <xdr:spPr>
        <a:xfrm>
          <a:off x="8201025" y="123539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9760223D-9DAA-49B5-8A02-0EB04E74326B}"/>
            </a:ext>
          </a:extLst>
        </xdr:cNvPr>
        <xdr:cNvSpPr/>
      </xdr:nvSpPr>
      <xdr:spPr>
        <a:xfrm>
          <a:off x="704850" y="12734925"/>
          <a:ext cx="4619625" cy="32670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157016BF-6EA8-4488-9FB3-12995CA8C0FA}"/>
            </a:ext>
          </a:extLst>
        </xdr:cNvPr>
        <xdr:cNvSpPr/>
      </xdr:nvSpPr>
      <xdr:spPr>
        <a:xfrm>
          <a:off x="5495925" y="12734925"/>
          <a:ext cx="5486400" cy="3267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1F0F2666-16EE-4C8F-9B6A-4C837DD4DA56}"/>
            </a:ext>
          </a:extLst>
        </xdr:cNvPr>
        <xdr:cNvSpPr/>
      </xdr:nvSpPr>
      <xdr:spPr>
        <a:xfrm>
          <a:off x="5495925" y="12734925"/>
          <a:ext cx="3457575"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E6A34793-3D18-4909-9A97-3BE121115E50}"/>
            </a:ext>
          </a:extLst>
        </xdr:cNvPr>
        <xdr:cNvSpPr txBox="1"/>
      </xdr:nvSpPr>
      <xdr:spPr>
        <a:xfrm>
          <a:off x="5610225" y="13163550"/>
          <a:ext cx="5248275"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保育受入枠の拡大や障害児者介護給付費等の扶助費の増により上昇した。令和２年度は、個人市民税、固定資産税の増や地方消費税交付金の増による経常一般財源の増加等により低下した。令和３年度は、地方消費税交付金の増、財源対策による臨時財政対策債の増加等により低下した。令和４年度は、個人市民税や固定資産税等の経常一般財源の増加等により低下した。</a:t>
          </a:r>
        </a:p>
        <a:p>
          <a:r>
            <a:rPr kumimoji="1" lang="ja-JP" altLang="en-US" sz="1100">
              <a:latin typeface="ＭＳ Ｐゴシック" panose="020B0600070205080204" pitchFamily="50" charset="-128"/>
              <a:ea typeface="ＭＳ Ｐゴシック" panose="020B0600070205080204" pitchFamily="50" charset="-128"/>
            </a:rPr>
            <a:t>今後とも、財政の柔軟性を確保できるよう社会保障関連経費の増加ペースの低減に努める。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7610E56C-97FE-43F7-A127-4E7922EDACC2}"/>
            </a:ext>
          </a:extLst>
        </xdr:cNvPr>
        <xdr:cNvSpPr txBox="1"/>
      </xdr:nvSpPr>
      <xdr:spPr>
        <a:xfrm>
          <a:off x="666750" y="1248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2A8B8DB4-DF40-4B4E-9E8F-7978D0395091}"/>
            </a:ext>
          </a:extLst>
        </xdr:cNvPr>
        <xdr:cNvCxnSpPr/>
      </xdr:nvCxnSpPr>
      <xdr:spPr>
        <a:xfrm>
          <a:off x="704850" y="16002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DA9896C1-258E-4653-AF9E-2EC48554EA6C}"/>
            </a:ext>
          </a:extLst>
        </xdr:cNvPr>
        <xdr:cNvSpPr txBox="1"/>
      </xdr:nvSpPr>
      <xdr:spPr>
        <a:xfrm>
          <a:off x="0" y="157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2C4B0489-374E-4D61-B31A-710F7ACEF6C1}"/>
            </a:ext>
          </a:extLst>
        </xdr:cNvPr>
        <xdr:cNvCxnSpPr/>
      </xdr:nvCxnSpPr>
      <xdr:spPr>
        <a:xfrm>
          <a:off x="704850" y="154283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8CC57591-42B3-4591-97C4-FDB1A1B5130B}"/>
            </a:ext>
          </a:extLst>
        </xdr:cNvPr>
        <xdr:cNvSpPr txBox="1"/>
      </xdr:nvSpPr>
      <xdr:spPr>
        <a:xfrm>
          <a:off x="0" y="152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63170B53-B5C7-4AA0-B446-DC778DF5A9B7}"/>
            </a:ext>
          </a:extLst>
        </xdr:cNvPr>
        <xdr:cNvCxnSpPr/>
      </xdr:nvCxnSpPr>
      <xdr:spPr>
        <a:xfrm>
          <a:off x="704850" y="149087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75C41DD4-337C-4DCB-87CA-2FB5D918B069}"/>
            </a:ext>
          </a:extLst>
        </xdr:cNvPr>
        <xdr:cNvSpPr txBox="1"/>
      </xdr:nvSpPr>
      <xdr:spPr>
        <a:xfrm>
          <a:off x="0" y="147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5A58E22E-3AFD-4089-B93A-72F4EC792D6F}"/>
            </a:ext>
          </a:extLst>
        </xdr:cNvPr>
        <xdr:cNvCxnSpPr/>
      </xdr:nvCxnSpPr>
      <xdr:spPr>
        <a:xfrm>
          <a:off x="704850" y="14335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ECCE0392-F9B6-49F2-A11F-F146C56146BD}"/>
            </a:ext>
          </a:extLst>
        </xdr:cNvPr>
        <xdr:cNvSpPr txBox="1"/>
      </xdr:nvSpPr>
      <xdr:spPr>
        <a:xfrm>
          <a:off x="0" y="1419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9D242214-91A3-4269-BF57-F06A493C06E4}"/>
            </a:ext>
          </a:extLst>
        </xdr:cNvPr>
        <xdr:cNvCxnSpPr/>
      </xdr:nvCxnSpPr>
      <xdr:spPr>
        <a:xfrm>
          <a:off x="704850" y="138186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9E5646D-04A5-4AE2-BEF4-711CAF997BC8}"/>
            </a:ext>
          </a:extLst>
        </xdr:cNvPr>
        <xdr:cNvSpPr txBox="1"/>
      </xdr:nvSpPr>
      <xdr:spPr>
        <a:xfrm>
          <a:off x="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978CFC82-9A02-4303-A7B4-6A1DEC323CE2}"/>
            </a:ext>
          </a:extLst>
        </xdr:cNvPr>
        <xdr:cNvCxnSpPr/>
      </xdr:nvCxnSpPr>
      <xdr:spPr>
        <a:xfrm>
          <a:off x="704850" y="133085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7804F910-CA22-467D-9E44-8ACFD240D358}"/>
            </a:ext>
          </a:extLst>
        </xdr:cNvPr>
        <xdr:cNvSpPr txBox="1"/>
      </xdr:nvSpPr>
      <xdr:spPr>
        <a:xfrm>
          <a:off x="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22FBEA6-7D6B-4DCF-AC00-D484609C3B08}"/>
            </a:ext>
          </a:extLst>
        </xdr:cNvPr>
        <xdr:cNvCxnSpPr/>
      </xdr:nvCxnSpPr>
      <xdr:spPr>
        <a:xfrm>
          <a:off x="704850" y="12734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F05952D6-1620-4CD0-81BF-37AB94821D03}"/>
            </a:ext>
          </a:extLst>
        </xdr:cNvPr>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3D74119C-30F0-4159-B15F-7998284F3438}"/>
            </a:ext>
          </a:extLst>
        </xdr:cNvPr>
        <xdr:cNvSpPr/>
      </xdr:nvSpPr>
      <xdr:spPr>
        <a:xfrm>
          <a:off x="704850" y="12734925"/>
          <a:ext cx="4619625" cy="32670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9" name="直線コネクタ 128">
          <a:extLst>
            <a:ext uri="{FF2B5EF4-FFF2-40B4-BE49-F238E27FC236}">
              <a16:creationId xmlns:a16="http://schemas.microsoft.com/office/drawing/2014/main" id="{6CF3F8FE-D4FD-4BB2-87B8-3EFC3616DACC}"/>
            </a:ext>
          </a:extLst>
        </xdr:cNvPr>
        <xdr:cNvCxnSpPr/>
      </xdr:nvCxnSpPr>
      <xdr:spPr>
        <a:xfrm flipV="1">
          <a:off x="4514850" y="13151203"/>
          <a:ext cx="0" cy="2327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30" name="財政構造の弾力性最小値テキスト">
          <a:extLst>
            <a:ext uri="{FF2B5EF4-FFF2-40B4-BE49-F238E27FC236}">
              <a16:creationId xmlns:a16="http://schemas.microsoft.com/office/drawing/2014/main" id="{7AFB3FA3-DE4D-4F9C-A376-2DC06090420A}"/>
            </a:ext>
          </a:extLst>
        </xdr:cNvPr>
        <xdr:cNvSpPr txBox="1"/>
      </xdr:nvSpPr>
      <xdr:spPr>
        <a:xfrm>
          <a:off x="4581525" y="154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31" name="直線コネクタ 130">
          <a:extLst>
            <a:ext uri="{FF2B5EF4-FFF2-40B4-BE49-F238E27FC236}">
              <a16:creationId xmlns:a16="http://schemas.microsoft.com/office/drawing/2014/main" id="{F69C2B97-3404-44AF-9B9E-E1F51E479A9F}"/>
            </a:ext>
          </a:extLst>
        </xdr:cNvPr>
        <xdr:cNvCxnSpPr/>
      </xdr:nvCxnSpPr>
      <xdr:spPr>
        <a:xfrm>
          <a:off x="4429125" y="154788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2" name="財政構造の弾力性最大値テキスト">
          <a:extLst>
            <a:ext uri="{FF2B5EF4-FFF2-40B4-BE49-F238E27FC236}">
              <a16:creationId xmlns:a16="http://schemas.microsoft.com/office/drawing/2014/main" id="{D51745CA-C0A7-4F2E-8FE3-F7F60E8317C4}"/>
            </a:ext>
          </a:extLst>
        </xdr:cNvPr>
        <xdr:cNvSpPr txBox="1"/>
      </xdr:nvSpPr>
      <xdr:spPr>
        <a:xfrm>
          <a:off x="4581525" y="1284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3" name="直線コネクタ 132">
          <a:extLst>
            <a:ext uri="{FF2B5EF4-FFF2-40B4-BE49-F238E27FC236}">
              <a16:creationId xmlns:a16="http://schemas.microsoft.com/office/drawing/2014/main" id="{1302FA7D-BAC3-4C18-B7BA-3150F54EFA10}"/>
            </a:ext>
          </a:extLst>
        </xdr:cNvPr>
        <xdr:cNvCxnSpPr/>
      </xdr:nvCxnSpPr>
      <xdr:spPr>
        <a:xfrm>
          <a:off x="4429125" y="1315120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141111</xdr:rowOff>
    </xdr:from>
    <xdr:to>
      <xdr:col>23</xdr:col>
      <xdr:colOff>133350</xdr:colOff>
      <xdr:row>64</xdr:row>
      <xdr:rowOff>9878</xdr:rowOff>
    </xdr:to>
    <xdr:cxnSp macro="">
      <xdr:nvCxnSpPr>
        <xdr:cNvPr id="134" name="直線コネクタ 133">
          <a:extLst>
            <a:ext uri="{FF2B5EF4-FFF2-40B4-BE49-F238E27FC236}">
              <a16:creationId xmlns:a16="http://schemas.microsoft.com/office/drawing/2014/main" id="{C38ECF53-9B37-4D50-A5F8-E5596F7C6053}"/>
            </a:ext>
          </a:extLst>
        </xdr:cNvPr>
        <xdr:cNvCxnSpPr/>
      </xdr:nvCxnSpPr>
      <xdr:spPr>
        <a:xfrm flipV="1">
          <a:off x="3752850" y="14546086"/>
          <a:ext cx="762000" cy="9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5" name="財政構造の弾力性平均値テキスト">
          <a:extLst>
            <a:ext uri="{FF2B5EF4-FFF2-40B4-BE49-F238E27FC236}">
              <a16:creationId xmlns:a16="http://schemas.microsoft.com/office/drawing/2014/main" id="{A8C37A8B-E944-41CA-9E9D-09985E03D42B}"/>
            </a:ext>
          </a:extLst>
        </xdr:cNvPr>
        <xdr:cNvSpPr txBox="1"/>
      </xdr:nvSpPr>
      <xdr:spPr>
        <a:xfrm>
          <a:off x="4581525" y="1408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6" name="フローチャート: 判断 135">
          <a:extLst>
            <a:ext uri="{FF2B5EF4-FFF2-40B4-BE49-F238E27FC236}">
              <a16:creationId xmlns:a16="http://schemas.microsoft.com/office/drawing/2014/main" id="{DC9DAB16-ACC7-4CAB-9F1D-F9AA6ABC4698}"/>
            </a:ext>
          </a:extLst>
        </xdr:cNvPr>
        <xdr:cNvSpPr/>
      </xdr:nvSpPr>
      <xdr:spPr>
        <a:xfrm>
          <a:off x="4467225" y="14297730"/>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9878</xdr:rowOff>
    </xdr:from>
    <xdr:to>
      <xdr:col>19</xdr:col>
      <xdr:colOff>133350</xdr:colOff>
      <xdr:row>64</xdr:row>
      <xdr:rowOff>23283</xdr:rowOff>
    </xdr:to>
    <xdr:cxnSp macro="">
      <xdr:nvCxnSpPr>
        <xdr:cNvPr id="137" name="直線コネクタ 136">
          <a:extLst>
            <a:ext uri="{FF2B5EF4-FFF2-40B4-BE49-F238E27FC236}">
              <a16:creationId xmlns:a16="http://schemas.microsoft.com/office/drawing/2014/main" id="{52F3DC9C-7F42-479C-92CD-974DE688E3C8}"/>
            </a:ext>
          </a:extLst>
        </xdr:cNvPr>
        <xdr:cNvCxnSpPr/>
      </xdr:nvCxnSpPr>
      <xdr:spPr>
        <a:xfrm flipV="1">
          <a:off x="2943225" y="14637103"/>
          <a:ext cx="809625"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8" name="フローチャート: 判断 137">
          <a:extLst>
            <a:ext uri="{FF2B5EF4-FFF2-40B4-BE49-F238E27FC236}">
              <a16:creationId xmlns:a16="http://schemas.microsoft.com/office/drawing/2014/main" id="{4D7886E4-B284-4E2E-9825-C2D2C4EA75F4}"/>
            </a:ext>
          </a:extLst>
        </xdr:cNvPr>
        <xdr:cNvSpPr/>
      </xdr:nvSpPr>
      <xdr:spPr>
        <a:xfrm>
          <a:off x="3705225" y="137276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9" name="テキスト ボックス 138">
          <a:extLst>
            <a:ext uri="{FF2B5EF4-FFF2-40B4-BE49-F238E27FC236}">
              <a16:creationId xmlns:a16="http://schemas.microsoft.com/office/drawing/2014/main" id="{BCC7C0F1-418D-4301-8F5B-03E8ED9144DD}"/>
            </a:ext>
          </a:extLst>
        </xdr:cNvPr>
        <xdr:cNvSpPr txBox="1"/>
      </xdr:nvSpPr>
      <xdr:spPr>
        <a:xfrm>
          <a:off x="3409950" y="13382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66</xdr:row>
      <xdr:rowOff>55739</xdr:rowOff>
    </xdr:to>
    <xdr:cxnSp macro="">
      <xdr:nvCxnSpPr>
        <xdr:cNvPr id="140" name="直線コネクタ 139">
          <a:extLst>
            <a:ext uri="{FF2B5EF4-FFF2-40B4-BE49-F238E27FC236}">
              <a16:creationId xmlns:a16="http://schemas.microsoft.com/office/drawing/2014/main" id="{B23914D4-7A0C-4BC1-950D-142105880ADC}"/>
            </a:ext>
          </a:extLst>
        </xdr:cNvPr>
        <xdr:cNvCxnSpPr/>
      </xdr:nvCxnSpPr>
      <xdr:spPr>
        <a:xfrm flipV="1">
          <a:off x="2124075" y="14656858"/>
          <a:ext cx="819150" cy="48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41" name="フローチャート: 判断 140">
          <a:extLst>
            <a:ext uri="{FF2B5EF4-FFF2-40B4-BE49-F238E27FC236}">
              <a16:creationId xmlns:a16="http://schemas.microsoft.com/office/drawing/2014/main" id="{0B53A9A4-3B0A-404B-8550-4C6831E560A5}"/>
            </a:ext>
          </a:extLst>
        </xdr:cNvPr>
        <xdr:cNvSpPr/>
      </xdr:nvSpPr>
      <xdr:spPr>
        <a:xfrm>
          <a:off x="2886075" y="14518922"/>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2" name="テキスト ボックス 141">
          <a:extLst>
            <a:ext uri="{FF2B5EF4-FFF2-40B4-BE49-F238E27FC236}">
              <a16:creationId xmlns:a16="http://schemas.microsoft.com/office/drawing/2014/main" id="{3B48DFEF-9D17-46A4-A531-70CE2073F020}"/>
            </a:ext>
          </a:extLst>
        </xdr:cNvPr>
        <xdr:cNvSpPr txBox="1"/>
      </xdr:nvSpPr>
      <xdr:spPr>
        <a:xfrm>
          <a:off x="2600325" y="1423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160161</xdr:rowOff>
    </xdr:from>
    <xdr:to>
      <xdr:col>11</xdr:col>
      <xdr:colOff>31750</xdr:colOff>
      <xdr:row>66</xdr:row>
      <xdr:rowOff>55739</xdr:rowOff>
    </xdr:to>
    <xdr:cxnSp macro="">
      <xdr:nvCxnSpPr>
        <xdr:cNvPr id="143" name="直線コネクタ 142">
          <a:extLst>
            <a:ext uri="{FF2B5EF4-FFF2-40B4-BE49-F238E27FC236}">
              <a16:creationId xmlns:a16="http://schemas.microsoft.com/office/drawing/2014/main" id="{523A869D-D56E-40EE-9CE6-7A25904AEB7D}"/>
            </a:ext>
          </a:extLst>
        </xdr:cNvPr>
        <xdr:cNvCxnSpPr/>
      </xdr:nvCxnSpPr>
      <xdr:spPr>
        <a:xfrm>
          <a:off x="1333500" y="15022336"/>
          <a:ext cx="790575" cy="1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4" name="フローチャート: 判断 143">
          <a:extLst>
            <a:ext uri="{FF2B5EF4-FFF2-40B4-BE49-F238E27FC236}">
              <a16:creationId xmlns:a16="http://schemas.microsoft.com/office/drawing/2014/main" id="{ACFA28E2-099B-4FC9-9B04-FBA97AE2A144}"/>
            </a:ext>
          </a:extLst>
        </xdr:cNvPr>
        <xdr:cNvSpPr/>
      </xdr:nvSpPr>
      <xdr:spPr>
        <a:xfrm>
          <a:off x="2095500" y="14518922"/>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5" name="テキスト ボックス 144">
          <a:extLst>
            <a:ext uri="{FF2B5EF4-FFF2-40B4-BE49-F238E27FC236}">
              <a16:creationId xmlns:a16="http://schemas.microsoft.com/office/drawing/2014/main" id="{291F4482-6933-4100-9465-A768B3B1A06D}"/>
            </a:ext>
          </a:extLst>
        </xdr:cNvPr>
        <xdr:cNvSpPr txBox="1"/>
      </xdr:nvSpPr>
      <xdr:spPr>
        <a:xfrm>
          <a:off x="1781175" y="1423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6" name="フローチャート: 判断 145">
          <a:extLst>
            <a:ext uri="{FF2B5EF4-FFF2-40B4-BE49-F238E27FC236}">
              <a16:creationId xmlns:a16="http://schemas.microsoft.com/office/drawing/2014/main" id="{DBB4F315-D6AE-4E92-82C2-5C6B6796FD82}"/>
            </a:ext>
          </a:extLst>
        </xdr:cNvPr>
        <xdr:cNvSpPr/>
      </xdr:nvSpPr>
      <xdr:spPr>
        <a:xfrm>
          <a:off x="1285875" y="144384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7" name="テキスト ボックス 146">
          <a:extLst>
            <a:ext uri="{FF2B5EF4-FFF2-40B4-BE49-F238E27FC236}">
              <a16:creationId xmlns:a16="http://schemas.microsoft.com/office/drawing/2014/main" id="{F403882F-E026-4506-9BE7-01461FEDC05A}"/>
            </a:ext>
          </a:extLst>
        </xdr:cNvPr>
        <xdr:cNvSpPr txBox="1"/>
      </xdr:nvSpPr>
      <xdr:spPr>
        <a:xfrm>
          <a:off x="971550" y="1408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0E54765-5E0F-4788-BB8B-489252959594}"/>
            </a:ext>
          </a:extLst>
        </xdr:cNvPr>
        <xdr:cNvSpPr txBox="1"/>
      </xdr:nvSpPr>
      <xdr:spPr>
        <a:xfrm>
          <a:off x="431482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4AC79E0-2AE9-40AE-9280-3B39D8A484F4}"/>
            </a:ext>
          </a:extLst>
        </xdr:cNvPr>
        <xdr:cNvSpPr txBox="1"/>
      </xdr:nvSpPr>
      <xdr:spPr>
        <a:xfrm>
          <a:off x="355282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06EB619-23E4-4BF8-88A0-763EA3FA0D1D}"/>
            </a:ext>
          </a:extLst>
        </xdr:cNvPr>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300A171-95B5-4ABF-B14E-7D94F2992E08}"/>
            </a:ext>
          </a:extLst>
        </xdr:cNvPr>
        <xdr:cNvSpPr txBox="1"/>
      </xdr:nvSpPr>
      <xdr:spPr>
        <a:xfrm>
          <a:off x="19335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758B64BA-2F69-4728-B82A-9F4C49548C5F}"/>
            </a:ext>
          </a:extLst>
        </xdr:cNvPr>
        <xdr:cNvSpPr txBox="1"/>
      </xdr:nvSpPr>
      <xdr:spPr>
        <a:xfrm>
          <a:off x="11334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90311</xdr:rowOff>
    </xdr:from>
    <xdr:to>
      <xdr:col>23</xdr:col>
      <xdr:colOff>184150</xdr:colOff>
      <xdr:row>64</xdr:row>
      <xdr:rowOff>20461</xdr:rowOff>
    </xdr:to>
    <xdr:sp macro="" textlink="">
      <xdr:nvSpPr>
        <xdr:cNvPr id="153" name="楕円 152">
          <a:extLst>
            <a:ext uri="{FF2B5EF4-FFF2-40B4-BE49-F238E27FC236}">
              <a16:creationId xmlns:a16="http://schemas.microsoft.com/office/drawing/2014/main" id="{7E138948-9217-48FA-9969-0B7F3F719532}"/>
            </a:ext>
          </a:extLst>
        </xdr:cNvPr>
        <xdr:cNvSpPr/>
      </xdr:nvSpPr>
      <xdr:spPr>
        <a:xfrm>
          <a:off x="4467225" y="14488936"/>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62388</xdr:rowOff>
    </xdr:from>
    <xdr:ext cx="762000" cy="259045"/>
    <xdr:sp macro="" textlink="">
      <xdr:nvSpPr>
        <xdr:cNvPr id="154" name="財政構造の弾力性該当値テキスト">
          <a:extLst>
            <a:ext uri="{FF2B5EF4-FFF2-40B4-BE49-F238E27FC236}">
              <a16:creationId xmlns:a16="http://schemas.microsoft.com/office/drawing/2014/main" id="{961ABCD1-9918-40D3-A1C5-E00E8AFFE1D1}"/>
            </a:ext>
          </a:extLst>
        </xdr:cNvPr>
        <xdr:cNvSpPr txBox="1"/>
      </xdr:nvSpPr>
      <xdr:spPr>
        <a:xfrm>
          <a:off x="4581525" y="144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130528</xdr:rowOff>
    </xdr:from>
    <xdr:to>
      <xdr:col>19</xdr:col>
      <xdr:colOff>184150</xdr:colOff>
      <xdr:row>64</xdr:row>
      <xdr:rowOff>60678</xdr:rowOff>
    </xdr:to>
    <xdr:sp macro="" textlink="">
      <xdr:nvSpPr>
        <xdr:cNvPr id="155" name="楕円 154">
          <a:extLst>
            <a:ext uri="{FF2B5EF4-FFF2-40B4-BE49-F238E27FC236}">
              <a16:creationId xmlns:a16="http://schemas.microsoft.com/office/drawing/2014/main" id="{C6294010-EA5F-4446-828E-6CC61EF43D46}"/>
            </a:ext>
          </a:extLst>
        </xdr:cNvPr>
        <xdr:cNvSpPr/>
      </xdr:nvSpPr>
      <xdr:spPr>
        <a:xfrm>
          <a:off x="3705225" y="14532328"/>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45455</xdr:rowOff>
    </xdr:from>
    <xdr:ext cx="736600" cy="259045"/>
    <xdr:sp macro="" textlink="">
      <xdr:nvSpPr>
        <xdr:cNvPr id="156" name="テキスト ボックス 155">
          <a:extLst>
            <a:ext uri="{FF2B5EF4-FFF2-40B4-BE49-F238E27FC236}">
              <a16:creationId xmlns:a16="http://schemas.microsoft.com/office/drawing/2014/main" id="{B65CA0C7-3C5D-4A31-85BB-EA9BF64042E5}"/>
            </a:ext>
          </a:extLst>
        </xdr:cNvPr>
        <xdr:cNvSpPr txBox="1"/>
      </xdr:nvSpPr>
      <xdr:spPr>
        <a:xfrm>
          <a:off x="3409950" y="1467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a:extLst>
            <a:ext uri="{FF2B5EF4-FFF2-40B4-BE49-F238E27FC236}">
              <a16:creationId xmlns:a16="http://schemas.microsoft.com/office/drawing/2014/main" id="{583155CD-38BD-4D4A-A680-6D0A9B0ABAD6}"/>
            </a:ext>
          </a:extLst>
        </xdr:cNvPr>
        <xdr:cNvSpPr/>
      </xdr:nvSpPr>
      <xdr:spPr>
        <a:xfrm>
          <a:off x="2886075" y="14542558"/>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8" name="テキスト ボックス 157">
          <a:extLst>
            <a:ext uri="{FF2B5EF4-FFF2-40B4-BE49-F238E27FC236}">
              <a16:creationId xmlns:a16="http://schemas.microsoft.com/office/drawing/2014/main" id="{A34D6EBE-2C43-45F4-93ED-76DD7052B95C}"/>
            </a:ext>
          </a:extLst>
        </xdr:cNvPr>
        <xdr:cNvSpPr txBox="1"/>
      </xdr:nvSpPr>
      <xdr:spPr>
        <a:xfrm>
          <a:off x="2600325" y="1468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4939</xdr:rowOff>
    </xdr:from>
    <xdr:to>
      <xdr:col>11</xdr:col>
      <xdr:colOff>82550</xdr:colOff>
      <xdr:row>66</xdr:row>
      <xdr:rowOff>106539</xdr:rowOff>
    </xdr:to>
    <xdr:sp macro="" textlink="">
      <xdr:nvSpPr>
        <xdr:cNvPr id="159" name="楕円 158">
          <a:extLst>
            <a:ext uri="{FF2B5EF4-FFF2-40B4-BE49-F238E27FC236}">
              <a16:creationId xmlns:a16="http://schemas.microsoft.com/office/drawing/2014/main" id="{2F19856C-E04A-4AC0-B9F3-728FBE4DA588}"/>
            </a:ext>
          </a:extLst>
        </xdr:cNvPr>
        <xdr:cNvSpPr/>
      </xdr:nvSpPr>
      <xdr:spPr>
        <a:xfrm>
          <a:off x="2095500" y="150957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91316</xdr:rowOff>
    </xdr:from>
    <xdr:ext cx="762000" cy="259045"/>
    <xdr:sp macro="" textlink="">
      <xdr:nvSpPr>
        <xdr:cNvPr id="160" name="テキスト ボックス 159">
          <a:extLst>
            <a:ext uri="{FF2B5EF4-FFF2-40B4-BE49-F238E27FC236}">
              <a16:creationId xmlns:a16="http://schemas.microsoft.com/office/drawing/2014/main" id="{D8A5720D-24B3-412C-BEF4-3B1185C1D63A}"/>
            </a:ext>
          </a:extLst>
        </xdr:cNvPr>
        <xdr:cNvSpPr txBox="1"/>
      </xdr:nvSpPr>
      <xdr:spPr>
        <a:xfrm>
          <a:off x="1781175" y="151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109361</xdr:rowOff>
    </xdr:from>
    <xdr:to>
      <xdr:col>7</xdr:col>
      <xdr:colOff>31750</xdr:colOff>
      <xdr:row>66</xdr:row>
      <xdr:rowOff>39511</xdr:rowOff>
    </xdr:to>
    <xdr:sp macro="" textlink="">
      <xdr:nvSpPr>
        <xdr:cNvPr id="161" name="楕円 160">
          <a:extLst>
            <a:ext uri="{FF2B5EF4-FFF2-40B4-BE49-F238E27FC236}">
              <a16:creationId xmlns:a16="http://schemas.microsoft.com/office/drawing/2014/main" id="{E7E35F45-D61B-45DF-B2F5-82DAC27AD716}"/>
            </a:ext>
          </a:extLst>
        </xdr:cNvPr>
        <xdr:cNvSpPr/>
      </xdr:nvSpPr>
      <xdr:spPr>
        <a:xfrm>
          <a:off x="1285875" y="14965186"/>
          <a:ext cx="7620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24288</xdr:rowOff>
    </xdr:from>
    <xdr:ext cx="762000" cy="259045"/>
    <xdr:sp macro="" textlink="">
      <xdr:nvSpPr>
        <xdr:cNvPr id="162" name="テキスト ボックス 161">
          <a:extLst>
            <a:ext uri="{FF2B5EF4-FFF2-40B4-BE49-F238E27FC236}">
              <a16:creationId xmlns:a16="http://schemas.microsoft.com/office/drawing/2014/main" id="{A3A8C5C2-9E2C-41BA-BD66-3E74147EFA31}"/>
            </a:ext>
          </a:extLst>
        </xdr:cNvPr>
        <xdr:cNvSpPr txBox="1"/>
      </xdr:nvSpPr>
      <xdr:spPr>
        <a:xfrm>
          <a:off x="971550" y="151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39B82E11-6A41-4BFB-ABF1-C036BBD18D18}"/>
            </a:ext>
          </a:extLst>
        </xdr:cNvPr>
        <xdr:cNvSpPr/>
      </xdr:nvSpPr>
      <xdr:spPr>
        <a:xfrm>
          <a:off x="704850" y="168116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9E6E1CFB-9C3F-4C01-89A6-07236EF6A336}"/>
            </a:ext>
          </a:extLst>
        </xdr:cNvPr>
        <xdr:cNvSpPr txBox="1"/>
      </xdr:nvSpPr>
      <xdr:spPr>
        <a:xfrm>
          <a:off x="749728" y="1728787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625D1723-825B-4985-A865-41505162BA73}"/>
            </a:ext>
          </a:extLst>
        </xdr:cNvPr>
        <xdr:cNvSpPr txBox="1"/>
      </xdr:nvSpPr>
      <xdr:spPr>
        <a:xfrm>
          <a:off x="3784172"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FABCE182-7AFD-4886-81AF-58F7108B367B}"/>
            </a:ext>
          </a:extLst>
        </xdr:cNvPr>
        <xdr:cNvSpPr/>
      </xdr:nvSpPr>
      <xdr:spPr>
        <a:xfrm>
          <a:off x="5372100" y="1717357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15F5ACA6-873B-4B4F-8BBE-3AC6D7F78C2E}"/>
            </a:ext>
          </a:extLst>
        </xdr:cNvPr>
        <xdr:cNvSpPr/>
      </xdr:nvSpPr>
      <xdr:spPr>
        <a:xfrm>
          <a:off x="5372100" y="1742122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A37B23AC-D804-4536-B19C-D9355CAFB74A}"/>
            </a:ext>
          </a:extLst>
        </xdr:cNvPr>
        <xdr:cNvSpPr/>
      </xdr:nvSpPr>
      <xdr:spPr>
        <a:xfrm>
          <a:off x="6867525" y="1717357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E8127DF1-6681-42FE-AB2F-CB8D583BE054}"/>
            </a:ext>
          </a:extLst>
        </xdr:cNvPr>
        <xdr:cNvSpPr/>
      </xdr:nvSpPr>
      <xdr:spPr>
        <a:xfrm>
          <a:off x="6867525" y="174212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FD43DD2E-A28D-4589-8632-6DE92D7FDA0B}"/>
            </a:ext>
          </a:extLst>
        </xdr:cNvPr>
        <xdr:cNvSpPr/>
      </xdr:nvSpPr>
      <xdr:spPr>
        <a:xfrm>
          <a:off x="8201025" y="171735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EE4348FF-FBC6-4F64-9430-D4B623264A22}"/>
            </a:ext>
          </a:extLst>
        </xdr:cNvPr>
        <xdr:cNvSpPr/>
      </xdr:nvSpPr>
      <xdr:spPr>
        <a:xfrm>
          <a:off x="8201025" y="174212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2DA728FF-B4C3-487D-B0C9-A3DCAF8CB958}"/>
            </a:ext>
          </a:extLst>
        </xdr:cNvPr>
        <xdr:cNvSpPr/>
      </xdr:nvSpPr>
      <xdr:spPr>
        <a:xfrm>
          <a:off x="704850" y="1785937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516C53D0-2EB2-43A6-A37E-DCD2CE288C9E}"/>
            </a:ext>
          </a:extLst>
        </xdr:cNvPr>
        <xdr:cNvSpPr/>
      </xdr:nvSpPr>
      <xdr:spPr>
        <a:xfrm>
          <a:off x="5495925" y="17859375"/>
          <a:ext cx="5486400"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FCC33C5C-EC38-4B7B-B5DE-C7BB2988E0C9}"/>
            </a:ext>
          </a:extLst>
        </xdr:cNvPr>
        <xdr:cNvSpPr/>
      </xdr:nvSpPr>
      <xdr:spPr>
        <a:xfrm>
          <a:off x="5495925" y="17859375"/>
          <a:ext cx="3457575"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7BD4F7A2-C2A9-488A-AF50-65757B68D987}"/>
            </a:ext>
          </a:extLst>
        </xdr:cNvPr>
        <xdr:cNvSpPr txBox="1"/>
      </xdr:nvSpPr>
      <xdr:spPr>
        <a:xfrm>
          <a:off x="5610225" y="18288000"/>
          <a:ext cx="5248275" cy="2657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人口一人当たり人件費は、平成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引き続き、令和元年度は教職員数の増による人件費の増により増加した。令和２年度は、会計年度任用職員制度の開始による人件費の増により増加した。令和３年度は、会計年度任用職員にかかる報酬の増等により増加した。</a:t>
          </a:r>
        </a:p>
        <a:p>
          <a:r>
            <a:rPr kumimoji="1" lang="ja-JP" altLang="en-US" sz="1000">
              <a:latin typeface="ＭＳ Ｐゴシック" panose="020B0600070205080204" pitchFamily="50" charset="-128"/>
              <a:ea typeface="ＭＳ Ｐゴシック" panose="020B0600070205080204" pitchFamily="50" charset="-128"/>
            </a:rPr>
            <a:t>人口一人当たり物件費は、平成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年度は中学校完全給食実施の通年化等により増となった。令和元年度は、プレミアム付き商品券の実施等により増となった。令和２年度は、公立学校におけるかわさき</a:t>
          </a:r>
          <a:r>
            <a:rPr kumimoji="1" lang="en-US" altLang="ja-JP" sz="1000">
              <a:latin typeface="ＭＳ Ｐゴシック" panose="020B0600070205080204" pitchFamily="50" charset="-128"/>
              <a:ea typeface="ＭＳ Ｐゴシック" panose="020B0600070205080204" pitchFamily="50" charset="-128"/>
            </a:rPr>
            <a:t>GIGA</a:t>
          </a:r>
          <a:r>
            <a:rPr kumimoji="1" lang="ja-JP" altLang="en-US" sz="1000">
              <a:latin typeface="ＭＳ Ｐゴシック" panose="020B0600070205080204" pitchFamily="50" charset="-128"/>
              <a:ea typeface="ＭＳ Ｐゴシック" panose="020B0600070205080204" pitchFamily="50" charset="-128"/>
            </a:rPr>
            <a:t>スクール構想端末（タブレット）整備等により増加となった。令和３年度は、新型コロナウイルスワクチン接種の実施や学校給食費の公会計化の開始に伴う学校給食物資購入費の増により増加した。令和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年度は、物価高騰に伴う光熱費の増により増加した。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A9A3D091-0708-4C2D-8EAC-2A47CC5CC038}"/>
            </a:ext>
          </a:extLst>
        </xdr:cNvPr>
        <xdr:cNvSpPr txBox="1"/>
      </xdr:nvSpPr>
      <xdr:spPr>
        <a:xfrm>
          <a:off x="666750" y="17611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380F39AB-5A47-41C1-8ADA-8967D326D1DB}"/>
            </a:ext>
          </a:extLst>
        </xdr:cNvPr>
        <xdr:cNvCxnSpPr/>
      </xdr:nvCxnSpPr>
      <xdr:spPr>
        <a:xfrm>
          <a:off x="704850" y="210693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BC82F58C-C50B-4B01-9B83-CBA4F6DBD200}"/>
            </a:ext>
          </a:extLst>
        </xdr:cNvPr>
        <xdr:cNvSpPr txBox="1"/>
      </xdr:nvSpPr>
      <xdr:spPr>
        <a:xfrm>
          <a:off x="0" y="208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7E7BEC6A-1AC4-4346-B0CF-5E46D71404A1}"/>
            </a:ext>
          </a:extLst>
        </xdr:cNvPr>
        <xdr:cNvCxnSpPr/>
      </xdr:nvCxnSpPr>
      <xdr:spPr>
        <a:xfrm>
          <a:off x="704850" y="204120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A89D27D0-6D57-4A34-9C07-E6AB8BB1BB79}"/>
            </a:ext>
          </a:extLst>
        </xdr:cNvPr>
        <xdr:cNvSpPr txBox="1"/>
      </xdr:nvSpPr>
      <xdr:spPr>
        <a:xfrm>
          <a:off x="0" y="2021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49C62CEC-762B-469D-9DE5-ECEA3262E9D3}"/>
            </a:ext>
          </a:extLst>
        </xdr:cNvPr>
        <xdr:cNvCxnSpPr/>
      </xdr:nvCxnSpPr>
      <xdr:spPr>
        <a:xfrm>
          <a:off x="704850" y="19764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A003BAFF-6985-48BA-A148-C6226E045ADC}"/>
            </a:ext>
          </a:extLst>
        </xdr:cNvPr>
        <xdr:cNvSpPr txBox="1"/>
      </xdr:nvSpPr>
      <xdr:spPr>
        <a:xfrm>
          <a:off x="0" y="195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FC823DC5-CFC8-455B-B1B7-4D7663493FDC}"/>
            </a:ext>
          </a:extLst>
        </xdr:cNvPr>
        <xdr:cNvCxnSpPr/>
      </xdr:nvCxnSpPr>
      <xdr:spPr>
        <a:xfrm>
          <a:off x="704850" y="191071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503A794F-7BF0-4AE9-884C-E0C560740E85}"/>
            </a:ext>
          </a:extLst>
        </xdr:cNvPr>
        <xdr:cNvSpPr txBox="1"/>
      </xdr:nvSpPr>
      <xdr:spPr>
        <a:xfrm>
          <a:off x="0" y="1890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F6664525-47F8-4421-99D6-439C9CD04E64}"/>
            </a:ext>
          </a:extLst>
        </xdr:cNvPr>
        <xdr:cNvCxnSpPr/>
      </xdr:nvCxnSpPr>
      <xdr:spPr>
        <a:xfrm>
          <a:off x="704850" y="184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CC5DC2AC-C148-441D-8EDF-493F94A22AFB}"/>
            </a:ext>
          </a:extLst>
        </xdr:cNvPr>
        <xdr:cNvSpPr txBox="1"/>
      </xdr:nvSpPr>
      <xdr:spPr>
        <a:xfrm>
          <a:off x="0" y="1831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6756EFCB-0B87-4CF8-84A4-9AE7BE01B8A8}"/>
            </a:ext>
          </a:extLst>
        </xdr:cNvPr>
        <xdr:cNvCxnSpPr/>
      </xdr:nvCxnSpPr>
      <xdr:spPr>
        <a:xfrm>
          <a:off x="704850" y="17859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AF59957E-72A9-41D2-A99B-34F3FD6B1278}"/>
            </a:ext>
          </a:extLst>
        </xdr:cNvPr>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299FA6E9-EFED-4792-AF71-3178B9E44BB6}"/>
            </a:ext>
          </a:extLst>
        </xdr:cNvPr>
        <xdr:cNvSpPr/>
      </xdr:nvSpPr>
      <xdr:spPr>
        <a:xfrm>
          <a:off x="704850" y="1785937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90" name="直線コネクタ 189">
          <a:extLst>
            <a:ext uri="{FF2B5EF4-FFF2-40B4-BE49-F238E27FC236}">
              <a16:creationId xmlns:a16="http://schemas.microsoft.com/office/drawing/2014/main" id="{4B71DE11-ACD7-46EB-8DFD-06AB1DFAC88C}"/>
            </a:ext>
          </a:extLst>
        </xdr:cNvPr>
        <xdr:cNvCxnSpPr/>
      </xdr:nvCxnSpPr>
      <xdr:spPr>
        <a:xfrm flipV="1">
          <a:off x="4514850" y="19119157"/>
          <a:ext cx="0" cy="1357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91" name="人件費・物件費等の状況最小値テキスト">
          <a:extLst>
            <a:ext uri="{FF2B5EF4-FFF2-40B4-BE49-F238E27FC236}">
              <a16:creationId xmlns:a16="http://schemas.microsoft.com/office/drawing/2014/main" id="{4529E76F-7929-4EE4-B0C9-58944EDE1659}"/>
            </a:ext>
          </a:extLst>
        </xdr:cNvPr>
        <xdr:cNvSpPr txBox="1"/>
      </xdr:nvSpPr>
      <xdr:spPr>
        <a:xfrm>
          <a:off x="4581525" y="2045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2" name="直線コネクタ 191">
          <a:extLst>
            <a:ext uri="{FF2B5EF4-FFF2-40B4-BE49-F238E27FC236}">
              <a16:creationId xmlns:a16="http://schemas.microsoft.com/office/drawing/2014/main" id="{3CDC8B74-5757-44B2-81E0-35C504316838}"/>
            </a:ext>
          </a:extLst>
        </xdr:cNvPr>
        <xdr:cNvCxnSpPr/>
      </xdr:nvCxnSpPr>
      <xdr:spPr>
        <a:xfrm>
          <a:off x="4429125" y="204770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3" name="人件費・物件費等の状況最大値テキスト">
          <a:extLst>
            <a:ext uri="{FF2B5EF4-FFF2-40B4-BE49-F238E27FC236}">
              <a16:creationId xmlns:a16="http://schemas.microsoft.com/office/drawing/2014/main" id="{13F26194-C20D-4677-9C5B-269BC50BEE48}"/>
            </a:ext>
          </a:extLst>
        </xdr:cNvPr>
        <xdr:cNvSpPr txBox="1"/>
      </xdr:nvSpPr>
      <xdr:spPr>
        <a:xfrm>
          <a:off x="4581525" y="1880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4" name="直線コネクタ 193">
          <a:extLst>
            <a:ext uri="{FF2B5EF4-FFF2-40B4-BE49-F238E27FC236}">
              <a16:creationId xmlns:a16="http://schemas.microsoft.com/office/drawing/2014/main" id="{57EEC5C6-0FFB-47FE-9C54-FB93EE8B7214}"/>
            </a:ext>
          </a:extLst>
        </xdr:cNvPr>
        <xdr:cNvCxnSpPr/>
      </xdr:nvCxnSpPr>
      <xdr:spPr>
        <a:xfrm>
          <a:off x="4429125" y="191191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121665</xdr:rowOff>
    </xdr:from>
    <xdr:to>
      <xdr:col>23</xdr:col>
      <xdr:colOff>133350</xdr:colOff>
      <xdr:row>85</xdr:row>
      <xdr:rowOff>4869</xdr:rowOff>
    </xdr:to>
    <xdr:cxnSp macro="">
      <xdr:nvCxnSpPr>
        <xdr:cNvPr id="195" name="直線コネクタ 194">
          <a:extLst>
            <a:ext uri="{FF2B5EF4-FFF2-40B4-BE49-F238E27FC236}">
              <a16:creationId xmlns:a16="http://schemas.microsoft.com/office/drawing/2014/main" id="{DC1B41D4-303B-42FA-9B9A-B089CC71C637}"/>
            </a:ext>
          </a:extLst>
        </xdr:cNvPr>
        <xdr:cNvCxnSpPr/>
      </xdr:nvCxnSpPr>
      <xdr:spPr>
        <a:xfrm>
          <a:off x="3752850" y="19327240"/>
          <a:ext cx="7620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6" name="人件費・物件費等の状況平均値テキスト">
          <a:extLst>
            <a:ext uri="{FF2B5EF4-FFF2-40B4-BE49-F238E27FC236}">
              <a16:creationId xmlns:a16="http://schemas.microsoft.com/office/drawing/2014/main" id="{2CB51EAB-790F-46FF-B43E-31D2C37C6ABF}"/>
            </a:ext>
          </a:extLst>
        </xdr:cNvPr>
        <xdr:cNvSpPr txBox="1"/>
      </xdr:nvSpPr>
      <xdr:spPr>
        <a:xfrm>
          <a:off x="4581525" y="1957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7" name="フローチャート: 判断 196">
          <a:extLst>
            <a:ext uri="{FF2B5EF4-FFF2-40B4-BE49-F238E27FC236}">
              <a16:creationId xmlns:a16="http://schemas.microsoft.com/office/drawing/2014/main" id="{A1E4EDB1-CEDD-4A91-9A66-49BFD28F0140}"/>
            </a:ext>
          </a:extLst>
        </xdr:cNvPr>
        <xdr:cNvSpPr/>
      </xdr:nvSpPr>
      <xdr:spPr>
        <a:xfrm>
          <a:off x="4467225" y="19601805"/>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73273</xdr:rowOff>
    </xdr:from>
    <xdr:to>
      <xdr:col>19</xdr:col>
      <xdr:colOff>133350</xdr:colOff>
      <xdr:row>84</xdr:row>
      <xdr:rowOff>121665</xdr:rowOff>
    </xdr:to>
    <xdr:cxnSp macro="">
      <xdr:nvCxnSpPr>
        <xdr:cNvPr id="198" name="直線コネクタ 197">
          <a:extLst>
            <a:ext uri="{FF2B5EF4-FFF2-40B4-BE49-F238E27FC236}">
              <a16:creationId xmlns:a16="http://schemas.microsoft.com/office/drawing/2014/main" id="{0687874E-B388-4D5E-9297-990BBEA63A1A}"/>
            </a:ext>
          </a:extLst>
        </xdr:cNvPr>
        <xdr:cNvCxnSpPr/>
      </xdr:nvCxnSpPr>
      <xdr:spPr>
        <a:xfrm>
          <a:off x="2943225" y="18818473"/>
          <a:ext cx="809625" cy="50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9" name="フローチャート: 判断 198">
          <a:extLst>
            <a:ext uri="{FF2B5EF4-FFF2-40B4-BE49-F238E27FC236}">
              <a16:creationId xmlns:a16="http://schemas.microsoft.com/office/drawing/2014/main" id="{470A957A-28DE-4C2D-BC89-45C4433CF248}"/>
            </a:ext>
          </a:extLst>
        </xdr:cNvPr>
        <xdr:cNvSpPr/>
      </xdr:nvSpPr>
      <xdr:spPr>
        <a:xfrm>
          <a:off x="3705225" y="194881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200" name="テキスト ボックス 199">
          <a:extLst>
            <a:ext uri="{FF2B5EF4-FFF2-40B4-BE49-F238E27FC236}">
              <a16:creationId xmlns:a16="http://schemas.microsoft.com/office/drawing/2014/main" id="{0C09BBEC-E919-4550-8578-B176B403F082}"/>
            </a:ext>
          </a:extLst>
        </xdr:cNvPr>
        <xdr:cNvSpPr txBox="1"/>
      </xdr:nvSpPr>
      <xdr:spPr>
        <a:xfrm>
          <a:off x="3409950" y="19571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146465</xdr:rowOff>
    </xdr:from>
    <xdr:to>
      <xdr:col>15</xdr:col>
      <xdr:colOff>82550</xdr:colOff>
      <xdr:row>82</xdr:row>
      <xdr:rowOff>73273</xdr:rowOff>
    </xdr:to>
    <xdr:cxnSp macro="">
      <xdr:nvCxnSpPr>
        <xdr:cNvPr id="201" name="直線コネクタ 200">
          <a:extLst>
            <a:ext uri="{FF2B5EF4-FFF2-40B4-BE49-F238E27FC236}">
              <a16:creationId xmlns:a16="http://schemas.microsoft.com/office/drawing/2014/main" id="{0B36AB2E-15C5-4CC4-BA78-5E7E56BB2F23}"/>
            </a:ext>
          </a:extLst>
        </xdr:cNvPr>
        <xdr:cNvCxnSpPr/>
      </xdr:nvCxnSpPr>
      <xdr:spPr>
        <a:xfrm>
          <a:off x="2124075" y="18659890"/>
          <a:ext cx="819150" cy="15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2" name="フローチャート: 判断 201">
          <a:extLst>
            <a:ext uri="{FF2B5EF4-FFF2-40B4-BE49-F238E27FC236}">
              <a16:creationId xmlns:a16="http://schemas.microsoft.com/office/drawing/2014/main" id="{B3B71335-9AA6-470B-9E7A-8BC347F351B1}"/>
            </a:ext>
          </a:extLst>
        </xdr:cNvPr>
        <xdr:cNvSpPr/>
      </xdr:nvSpPr>
      <xdr:spPr>
        <a:xfrm>
          <a:off x="2886075" y="19060968"/>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3" name="テキスト ボックス 202">
          <a:extLst>
            <a:ext uri="{FF2B5EF4-FFF2-40B4-BE49-F238E27FC236}">
              <a16:creationId xmlns:a16="http://schemas.microsoft.com/office/drawing/2014/main" id="{E248D1F5-D4BA-4777-AFF5-8F8C0F2C3CD0}"/>
            </a:ext>
          </a:extLst>
        </xdr:cNvPr>
        <xdr:cNvSpPr txBox="1"/>
      </xdr:nvSpPr>
      <xdr:spPr>
        <a:xfrm>
          <a:off x="2600325" y="1921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103127</xdr:rowOff>
    </xdr:from>
    <xdr:to>
      <xdr:col>11</xdr:col>
      <xdr:colOff>31750</xdr:colOff>
      <xdr:row>81</xdr:row>
      <xdr:rowOff>146465</xdr:rowOff>
    </xdr:to>
    <xdr:cxnSp macro="">
      <xdr:nvCxnSpPr>
        <xdr:cNvPr id="204" name="直線コネクタ 203">
          <a:extLst>
            <a:ext uri="{FF2B5EF4-FFF2-40B4-BE49-F238E27FC236}">
              <a16:creationId xmlns:a16="http://schemas.microsoft.com/office/drawing/2014/main" id="{2E792A5B-CBAF-410B-8516-8DE04F11AC47}"/>
            </a:ext>
          </a:extLst>
        </xdr:cNvPr>
        <xdr:cNvCxnSpPr/>
      </xdr:nvCxnSpPr>
      <xdr:spPr>
        <a:xfrm>
          <a:off x="1333500" y="18622902"/>
          <a:ext cx="790575"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5" name="フローチャート: 判断 204">
          <a:extLst>
            <a:ext uri="{FF2B5EF4-FFF2-40B4-BE49-F238E27FC236}">
              <a16:creationId xmlns:a16="http://schemas.microsoft.com/office/drawing/2014/main" id="{1A9CB788-C549-4352-8009-2357B655F88D}"/>
            </a:ext>
          </a:extLst>
        </xdr:cNvPr>
        <xdr:cNvSpPr/>
      </xdr:nvSpPr>
      <xdr:spPr>
        <a:xfrm>
          <a:off x="2095500" y="18832909"/>
          <a:ext cx="85725"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6" name="テキスト ボックス 205">
          <a:extLst>
            <a:ext uri="{FF2B5EF4-FFF2-40B4-BE49-F238E27FC236}">
              <a16:creationId xmlns:a16="http://schemas.microsoft.com/office/drawing/2014/main" id="{369ACFDF-FD3A-4EC8-9F5B-A1E75EBC976A}"/>
            </a:ext>
          </a:extLst>
        </xdr:cNvPr>
        <xdr:cNvSpPr txBox="1"/>
      </xdr:nvSpPr>
      <xdr:spPr>
        <a:xfrm>
          <a:off x="1781175" y="1891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7" name="フローチャート: 判断 206">
          <a:extLst>
            <a:ext uri="{FF2B5EF4-FFF2-40B4-BE49-F238E27FC236}">
              <a16:creationId xmlns:a16="http://schemas.microsoft.com/office/drawing/2014/main" id="{6F83E36E-4AC6-42BE-AE90-28E5DB708D16}"/>
            </a:ext>
          </a:extLst>
        </xdr:cNvPr>
        <xdr:cNvSpPr/>
      </xdr:nvSpPr>
      <xdr:spPr>
        <a:xfrm>
          <a:off x="1285875" y="1877168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8" name="テキスト ボックス 207">
          <a:extLst>
            <a:ext uri="{FF2B5EF4-FFF2-40B4-BE49-F238E27FC236}">
              <a16:creationId xmlns:a16="http://schemas.microsoft.com/office/drawing/2014/main" id="{C2309E38-446D-41CD-B4AE-07E78255B5D0}"/>
            </a:ext>
          </a:extLst>
        </xdr:cNvPr>
        <xdr:cNvSpPr txBox="1"/>
      </xdr:nvSpPr>
      <xdr:spPr>
        <a:xfrm>
          <a:off x="971550" y="1886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CA63350-7D13-452A-A343-A3390524C18F}"/>
            </a:ext>
          </a:extLst>
        </xdr:cNvPr>
        <xdr:cNvSpPr txBox="1"/>
      </xdr:nvSpPr>
      <xdr:spPr>
        <a:xfrm>
          <a:off x="431482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FC53EEA-0821-47B4-8D74-6D665CDEE624}"/>
            </a:ext>
          </a:extLst>
        </xdr:cNvPr>
        <xdr:cNvSpPr txBox="1"/>
      </xdr:nvSpPr>
      <xdr:spPr>
        <a:xfrm>
          <a:off x="355282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C1D65FB-E121-466D-ADF9-8C7AC0130B0E}"/>
            </a:ext>
          </a:extLst>
        </xdr:cNvPr>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69C70C0-EF52-4664-ACD5-73ECDF64D29A}"/>
            </a:ext>
          </a:extLst>
        </xdr:cNvPr>
        <xdr:cNvSpPr txBox="1"/>
      </xdr:nvSpPr>
      <xdr:spPr>
        <a:xfrm>
          <a:off x="19335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6A5FF70-0A2A-47BB-916F-15145837223A}"/>
            </a:ext>
          </a:extLst>
        </xdr:cNvPr>
        <xdr:cNvSpPr txBox="1"/>
      </xdr:nvSpPr>
      <xdr:spPr>
        <a:xfrm>
          <a:off x="11334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125519</xdr:rowOff>
    </xdr:from>
    <xdr:to>
      <xdr:col>23</xdr:col>
      <xdr:colOff>184150</xdr:colOff>
      <xdr:row>85</xdr:row>
      <xdr:rowOff>55669</xdr:rowOff>
    </xdr:to>
    <xdr:sp macro="" textlink="">
      <xdr:nvSpPr>
        <xdr:cNvPr id="214" name="楕円 213">
          <a:extLst>
            <a:ext uri="{FF2B5EF4-FFF2-40B4-BE49-F238E27FC236}">
              <a16:creationId xmlns:a16="http://schemas.microsoft.com/office/drawing/2014/main" id="{1ED9210C-E36C-4402-A588-0FCE2911EB89}"/>
            </a:ext>
          </a:extLst>
        </xdr:cNvPr>
        <xdr:cNvSpPr/>
      </xdr:nvSpPr>
      <xdr:spPr>
        <a:xfrm>
          <a:off x="4467225" y="19324744"/>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142046</xdr:rowOff>
    </xdr:from>
    <xdr:ext cx="762000" cy="259045"/>
    <xdr:sp macro="" textlink="">
      <xdr:nvSpPr>
        <xdr:cNvPr id="215" name="人件費・物件費等の状況該当値テキスト">
          <a:extLst>
            <a:ext uri="{FF2B5EF4-FFF2-40B4-BE49-F238E27FC236}">
              <a16:creationId xmlns:a16="http://schemas.microsoft.com/office/drawing/2014/main" id="{9DF54F78-A645-4CB7-BCF6-815A330720E5}"/>
            </a:ext>
          </a:extLst>
        </xdr:cNvPr>
        <xdr:cNvSpPr txBox="1"/>
      </xdr:nvSpPr>
      <xdr:spPr>
        <a:xfrm>
          <a:off x="4581525" y="191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70865</xdr:rowOff>
    </xdr:from>
    <xdr:to>
      <xdr:col>19</xdr:col>
      <xdr:colOff>184150</xdr:colOff>
      <xdr:row>85</xdr:row>
      <xdr:rowOff>1015</xdr:rowOff>
    </xdr:to>
    <xdr:sp macro="" textlink="">
      <xdr:nvSpPr>
        <xdr:cNvPr id="216" name="楕円 215">
          <a:extLst>
            <a:ext uri="{FF2B5EF4-FFF2-40B4-BE49-F238E27FC236}">
              <a16:creationId xmlns:a16="http://schemas.microsoft.com/office/drawing/2014/main" id="{5AAAC4D1-BB2C-4798-B8F9-09357F54BAFF}"/>
            </a:ext>
          </a:extLst>
        </xdr:cNvPr>
        <xdr:cNvSpPr/>
      </xdr:nvSpPr>
      <xdr:spPr>
        <a:xfrm>
          <a:off x="3705225" y="19270090"/>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11192</xdr:rowOff>
    </xdr:from>
    <xdr:ext cx="736600" cy="259045"/>
    <xdr:sp macro="" textlink="">
      <xdr:nvSpPr>
        <xdr:cNvPr id="217" name="テキスト ボックス 216">
          <a:extLst>
            <a:ext uri="{FF2B5EF4-FFF2-40B4-BE49-F238E27FC236}">
              <a16:creationId xmlns:a16="http://schemas.microsoft.com/office/drawing/2014/main" id="{702CEB54-F3BB-414D-A6F7-A1A577E3B33C}"/>
            </a:ext>
          </a:extLst>
        </xdr:cNvPr>
        <xdr:cNvSpPr txBox="1"/>
      </xdr:nvSpPr>
      <xdr:spPr>
        <a:xfrm>
          <a:off x="3409950" y="1898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22473</xdr:rowOff>
    </xdr:from>
    <xdr:to>
      <xdr:col>15</xdr:col>
      <xdr:colOff>133350</xdr:colOff>
      <xdr:row>82</xdr:row>
      <xdr:rowOff>124073</xdr:rowOff>
    </xdr:to>
    <xdr:sp macro="" textlink="">
      <xdr:nvSpPr>
        <xdr:cNvPr id="218" name="楕円 217">
          <a:extLst>
            <a:ext uri="{FF2B5EF4-FFF2-40B4-BE49-F238E27FC236}">
              <a16:creationId xmlns:a16="http://schemas.microsoft.com/office/drawing/2014/main" id="{0558D01B-5CF8-410E-93FD-CABFA8C3953B}"/>
            </a:ext>
          </a:extLst>
        </xdr:cNvPr>
        <xdr:cNvSpPr/>
      </xdr:nvSpPr>
      <xdr:spPr>
        <a:xfrm>
          <a:off x="2886075" y="187708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134250</xdr:rowOff>
    </xdr:from>
    <xdr:ext cx="762000" cy="259045"/>
    <xdr:sp macro="" textlink="">
      <xdr:nvSpPr>
        <xdr:cNvPr id="219" name="テキスト ボックス 218">
          <a:extLst>
            <a:ext uri="{FF2B5EF4-FFF2-40B4-BE49-F238E27FC236}">
              <a16:creationId xmlns:a16="http://schemas.microsoft.com/office/drawing/2014/main" id="{2527ADE0-490C-42F4-84ED-64879420B753}"/>
            </a:ext>
          </a:extLst>
        </xdr:cNvPr>
        <xdr:cNvSpPr txBox="1"/>
      </xdr:nvSpPr>
      <xdr:spPr>
        <a:xfrm>
          <a:off x="2600325" y="184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95665</xdr:rowOff>
    </xdr:from>
    <xdr:to>
      <xdr:col>11</xdr:col>
      <xdr:colOff>82550</xdr:colOff>
      <xdr:row>82</xdr:row>
      <xdr:rowOff>25815</xdr:rowOff>
    </xdr:to>
    <xdr:sp macro="" textlink="">
      <xdr:nvSpPr>
        <xdr:cNvPr id="220" name="楕円 219">
          <a:extLst>
            <a:ext uri="{FF2B5EF4-FFF2-40B4-BE49-F238E27FC236}">
              <a16:creationId xmlns:a16="http://schemas.microsoft.com/office/drawing/2014/main" id="{C2C2E541-4F1A-424E-854D-F0C6F7C0AA87}"/>
            </a:ext>
          </a:extLst>
        </xdr:cNvPr>
        <xdr:cNvSpPr/>
      </xdr:nvSpPr>
      <xdr:spPr>
        <a:xfrm>
          <a:off x="2095500" y="18612265"/>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35992</xdr:rowOff>
    </xdr:from>
    <xdr:ext cx="762000" cy="259045"/>
    <xdr:sp macro="" textlink="">
      <xdr:nvSpPr>
        <xdr:cNvPr id="221" name="テキスト ボックス 220">
          <a:extLst>
            <a:ext uri="{FF2B5EF4-FFF2-40B4-BE49-F238E27FC236}">
              <a16:creationId xmlns:a16="http://schemas.microsoft.com/office/drawing/2014/main" id="{F7A2F053-C097-46B8-B60E-8997E626F6A5}"/>
            </a:ext>
          </a:extLst>
        </xdr:cNvPr>
        <xdr:cNvSpPr txBox="1"/>
      </xdr:nvSpPr>
      <xdr:spPr>
        <a:xfrm>
          <a:off x="1781175" y="183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52327</xdr:rowOff>
    </xdr:from>
    <xdr:to>
      <xdr:col>7</xdr:col>
      <xdr:colOff>31750</xdr:colOff>
      <xdr:row>81</xdr:row>
      <xdr:rowOff>153927</xdr:rowOff>
    </xdr:to>
    <xdr:sp macro="" textlink="">
      <xdr:nvSpPr>
        <xdr:cNvPr id="222" name="楕円 221">
          <a:extLst>
            <a:ext uri="{FF2B5EF4-FFF2-40B4-BE49-F238E27FC236}">
              <a16:creationId xmlns:a16="http://schemas.microsoft.com/office/drawing/2014/main" id="{C18BB4EE-77B1-4D7F-A075-2EE196C12C30}"/>
            </a:ext>
          </a:extLst>
        </xdr:cNvPr>
        <xdr:cNvSpPr/>
      </xdr:nvSpPr>
      <xdr:spPr>
        <a:xfrm>
          <a:off x="1285875" y="1856575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164104</xdr:rowOff>
    </xdr:from>
    <xdr:ext cx="762000" cy="259045"/>
    <xdr:sp macro="" textlink="">
      <xdr:nvSpPr>
        <xdr:cNvPr id="223" name="テキスト ボックス 222">
          <a:extLst>
            <a:ext uri="{FF2B5EF4-FFF2-40B4-BE49-F238E27FC236}">
              <a16:creationId xmlns:a16="http://schemas.microsoft.com/office/drawing/2014/main" id="{1FABDA3D-17C2-4F24-A600-5E81B7697EE7}"/>
            </a:ext>
          </a:extLst>
        </xdr:cNvPr>
        <xdr:cNvSpPr txBox="1"/>
      </xdr:nvSpPr>
      <xdr:spPr>
        <a:xfrm>
          <a:off x="971550" y="1822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26798F24-10BA-4F00-97A9-416093A14115}"/>
            </a:ext>
          </a:extLst>
        </xdr:cNvPr>
        <xdr:cNvSpPr/>
      </xdr:nvSpPr>
      <xdr:spPr>
        <a:xfrm>
          <a:off x="11668125" y="168116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56CD05B8-FDE1-4488-A2DF-1B99FC60A5A6}"/>
            </a:ext>
          </a:extLst>
        </xdr:cNvPr>
        <xdr:cNvSpPr txBox="1"/>
      </xdr:nvSpPr>
      <xdr:spPr>
        <a:xfrm>
          <a:off x="12409672" y="1728787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73839BC4-25AD-4011-A89E-8EBF892A4B4C}"/>
            </a:ext>
          </a:extLst>
        </xdr:cNvPr>
        <xdr:cNvSpPr txBox="1"/>
      </xdr:nvSpPr>
      <xdr:spPr>
        <a:xfrm>
          <a:off x="14041255"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2CF7EFA9-B79B-4356-AB72-0485F79086DD}"/>
            </a:ext>
          </a:extLst>
        </xdr:cNvPr>
        <xdr:cNvSpPr/>
      </xdr:nvSpPr>
      <xdr:spPr>
        <a:xfrm>
          <a:off x="16354425" y="1717357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514562D6-D762-4F77-B9B6-EDA407F6903B}"/>
            </a:ext>
          </a:extLst>
        </xdr:cNvPr>
        <xdr:cNvSpPr/>
      </xdr:nvSpPr>
      <xdr:spPr>
        <a:xfrm>
          <a:off x="16354425" y="1742122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19241172-461D-4DD8-BC3C-D0BD6F5462F0}"/>
            </a:ext>
          </a:extLst>
        </xdr:cNvPr>
        <xdr:cNvSpPr/>
      </xdr:nvSpPr>
      <xdr:spPr>
        <a:xfrm>
          <a:off x="17849850" y="171735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7C08DB58-0410-42FA-AA3E-D7E5A242DE5C}"/>
            </a:ext>
          </a:extLst>
        </xdr:cNvPr>
        <xdr:cNvSpPr/>
      </xdr:nvSpPr>
      <xdr:spPr>
        <a:xfrm>
          <a:off x="17849850" y="174212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4410C943-7F4D-49EB-B71A-9E6C5DDD0F94}"/>
            </a:ext>
          </a:extLst>
        </xdr:cNvPr>
        <xdr:cNvSpPr/>
      </xdr:nvSpPr>
      <xdr:spPr>
        <a:xfrm>
          <a:off x="19173825" y="1717357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584F2AE1-BE52-44CE-B9B1-21BDD939C890}"/>
            </a:ext>
          </a:extLst>
        </xdr:cNvPr>
        <xdr:cNvSpPr/>
      </xdr:nvSpPr>
      <xdr:spPr>
        <a:xfrm>
          <a:off x="19173825" y="174212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F9F708F4-5202-4347-B601-DBF6461080D8}"/>
            </a:ext>
          </a:extLst>
        </xdr:cNvPr>
        <xdr:cNvSpPr/>
      </xdr:nvSpPr>
      <xdr:spPr>
        <a:xfrm>
          <a:off x="11668125" y="1785937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C8D65C6B-719D-4F4E-AEE8-EC8FF3805A64}"/>
            </a:ext>
          </a:extLst>
        </xdr:cNvPr>
        <xdr:cNvSpPr/>
      </xdr:nvSpPr>
      <xdr:spPr>
        <a:xfrm>
          <a:off x="16459200" y="1785937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3BCA7EEB-2B74-402C-8615-82686986308F}"/>
            </a:ext>
          </a:extLst>
        </xdr:cNvPr>
        <xdr:cNvSpPr/>
      </xdr:nvSpPr>
      <xdr:spPr>
        <a:xfrm>
          <a:off x="16459200" y="17859375"/>
          <a:ext cx="346710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30E1EA9E-0347-4816-90BD-D4A6DC20AA91}"/>
            </a:ext>
          </a:extLst>
        </xdr:cNvPr>
        <xdr:cNvSpPr txBox="1"/>
      </xdr:nvSpPr>
      <xdr:spPr>
        <a:xfrm>
          <a:off x="16573500" y="18288000"/>
          <a:ext cx="5257800" cy="2657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国が給料表の引上げ改定を実施したが本市は給料表の改定を実施しなかったことにより指数が低下した。令和２年度は、職員構成の変動等により指数が低下した。令和３年度は、高齢層職員の原則昇給停止措置及び職員構成の変動等により指数が低下した。令和４年度は、職員構成の変動により指数が微増したものの、ラスパイレス指数については、近年は減少傾向が続いており、今後も引き続き、適正な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9C8EA4C-6B39-4CFA-8FF3-5DB00DCDE386}"/>
            </a:ext>
          </a:extLst>
        </xdr:cNvPr>
        <xdr:cNvCxnSpPr/>
      </xdr:nvCxnSpPr>
      <xdr:spPr>
        <a:xfrm>
          <a:off x="11668125" y="210693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9FEFBC75-D577-4BAF-B86C-523F094932E4}"/>
            </a:ext>
          </a:extLst>
        </xdr:cNvPr>
        <xdr:cNvSpPr txBox="1"/>
      </xdr:nvSpPr>
      <xdr:spPr>
        <a:xfrm>
          <a:off x="10982325" y="208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864B2B27-BD0D-463E-93A1-953482D54FD4}"/>
            </a:ext>
          </a:extLst>
        </xdr:cNvPr>
        <xdr:cNvCxnSpPr/>
      </xdr:nvCxnSpPr>
      <xdr:spPr>
        <a:xfrm>
          <a:off x="11668125" y="2049568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335FD0CE-12C1-4668-BA0E-BDED40F066AA}"/>
            </a:ext>
          </a:extLst>
        </xdr:cNvPr>
        <xdr:cNvSpPr txBox="1"/>
      </xdr:nvSpPr>
      <xdr:spPr>
        <a:xfrm>
          <a:off x="10982325" y="2035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7C262D40-9489-4D80-BE43-D5FCA50CEF7F}"/>
            </a:ext>
          </a:extLst>
        </xdr:cNvPr>
        <xdr:cNvCxnSpPr/>
      </xdr:nvCxnSpPr>
      <xdr:spPr>
        <a:xfrm>
          <a:off x="11668125" y="199760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22D64335-7E67-4300-9F9A-731C0DB8DB32}"/>
            </a:ext>
          </a:extLst>
        </xdr:cNvPr>
        <xdr:cNvSpPr txBox="1"/>
      </xdr:nvSpPr>
      <xdr:spPr>
        <a:xfrm>
          <a:off x="10982325" y="197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6EC80C84-E912-4ABB-8E25-70229A07D080}"/>
            </a:ext>
          </a:extLst>
        </xdr:cNvPr>
        <xdr:cNvCxnSpPr/>
      </xdr:nvCxnSpPr>
      <xdr:spPr>
        <a:xfrm>
          <a:off x="11668125" y="19459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F9011771-CDEE-42D1-AE29-E01D9F5AFD35}"/>
            </a:ext>
          </a:extLst>
        </xdr:cNvPr>
        <xdr:cNvSpPr txBox="1"/>
      </xdr:nvSpPr>
      <xdr:spPr>
        <a:xfrm>
          <a:off x="10982325" y="1926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71F9B51-1F2A-4A40-A1FE-04029D4CCA17}"/>
            </a:ext>
          </a:extLst>
        </xdr:cNvPr>
        <xdr:cNvCxnSpPr/>
      </xdr:nvCxnSpPr>
      <xdr:spPr>
        <a:xfrm>
          <a:off x="11668125" y="1888595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EA3FD990-9BA2-4689-BA77-40DFA814181D}"/>
            </a:ext>
          </a:extLst>
        </xdr:cNvPr>
        <xdr:cNvSpPr txBox="1"/>
      </xdr:nvSpPr>
      <xdr:spPr>
        <a:xfrm>
          <a:off x="10982325" y="187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60FE605E-1148-410C-B9DB-A4002F009CEA}"/>
            </a:ext>
          </a:extLst>
        </xdr:cNvPr>
        <xdr:cNvCxnSpPr/>
      </xdr:nvCxnSpPr>
      <xdr:spPr>
        <a:xfrm>
          <a:off x="11668125" y="18375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81A82EB6-29F8-44CB-90E8-032B7002D092}"/>
            </a:ext>
          </a:extLst>
        </xdr:cNvPr>
        <xdr:cNvSpPr txBox="1"/>
      </xdr:nvSpPr>
      <xdr:spPr>
        <a:xfrm>
          <a:off x="10982325" y="181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1C998D11-FD08-45C6-AC01-3353FCAC5E30}"/>
            </a:ext>
          </a:extLst>
        </xdr:cNvPr>
        <xdr:cNvCxnSpPr/>
      </xdr:nvCxnSpPr>
      <xdr:spPr>
        <a:xfrm>
          <a:off x="11668125" y="17859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94A2497F-4A1C-4EEB-8CA9-003CA18F217A}"/>
            </a:ext>
          </a:extLst>
        </xdr:cNvPr>
        <xdr:cNvSpPr txBox="1"/>
      </xdr:nvSpPr>
      <xdr:spPr>
        <a:xfrm>
          <a:off x="10982325"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C0A52892-9545-4D40-BEDB-588403FFC290}"/>
            </a:ext>
          </a:extLst>
        </xdr:cNvPr>
        <xdr:cNvSpPr/>
      </xdr:nvSpPr>
      <xdr:spPr>
        <a:xfrm>
          <a:off x="11668125" y="1785937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2" name="直線コネクタ 251">
          <a:extLst>
            <a:ext uri="{FF2B5EF4-FFF2-40B4-BE49-F238E27FC236}">
              <a16:creationId xmlns:a16="http://schemas.microsoft.com/office/drawing/2014/main" id="{44BF49F5-63E8-41AC-BAE8-CBE236ED86F9}"/>
            </a:ext>
          </a:extLst>
        </xdr:cNvPr>
        <xdr:cNvCxnSpPr/>
      </xdr:nvCxnSpPr>
      <xdr:spPr>
        <a:xfrm flipV="1">
          <a:off x="15478125" y="18651009"/>
          <a:ext cx="0" cy="1529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a:extLst>
            <a:ext uri="{FF2B5EF4-FFF2-40B4-BE49-F238E27FC236}">
              <a16:creationId xmlns:a16="http://schemas.microsoft.com/office/drawing/2014/main" id="{8A7471D0-DB16-43EE-96A3-7C03F98C3749}"/>
            </a:ext>
          </a:extLst>
        </xdr:cNvPr>
        <xdr:cNvSpPr txBox="1"/>
      </xdr:nvSpPr>
      <xdr:spPr>
        <a:xfrm>
          <a:off x="15563850" y="201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a:extLst>
            <a:ext uri="{FF2B5EF4-FFF2-40B4-BE49-F238E27FC236}">
              <a16:creationId xmlns:a16="http://schemas.microsoft.com/office/drawing/2014/main" id="{DE4E90E7-72AA-4724-92F2-FB4B6A83E763}"/>
            </a:ext>
          </a:extLst>
        </xdr:cNvPr>
        <xdr:cNvCxnSpPr/>
      </xdr:nvCxnSpPr>
      <xdr:spPr>
        <a:xfrm>
          <a:off x="15401925" y="2018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5" name="給与水準   （国との比較）最大値テキスト">
          <a:extLst>
            <a:ext uri="{FF2B5EF4-FFF2-40B4-BE49-F238E27FC236}">
              <a16:creationId xmlns:a16="http://schemas.microsoft.com/office/drawing/2014/main" id="{8A77BB19-F3F2-4763-8656-5172E88A1923}"/>
            </a:ext>
          </a:extLst>
        </xdr:cNvPr>
        <xdr:cNvSpPr txBox="1"/>
      </xdr:nvSpPr>
      <xdr:spPr>
        <a:xfrm>
          <a:off x="15563850" y="1833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6" name="直線コネクタ 255">
          <a:extLst>
            <a:ext uri="{FF2B5EF4-FFF2-40B4-BE49-F238E27FC236}">
              <a16:creationId xmlns:a16="http://schemas.microsoft.com/office/drawing/2014/main" id="{D6B3D042-7DF4-4F2E-B963-B778B5787611}"/>
            </a:ext>
          </a:extLst>
        </xdr:cNvPr>
        <xdr:cNvCxnSpPr/>
      </xdr:nvCxnSpPr>
      <xdr:spPr>
        <a:xfrm>
          <a:off x="15401925" y="18651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1059</xdr:rowOff>
    </xdr:to>
    <xdr:cxnSp macro="">
      <xdr:nvCxnSpPr>
        <xdr:cNvPr id="257" name="直線コネクタ 256">
          <a:extLst>
            <a:ext uri="{FF2B5EF4-FFF2-40B4-BE49-F238E27FC236}">
              <a16:creationId xmlns:a16="http://schemas.microsoft.com/office/drawing/2014/main" id="{52E8ACAB-D78A-40E6-882F-10F5DF26434A}"/>
            </a:ext>
          </a:extLst>
        </xdr:cNvPr>
        <xdr:cNvCxnSpPr/>
      </xdr:nvCxnSpPr>
      <xdr:spPr>
        <a:xfrm>
          <a:off x="14716125" y="19583400"/>
          <a:ext cx="762000" cy="7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a:extLst>
            <a:ext uri="{FF2B5EF4-FFF2-40B4-BE49-F238E27FC236}">
              <a16:creationId xmlns:a16="http://schemas.microsoft.com/office/drawing/2014/main" id="{F5862BD8-CD40-4543-B5DB-49C7E54DF6C5}"/>
            </a:ext>
          </a:extLst>
        </xdr:cNvPr>
        <xdr:cNvSpPr txBox="1"/>
      </xdr:nvSpPr>
      <xdr:spPr>
        <a:xfrm>
          <a:off x="15563850" y="1907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a:extLst>
            <a:ext uri="{FF2B5EF4-FFF2-40B4-BE49-F238E27FC236}">
              <a16:creationId xmlns:a16="http://schemas.microsoft.com/office/drawing/2014/main" id="{EAFA4655-4304-4198-9151-9B0231D83B22}"/>
            </a:ext>
          </a:extLst>
        </xdr:cNvPr>
        <xdr:cNvSpPr/>
      </xdr:nvSpPr>
      <xdr:spPr>
        <a:xfrm>
          <a:off x="15430500" y="19294475"/>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61384</xdr:rowOff>
    </xdr:to>
    <xdr:cxnSp macro="">
      <xdr:nvCxnSpPr>
        <xdr:cNvPr id="260" name="直線コネクタ 259">
          <a:extLst>
            <a:ext uri="{FF2B5EF4-FFF2-40B4-BE49-F238E27FC236}">
              <a16:creationId xmlns:a16="http://schemas.microsoft.com/office/drawing/2014/main" id="{773088BC-B8DA-4977-B48D-6B5C6ED9421E}"/>
            </a:ext>
          </a:extLst>
        </xdr:cNvPr>
        <xdr:cNvCxnSpPr/>
      </xdr:nvCxnSpPr>
      <xdr:spPr>
        <a:xfrm flipV="1">
          <a:off x="13906500" y="19583400"/>
          <a:ext cx="809625"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36A26BD3-108D-479C-A015-F6850A7FED16}"/>
            </a:ext>
          </a:extLst>
        </xdr:cNvPr>
        <xdr:cNvSpPr/>
      </xdr:nvSpPr>
      <xdr:spPr>
        <a:xfrm>
          <a:off x="14668500" y="19294475"/>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a:extLst>
            <a:ext uri="{FF2B5EF4-FFF2-40B4-BE49-F238E27FC236}">
              <a16:creationId xmlns:a16="http://schemas.microsoft.com/office/drawing/2014/main" id="{EAFB3485-886A-4139-8925-E29CF5B4AB39}"/>
            </a:ext>
          </a:extLst>
        </xdr:cNvPr>
        <xdr:cNvSpPr txBox="1"/>
      </xdr:nvSpPr>
      <xdr:spPr>
        <a:xfrm>
          <a:off x="14373225" y="1900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81491</xdr:rowOff>
    </xdr:to>
    <xdr:cxnSp macro="">
      <xdr:nvCxnSpPr>
        <xdr:cNvPr id="263" name="直線コネクタ 262">
          <a:extLst>
            <a:ext uri="{FF2B5EF4-FFF2-40B4-BE49-F238E27FC236}">
              <a16:creationId xmlns:a16="http://schemas.microsoft.com/office/drawing/2014/main" id="{A85574D1-3751-4D1F-89B5-CCB5F6E56F48}"/>
            </a:ext>
          </a:extLst>
        </xdr:cNvPr>
        <xdr:cNvCxnSpPr/>
      </xdr:nvCxnSpPr>
      <xdr:spPr>
        <a:xfrm flipV="1">
          <a:off x="13106400" y="19724159"/>
          <a:ext cx="8001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a:extLst>
            <a:ext uri="{FF2B5EF4-FFF2-40B4-BE49-F238E27FC236}">
              <a16:creationId xmlns:a16="http://schemas.microsoft.com/office/drawing/2014/main" id="{72CFCBC8-F43A-4583-A0DF-7BD139ECB04C}"/>
            </a:ext>
          </a:extLst>
        </xdr:cNvPr>
        <xdr:cNvSpPr/>
      </xdr:nvSpPr>
      <xdr:spPr>
        <a:xfrm>
          <a:off x="13868400" y="19334691"/>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a:extLst>
            <a:ext uri="{FF2B5EF4-FFF2-40B4-BE49-F238E27FC236}">
              <a16:creationId xmlns:a16="http://schemas.microsoft.com/office/drawing/2014/main" id="{61B50FEF-3F14-4E4B-8381-BEE8F89E242B}"/>
            </a:ext>
          </a:extLst>
        </xdr:cNvPr>
        <xdr:cNvSpPr txBox="1"/>
      </xdr:nvSpPr>
      <xdr:spPr>
        <a:xfrm>
          <a:off x="13554075" y="190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121709</xdr:rowOff>
    </xdr:to>
    <xdr:cxnSp macro="">
      <xdr:nvCxnSpPr>
        <xdr:cNvPr id="266" name="直線コネクタ 265">
          <a:extLst>
            <a:ext uri="{FF2B5EF4-FFF2-40B4-BE49-F238E27FC236}">
              <a16:creationId xmlns:a16="http://schemas.microsoft.com/office/drawing/2014/main" id="{2B90CB17-EB51-4B8C-BA18-15E494326178}"/>
            </a:ext>
          </a:extLst>
        </xdr:cNvPr>
        <xdr:cNvCxnSpPr/>
      </xdr:nvCxnSpPr>
      <xdr:spPr>
        <a:xfrm flipV="1">
          <a:off x="12296775" y="19744266"/>
          <a:ext cx="809625"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a:extLst>
            <a:ext uri="{FF2B5EF4-FFF2-40B4-BE49-F238E27FC236}">
              <a16:creationId xmlns:a16="http://schemas.microsoft.com/office/drawing/2014/main" id="{C98ECA19-B21B-49E5-986E-82E72386902A}"/>
            </a:ext>
          </a:extLst>
        </xdr:cNvPr>
        <xdr:cNvSpPr/>
      </xdr:nvSpPr>
      <xdr:spPr>
        <a:xfrm>
          <a:off x="13058775" y="19334691"/>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a:extLst>
            <a:ext uri="{FF2B5EF4-FFF2-40B4-BE49-F238E27FC236}">
              <a16:creationId xmlns:a16="http://schemas.microsoft.com/office/drawing/2014/main" id="{2475CBEA-37AE-4554-9793-5BFD7C8511AE}"/>
            </a:ext>
          </a:extLst>
        </xdr:cNvPr>
        <xdr:cNvSpPr txBox="1"/>
      </xdr:nvSpPr>
      <xdr:spPr>
        <a:xfrm>
          <a:off x="12763500" y="190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9" name="フローチャート: 判断 268">
          <a:extLst>
            <a:ext uri="{FF2B5EF4-FFF2-40B4-BE49-F238E27FC236}">
              <a16:creationId xmlns:a16="http://schemas.microsoft.com/office/drawing/2014/main" id="{511A3590-6446-41AC-9F63-DE4120C7A62B}"/>
            </a:ext>
          </a:extLst>
        </xdr:cNvPr>
        <xdr:cNvSpPr/>
      </xdr:nvSpPr>
      <xdr:spPr>
        <a:xfrm>
          <a:off x="12239625" y="19475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0" name="テキスト ボックス 269">
          <a:extLst>
            <a:ext uri="{FF2B5EF4-FFF2-40B4-BE49-F238E27FC236}">
              <a16:creationId xmlns:a16="http://schemas.microsoft.com/office/drawing/2014/main" id="{8D7DC98D-B302-4327-A514-D494A4602FC3}"/>
            </a:ext>
          </a:extLst>
        </xdr:cNvPr>
        <xdr:cNvSpPr txBox="1"/>
      </xdr:nvSpPr>
      <xdr:spPr>
        <a:xfrm>
          <a:off x="11953875" y="1912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032D750-C6FB-413D-8C0B-C637CC1B9FC6}"/>
            </a:ext>
          </a:extLst>
        </xdr:cNvPr>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8C9BC09-D97F-4EC4-ACF9-9FF9C840E204}"/>
            </a:ext>
          </a:extLst>
        </xdr:cNvPr>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352A25B-B6DF-4C9A-BDA4-A90C4C065E39}"/>
            </a:ext>
          </a:extLst>
        </xdr:cNvPr>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EEFCB46-6958-4831-80A2-BE2FD8AD9D92}"/>
            </a:ext>
          </a:extLst>
        </xdr:cNvPr>
        <xdr:cNvSpPr txBox="1"/>
      </xdr:nvSpPr>
      <xdr:spPr>
        <a:xfrm>
          <a:off x="129063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E210B11-53F1-438E-A686-03118CBD7F43}"/>
            </a:ext>
          </a:extLst>
        </xdr:cNvPr>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6" name="楕円 275">
          <a:extLst>
            <a:ext uri="{FF2B5EF4-FFF2-40B4-BE49-F238E27FC236}">
              <a16:creationId xmlns:a16="http://schemas.microsoft.com/office/drawing/2014/main" id="{973BC4D1-963B-4AA7-866D-6B723B33B031}"/>
            </a:ext>
          </a:extLst>
        </xdr:cNvPr>
        <xdr:cNvSpPr/>
      </xdr:nvSpPr>
      <xdr:spPr>
        <a:xfrm>
          <a:off x="15430500" y="19555884"/>
          <a:ext cx="95250"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7" name="給与水準   （国との比較）該当値テキスト">
          <a:extLst>
            <a:ext uri="{FF2B5EF4-FFF2-40B4-BE49-F238E27FC236}">
              <a16:creationId xmlns:a16="http://schemas.microsoft.com/office/drawing/2014/main" id="{223D14A0-444C-4229-BB03-75D3E1F4B898}"/>
            </a:ext>
          </a:extLst>
        </xdr:cNvPr>
        <xdr:cNvSpPr txBox="1"/>
      </xdr:nvSpPr>
      <xdr:spPr>
        <a:xfrm>
          <a:off x="15563850" y="1952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a:extLst>
            <a:ext uri="{FF2B5EF4-FFF2-40B4-BE49-F238E27FC236}">
              <a16:creationId xmlns:a16="http://schemas.microsoft.com/office/drawing/2014/main" id="{B46266D8-68DD-4172-878C-69BD873D4CB9}"/>
            </a:ext>
          </a:extLst>
        </xdr:cNvPr>
        <xdr:cNvSpPr/>
      </xdr:nvSpPr>
      <xdr:spPr>
        <a:xfrm>
          <a:off x="14668500" y="19535775"/>
          <a:ext cx="95250"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a:extLst>
            <a:ext uri="{FF2B5EF4-FFF2-40B4-BE49-F238E27FC236}">
              <a16:creationId xmlns:a16="http://schemas.microsoft.com/office/drawing/2014/main" id="{D9DC601A-EEC5-49FD-9431-F0148D27B06D}"/>
            </a:ext>
          </a:extLst>
        </xdr:cNvPr>
        <xdr:cNvSpPr txBox="1"/>
      </xdr:nvSpPr>
      <xdr:spPr>
        <a:xfrm>
          <a:off x="14373225" y="1967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a:extLst>
            <a:ext uri="{FF2B5EF4-FFF2-40B4-BE49-F238E27FC236}">
              <a16:creationId xmlns:a16="http://schemas.microsoft.com/office/drawing/2014/main" id="{B1683562-00FB-4959-A72F-964B9626A855}"/>
            </a:ext>
          </a:extLst>
        </xdr:cNvPr>
        <xdr:cNvSpPr/>
      </xdr:nvSpPr>
      <xdr:spPr>
        <a:xfrm>
          <a:off x="13868400" y="1966700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1" name="テキスト ボックス 280">
          <a:extLst>
            <a:ext uri="{FF2B5EF4-FFF2-40B4-BE49-F238E27FC236}">
              <a16:creationId xmlns:a16="http://schemas.microsoft.com/office/drawing/2014/main" id="{1F5F262B-A9CD-4866-872A-223389F0701C}"/>
            </a:ext>
          </a:extLst>
        </xdr:cNvPr>
        <xdr:cNvSpPr txBox="1"/>
      </xdr:nvSpPr>
      <xdr:spPr>
        <a:xfrm>
          <a:off x="13554075" y="197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2" name="楕円 281">
          <a:extLst>
            <a:ext uri="{FF2B5EF4-FFF2-40B4-BE49-F238E27FC236}">
              <a16:creationId xmlns:a16="http://schemas.microsoft.com/office/drawing/2014/main" id="{0EA1A38B-C1C8-4300-91C5-8C3617357AA7}"/>
            </a:ext>
          </a:extLst>
        </xdr:cNvPr>
        <xdr:cNvSpPr/>
      </xdr:nvSpPr>
      <xdr:spPr>
        <a:xfrm>
          <a:off x="13058775" y="1968711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3" name="テキスト ボックス 282">
          <a:extLst>
            <a:ext uri="{FF2B5EF4-FFF2-40B4-BE49-F238E27FC236}">
              <a16:creationId xmlns:a16="http://schemas.microsoft.com/office/drawing/2014/main" id="{2E4A6ADF-F02B-4275-B76F-EBD5AAEF1D14}"/>
            </a:ext>
          </a:extLst>
        </xdr:cNvPr>
        <xdr:cNvSpPr txBox="1"/>
      </xdr:nvSpPr>
      <xdr:spPr>
        <a:xfrm>
          <a:off x="12763500" y="1977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a:extLst>
            <a:ext uri="{FF2B5EF4-FFF2-40B4-BE49-F238E27FC236}">
              <a16:creationId xmlns:a16="http://schemas.microsoft.com/office/drawing/2014/main" id="{CDB38194-B0AB-490A-A030-F1D6C67B1942}"/>
            </a:ext>
          </a:extLst>
        </xdr:cNvPr>
        <xdr:cNvSpPr/>
      </xdr:nvSpPr>
      <xdr:spPr>
        <a:xfrm>
          <a:off x="12239625" y="19727334"/>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a:extLst>
            <a:ext uri="{FF2B5EF4-FFF2-40B4-BE49-F238E27FC236}">
              <a16:creationId xmlns:a16="http://schemas.microsoft.com/office/drawing/2014/main" id="{57FA46AF-1A65-489F-8CDF-F7A0328303D4}"/>
            </a:ext>
          </a:extLst>
        </xdr:cNvPr>
        <xdr:cNvSpPr txBox="1"/>
      </xdr:nvSpPr>
      <xdr:spPr>
        <a:xfrm>
          <a:off x="11953875" y="1982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67B2E041-28F8-451D-A1B1-3285CCE4C543}"/>
            </a:ext>
          </a:extLst>
        </xdr:cNvPr>
        <xdr:cNvSpPr/>
      </xdr:nvSpPr>
      <xdr:spPr>
        <a:xfrm>
          <a:off x="11668125" y="117443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D9501137-B09B-4009-812F-5CC66D02115C}"/>
            </a:ext>
          </a:extLst>
        </xdr:cNvPr>
        <xdr:cNvSpPr txBox="1"/>
      </xdr:nvSpPr>
      <xdr:spPr>
        <a:xfrm>
          <a:off x="12142977" y="1222057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3828FFCF-C936-49D9-BABD-B8B8236B3077}"/>
            </a:ext>
          </a:extLst>
        </xdr:cNvPr>
        <xdr:cNvSpPr txBox="1"/>
      </xdr:nvSpPr>
      <xdr:spPr>
        <a:xfrm>
          <a:off x="14307949"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DAC1445A-87FB-4FF7-B2C8-833D5657D7BF}"/>
            </a:ext>
          </a:extLst>
        </xdr:cNvPr>
        <xdr:cNvSpPr/>
      </xdr:nvSpPr>
      <xdr:spPr>
        <a:xfrm>
          <a:off x="16354425" y="120491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51B0127C-2ACD-4D71-B427-B93752B35F3F}"/>
            </a:ext>
          </a:extLst>
        </xdr:cNvPr>
        <xdr:cNvSpPr/>
      </xdr:nvSpPr>
      <xdr:spPr>
        <a:xfrm>
          <a:off x="16354425" y="1235392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5969ABFA-11B3-4F5E-B2FF-DD293DB2B936}"/>
            </a:ext>
          </a:extLst>
        </xdr:cNvPr>
        <xdr:cNvSpPr/>
      </xdr:nvSpPr>
      <xdr:spPr>
        <a:xfrm>
          <a:off x="17849850" y="120491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3ABEB28E-6642-47EE-ADE7-9B451A47A277}"/>
            </a:ext>
          </a:extLst>
        </xdr:cNvPr>
        <xdr:cNvSpPr/>
      </xdr:nvSpPr>
      <xdr:spPr>
        <a:xfrm>
          <a:off x="17849850" y="123539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54A26530-B7A0-4E09-B122-20692587D94B}"/>
            </a:ext>
          </a:extLst>
        </xdr:cNvPr>
        <xdr:cNvSpPr/>
      </xdr:nvSpPr>
      <xdr:spPr>
        <a:xfrm>
          <a:off x="19173825" y="120491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A9C0CE5-017E-45C4-86A0-D0C51BD8C759}"/>
            </a:ext>
          </a:extLst>
        </xdr:cNvPr>
        <xdr:cNvSpPr/>
      </xdr:nvSpPr>
      <xdr:spPr>
        <a:xfrm>
          <a:off x="19173825" y="123539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1CAC63D0-3680-4919-BC09-A0D8A80B709A}"/>
            </a:ext>
          </a:extLst>
        </xdr:cNvPr>
        <xdr:cNvSpPr/>
      </xdr:nvSpPr>
      <xdr:spPr>
        <a:xfrm>
          <a:off x="11668125" y="12734925"/>
          <a:ext cx="4619625" cy="32670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CFC90A70-D09A-46F7-BA0D-7BA77991FD98}"/>
            </a:ext>
          </a:extLst>
        </xdr:cNvPr>
        <xdr:cNvSpPr/>
      </xdr:nvSpPr>
      <xdr:spPr>
        <a:xfrm>
          <a:off x="16459200" y="12734925"/>
          <a:ext cx="5476875" cy="3267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EFFAB39D-1358-4032-8A6A-006D79B336E9}"/>
            </a:ext>
          </a:extLst>
        </xdr:cNvPr>
        <xdr:cNvSpPr/>
      </xdr:nvSpPr>
      <xdr:spPr>
        <a:xfrm>
          <a:off x="16459200" y="12734925"/>
          <a:ext cx="3467100"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13BC8B93-31ED-4939-8C93-2488CD004218}"/>
            </a:ext>
          </a:extLst>
        </xdr:cNvPr>
        <xdr:cNvSpPr txBox="1"/>
      </xdr:nvSpPr>
      <xdr:spPr>
        <a:xfrm>
          <a:off x="16573500" y="131635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年度までの</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次にわたる行財政改革プランの取組により、委託化、指定管理者制度の導入等の行政体制の再整備を行い、スリム化を図ることで、約</a:t>
          </a:r>
          <a:r>
            <a:rPr kumimoji="1" lang="en-US" altLang="ja-JP" sz="900">
              <a:latin typeface="ＭＳ Ｐゴシック" panose="020B0600070205080204" pitchFamily="50" charset="-128"/>
              <a:ea typeface="ＭＳ Ｐゴシック" panose="020B0600070205080204" pitchFamily="50" charset="-128"/>
            </a:rPr>
            <a:t>3,000</a:t>
          </a:r>
          <a:r>
            <a:rPr kumimoji="1" lang="ja-JP" altLang="en-US" sz="900">
              <a:latin typeface="ＭＳ Ｐゴシック" panose="020B0600070205080204" pitchFamily="50" charset="-128"/>
              <a:ea typeface="ＭＳ Ｐゴシック" panose="020B0600070205080204" pitchFamily="50" charset="-128"/>
            </a:rPr>
            <a:t>人の職員数を削減した。また、市役所内部の改革の推進に向け、平成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月策定の「川崎市行財政運営に関する改革プログラム」、平成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月策定の「川崎市行財政改革プログラム」、平成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月策定の「川崎市行財政改革第</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期プログラム」に基づき、資源物収集、給食調理等の業務の委託化や、施設譲渡等による公立保育所の民営化などに取り組んできた。令和４年度についても、新型コロナウイルス感染症対策等に的確に対応しつつ、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月に策定した「川崎市行財政改革第３期プログラム（計画期間：令和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年度）」に基づき、これまでの取組に加えて、学校給食調理業務の委託化や学校用務業務等の執行体制の見直し等により、簡素で効率的・効果的な執行体制の構築に取り組んでおり、今後も、限りある人材を最大限に活用した組織の最適化に取り組む。</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DF38B9C1-027F-4FC3-A316-9124538624B8}"/>
            </a:ext>
          </a:extLst>
        </xdr:cNvPr>
        <xdr:cNvSpPr txBox="1"/>
      </xdr:nvSpPr>
      <xdr:spPr>
        <a:xfrm>
          <a:off x="11630025" y="1248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1655B19B-85EF-4FC3-BF4A-CB3944096EC3}"/>
            </a:ext>
          </a:extLst>
        </xdr:cNvPr>
        <xdr:cNvCxnSpPr/>
      </xdr:nvCxnSpPr>
      <xdr:spPr>
        <a:xfrm>
          <a:off x="11668125" y="16002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30C619CB-1BD3-44B6-A434-0C9597088DB7}"/>
            </a:ext>
          </a:extLst>
        </xdr:cNvPr>
        <xdr:cNvSpPr txBox="1"/>
      </xdr:nvSpPr>
      <xdr:spPr>
        <a:xfrm>
          <a:off x="10982325" y="157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72B7F820-D800-480E-AD57-FE126904EB9D}"/>
            </a:ext>
          </a:extLst>
        </xdr:cNvPr>
        <xdr:cNvCxnSpPr/>
      </xdr:nvCxnSpPr>
      <xdr:spPr>
        <a:xfrm>
          <a:off x="11668125" y="15344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8AF2E737-A071-4DDD-8339-4ABFC321DD49}"/>
            </a:ext>
          </a:extLst>
        </xdr:cNvPr>
        <xdr:cNvSpPr txBox="1"/>
      </xdr:nvSpPr>
      <xdr:spPr>
        <a:xfrm>
          <a:off x="10982325" y="1515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50425EBF-ECEB-43FD-B227-942A79698A86}"/>
            </a:ext>
          </a:extLst>
        </xdr:cNvPr>
        <xdr:cNvCxnSpPr/>
      </xdr:nvCxnSpPr>
      <xdr:spPr>
        <a:xfrm>
          <a:off x="11668125" y="146970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8E7982D9-48A7-4320-A177-E3290526E089}"/>
            </a:ext>
          </a:extLst>
        </xdr:cNvPr>
        <xdr:cNvSpPr txBox="1"/>
      </xdr:nvSpPr>
      <xdr:spPr>
        <a:xfrm>
          <a:off x="10982325" y="144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B71BAAB4-C097-4987-B2AC-237809B64E68}"/>
            </a:ext>
          </a:extLst>
        </xdr:cNvPr>
        <xdr:cNvCxnSpPr/>
      </xdr:nvCxnSpPr>
      <xdr:spPr>
        <a:xfrm>
          <a:off x="11668125" y="140398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669F56D9-6B3F-444C-B156-31AC2EF83BA2}"/>
            </a:ext>
          </a:extLst>
        </xdr:cNvPr>
        <xdr:cNvSpPr txBox="1"/>
      </xdr:nvSpPr>
      <xdr:spPr>
        <a:xfrm>
          <a:off x="10982325" y="1383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F4844F6D-B766-4699-80FE-4B7CA2745E6A}"/>
            </a:ext>
          </a:extLst>
        </xdr:cNvPr>
        <xdr:cNvCxnSpPr/>
      </xdr:nvCxnSpPr>
      <xdr:spPr>
        <a:xfrm>
          <a:off x="11668125" y="13382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3017074-61DB-4753-A39A-FD53691E925E}"/>
            </a:ext>
          </a:extLst>
        </xdr:cNvPr>
        <xdr:cNvSpPr txBox="1"/>
      </xdr:nvSpPr>
      <xdr:spPr>
        <a:xfrm>
          <a:off x="10982325" y="1318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40EFDD42-05CE-4B32-90ED-AA691E1ED491}"/>
            </a:ext>
          </a:extLst>
        </xdr:cNvPr>
        <xdr:cNvCxnSpPr/>
      </xdr:nvCxnSpPr>
      <xdr:spPr>
        <a:xfrm>
          <a:off x="11668125" y="12734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BABCC22A-ED27-4781-9A56-3B61DFF6318E}"/>
            </a:ext>
          </a:extLst>
        </xdr:cNvPr>
        <xdr:cNvSpPr txBox="1"/>
      </xdr:nvSpPr>
      <xdr:spPr>
        <a:xfrm>
          <a:off x="10982325"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EE833DE0-8316-45AB-9CAA-34227F07DC76}"/>
            </a:ext>
          </a:extLst>
        </xdr:cNvPr>
        <xdr:cNvSpPr/>
      </xdr:nvSpPr>
      <xdr:spPr>
        <a:xfrm>
          <a:off x="11668125" y="12734925"/>
          <a:ext cx="4619625" cy="32670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3" name="直線コネクタ 312">
          <a:extLst>
            <a:ext uri="{FF2B5EF4-FFF2-40B4-BE49-F238E27FC236}">
              <a16:creationId xmlns:a16="http://schemas.microsoft.com/office/drawing/2014/main" id="{A2112FCE-7EF8-4D10-9197-D4B6420B94B3}"/>
            </a:ext>
          </a:extLst>
        </xdr:cNvPr>
        <xdr:cNvCxnSpPr/>
      </xdr:nvCxnSpPr>
      <xdr:spPr>
        <a:xfrm flipV="1">
          <a:off x="15478125" y="13344017"/>
          <a:ext cx="0" cy="1654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4" name="定員管理の状況最小値テキスト">
          <a:extLst>
            <a:ext uri="{FF2B5EF4-FFF2-40B4-BE49-F238E27FC236}">
              <a16:creationId xmlns:a16="http://schemas.microsoft.com/office/drawing/2014/main" id="{F02A229D-2987-4E60-8792-F08B45FD9AE7}"/>
            </a:ext>
          </a:extLst>
        </xdr:cNvPr>
        <xdr:cNvSpPr txBox="1"/>
      </xdr:nvSpPr>
      <xdr:spPr>
        <a:xfrm>
          <a:off x="15563850" y="1497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5" name="直線コネクタ 314">
          <a:extLst>
            <a:ext uri="{FF2B5EF4-FFF2-40B4-BE49-F238E27FC236}">
              <a16:creationId xmlns:a16="http://schemas.microsoft.com/office/drawing/2014/main" id="{E40DEA5C-DE5B-4C00-B794-641B1F927149}"/>
            </a:ext>
          </a:extLst>
        </xdr:cNvPr>
        <xdr:cNvCxnSpPr/>
      </xdr:nvCxnSpPr>
      <xdr:spPr>
        <a:xfrm>
          <a:off x="15401925" y="149988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6" name="定員管理の状況最大値テキスト">
          <a:extLst>
            <a:ext uri="{FF2B5EF4-FFF2-40B4-BE49-F238E27FC236}">
              <a16:creationId xmlns:a16="http://schemas.microsoft.com/office/drawing/2014/main" id="{9E77828D-A6C5-440E-9709-2584EDADE0C4}"/>
            </a:ext>
          </a:extLst>
        </xdr:cNvPr>
        <xdr:cNvSpPr txBox="1"/>
      </xdr:nvSpPr>
      <xdr:spPr>
        <a:xfrm>
          <a:off x="15563850" y="1303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7" name="直線コネクタ 316">
          <a:extLst>
            <a:ext uri="{FF2B5EF4-FFF2-40B4-BE49-F238E27FC236}">
              <a16:creationId xmlns:a16="http://schemas.microsoft.com/office/drawing/2014/main" id="{AE764B16-E34F-4039-BC6E-9EB930F944F7}"/>
            </a:ext>
          </a:extLst>
        </xdr:cNvPr>
        <xdr:cNvCxnSpPr/>
      </xdr:nvCxnSpPr>
      <xdr:spPr>
        <a:xfrm>
          <a:off x="15401925" y="13344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158242</xdr:rowOff>
    </xdr:from>
    <xdr:to>
      <xdr:col>81</xdr:col>
      <xdr:colOff>44450</xdr:colOff>
      <xdr:row>60</xdr:row>
      <xdr:rowOff>64008</xdr:rowOff>
    </xdr:to>
    <xdr:cxnSp macro="">
      <xdr:nvCxnSpPr>
        <xdr:cNvPr id="318" name="直線コネクタ 317">
          <a:extLst>
            <a:ext uri="{FF2B5EF4-FFF2-40B4-BE49-F238E27FC236}">
              <a16:creationId xmlns:a16="http://schemas.microsoft.com/office/drawing/2014/main" id="{864BDC36-7FBD-4147-932F-D5BE9BA3BA51}"/>
            </a:ext>
          </a:extLst>
        </xdr:cNvPr>
        <xdr:cNvCxnSpPr/>
      </xdr:nvCxnSpPr>
      <xdr:spPr>
        <a:xfrm>
          <a:off x="14716125" y="13648817"/>
          <a:ext cx="762000" cy="1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a:extLst>
            <a:ext uri="{FF2B5EF4-FFF2-40B4-BE49-F238E27FC236}">
              <a16:creationId xmlns:a16="http://schemas.microsoft.com/office/drawing/2014/main" id="{B120A5A2-B197-4760-BDC9-05EC8DFB1ACD}"/>
            </a:ext>
          </a:extLst>
        </xdr:cNvPr>
        <xdr:cNvSpPr txBox="1"/>
      </xdr:nvSpPr>
      <xdr:spPr>
        <a:xfrm>
          <a:off x="15563850" y="14180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a:extLst>
            <a:ext uri="{FF2B5EF4-FFF2-40B4-BE49-F238E27FC236}">
              <a16:creationId xmlns:a16="http://schemas.microsoft.com/office/drawing/2014/main" id="{0B1A9F10-F154-4E4F-9748-F1A5FB8EBB1E}"/>
            </a:ext>
          </a:extLst>
        </xdr:cNvPr>
        <xdr:cNvSpPr/>
      </xdr:nvSpPr>
      <xdr:spPr>
        <a:xfrm>
          <a:off x="15430500" y="142022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158242</xdr:rowOff>
    </xdr:from>
    <xdr:to>
      <xdr:col>77</xdr:col>
      <xdr:colOff>44450</xdr:colOff>
      <xdr:row>59</xdr:row>
      <xdr:rowOff>163068</xdr:rowOff>
    </xdr:to>
    <xdr:cxnSp macro="">
      <xdr:nvCxnSpPr>
        <xdr:cNvPr id="321" name="直線コネクタ 320">
          <a:extLst>
            <a:ext uri="{FF2B5EF4-FFF2-40B4-BE49-F238E27FC236}">
              <a16:creationId xmlns:a16="http://schemas.microsoft.com/office/drawing/2014/main" id="{72058B93-A80C-4538-B47B-07CF1E71C917}"/>
            </a:ext>
          </a:extLst>
        </xdr:cNvPr>
        <xdr:cNvCxnSpPr/>
      </xdr:nvCxnSpPr>
      <xdr:spPr>
        <a:xfrm flipV="1">
          <a:off x="13906500" y="1364881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2" name="フローチャート: 判断 321">
          <a:extLst>
            <a:ext uri="{FF2B5EF4-FFF2-40B4-BE49-F238E27FC236}">
              <a16:creationId xmlns:a16="http://schemas.microsoft.com/office/drawing/2014/main" id="{4CD14EC9-14D8-4283-BDD8-CEFA648AC406}"/>
            </a:ext>
          </a:extLst>
        </xdr:cNvPr>
        <xdr:cNvSpPr/>
      </xdr:nvSpPr>
      <xdr:spPr>
        <a:xfrm>
          <a:off x="14668500" y="141989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108983</xdr:rowOff>
    </xdr:from>
    <xdr:ext cx="736600" cy="259045"/>
    <xdr:sp macro="" textlink="">
      <xdr:nvSpPr>
        <xdr:cNvPr id="323" name="テキスト ボックス 322">
          <a:extLst>
            <a:ext uri="{FF2B5EF4-FFF2-40B4-BE49-F238E27FC236}">
              <a16:creationId xmlns:a16="http://schemas.microsoft.com/office/drawing/2014/main" id="{1688B7D5-DCDA-4F77-8805-22C3631FAA1F}"/>
            </a:ext>
          </a:extLst>
        </xdr:cNvPr>
        <xdr:cNvSpPr txBox="1"/>
      </xdr:nvSpPr>
      <xdr:spPr>
        <a:xfrm>
          <a:off x="14373225" y="1427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163068</xdr:rowOff>
    </xdr:from>
    <xdr:to>
      <xdr:col>72</xdr:col>
      <xdr:colOff>203200</xdr:colOff>
      <xdr:row>60</xdr:row>
      <xdr:rowOff>39878</xdr:rowOff>
    </xdr:to>
    <xdr:cxnSp macro="">
      <xdr:nvCxnSpPr>
        <xdr:cNvPr id="324" name="直線コネクタ 323">
          <a:extLst>
            <a:ext uri="{FF2B5EF4-FFF2-40B4-BE49-F238E27FC236}">
              <a16:creationId xmlns:a16="http://schemas.microsoft.com/office/drawing/2014/main" id="{7CEBF697-637E-4BFA-8F91-6F5652B32A7F}"/>
            </a:ext>
          </a:extLst>
        </xdr:cNvPr>
        <xdr:cNvCxnSpPr/>
      </xdr:nvCxnSpPr>
      <xdr:spPr>
        <a:xfrm flipV="1">
          <a:off x="13106400" y="13647293"/>
          <a:ext cx="8001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5" name="フローチャート: 判断 324">
          <a:extLst>
            <a:ext uri="{FF2B5EF4-FFF2-40B4-BE49-F238E27FC236}">
              <a16:creationId xmlns:a16="http://schemas.microsoft.com/office/drawing/2014/main" id="{7CED0360-42B3-45F1-A7D1-638EE374048C}"/>
            </a:ext>
          </a:extLst>
        </xdr:cNvPr>
        <xdr:cNvSpPr/>
      </xdr:nvSpPr>
      <xdr:spPr>
        <a:xfrm>
          <a:off x="13868400" y="141845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94505</xdr:rowOff>
    </xdr:from>
    <xdr:ext cx="762000" cy="259045"/>
    <xdr:sp macro="" textlink="">
      <xdr:nvSpPr>
        <xdr:cNvPr id="326" name="テキスト ボックス 325">
          <a:extLst>
            <a:ext uri="{FF2B5EF4-FFF2-40B4-BE49-F238E27FC236}">
              <a16:creationId xmlns:a16="http://schemas.microsoft.com/office/drawing/2014/main" id="{85E909A0-280C-4F8B-9A22-9774185CEA48}"/>
            </a:ext>
          </a:extLst>
        </xdr:cNvPr>
        <xdr:cNvSpPr txBox="1"/>
      </xdr:nvSpPr>
      <xdr:spPr>
        <a:xfrm>
          <a:off x="13554075" y="1426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129286</xdr:rowOff>
    </xdr:from>
    <xdr:to>
      <xdr:col>68</xdr:col>
      <xdr:colOff>152400</xdr:colOff>
      <xdr:row>60</xdr:row>
      <xdr:rowOff>39878</xdr:rowOff>
    </xdr:to>
    <xdr:cxnSp macro="">
      <xdr:nvCxnSpPr>
        <xdr:cNvPr id="327" name="直線コネクタ 326">
          <a:extLst>
            <a:ext uri="{FF2B5EF4-FFF2-40B4-BE49-F238E27FC236}">
              <a16:creationId xmlns:a16="http://schemas.microsoft.com/office/drawing/2014/main" id="{E871995D-2B48-40A0-ADDF-5826590B4E10}"/>
            </a:ext>
          </a:extLst>
        </xdr:cNvPr>
        <xdr:cNvCxnSpPr/>
      </xdr:nvCxnSpPr>
      <xdr:spPr>
        <a:xfrm>
          <a:off x="12296775" y="13613511"/>
          <a:ext cx="809625"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8" name="フローチャート: 判断 327">
          <a:extLst>
            <a:ext uri="{FF2B5EF4-FFF2-40B4-BE49-F238E27FC236}">
              <a16:creationId xmlns:a16="http://schemas.microsoft.com/office/drawing/2014/main" id="{EC7EED51-73A8-426D-9FBE-75776CB41A31}"/>
            </a:ext>
          </a:extLst>
        </xdr:cNvPr>
        <xdr:cNvSpPr/>
      </xdr:nvSpPr>
      <xdr:spPr>
        <a:xfrm>
          <a:off x="13058775" y="13875639"/>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77741</xdr:rowOff>
    </xdr:from>
    <xdr:ext cx="762000" cy="259045"/>
    <xdr:sp macro="" textlink="">
      <xdr:nvSpPr>
        <xdr:cNvPr id="329" name="テキスト ボックス 328">
          <a:extLst>
            <a:ext uri="{FF2B5EF4-FFF2-40B4-BE49-F238E27FC236}">
              <a16:creationId xmlns:a16="http://schemas.microsoft.com/office/drawing/2014/main" id="{499E66A1-4EF1-4FB1-9500-43EEE1478167}"/>
            </a:ext>
          </a:extLst>
        </xdr:cNvPr>
        <xdr:cNvSpPr txBox="1"/>
      </xdr:nvSpPr>
      <xdr:spPr>
        <a:xfrm>
          <a:off x="12763500" y="1402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30" name="フローチャート: 判断 329">
          <a:extLst>
            <a:ext uri="{FF2B5EF4-FFF2-40B4-BE49-F238E27FC236}">
              <a16:creationId xmlns:a16="http://schemas.microsoft.com/office/drawing/2014/main" id="{26F04160-6753-412E-8AD6-E0BD990B4EE4}"/>
            </a:ext>
          </a:extLst>
        </xdr:cNvPr>
        <xdr:cNvSpPr/>
      </xdr:nvSpPr>
      <xdr:spPr>
        <a:xfrm>
          <a:off x="12239625" y="13803249"/>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5351</xdr:rowOff>
    </xdr:from>
    <xdr:ext cx="762000" cy="259045"/>
    <xdr:sp macro="" textlink="">
      <xdr:nvSpPr>
        <xdr:cNvPr id="331" name="テキスト ボックス 330">
          <a:extLst>
            <a:ext uri="{FF2B5EF4-FFF2-40B4-BE49-F238E27FC236}">
              <a16:creationId xmlns:a16="http://schemas.microsoft.com/office/drawing/2014/main" id="{A0412114-2AD6-48C7-A143-0B1A786A5752}"/>
            </a:ext>
          </a:extLst>
        </xdr:cNvPr>
        <xdr:cNvSpPr txBox="1"/>
      </xdr:nvSpPr>
      <xdr:spPr>
        <a:xfrm>
          <a:off x="11953875" y="1395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881AD43-FD0D-4C82-99CE-623D13913F28}"/>
            </a:ext>
          </a:extLst>
        </xdr:cNvPr>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E65E54D-A6E4-4D5E-8C59-5C214C02F063}"/>
            </a:ext>
          </a:extLst>
        </xdr:cNvPr>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E686D61-9797-4AE6-9A38-7F5A471B2576}"/>
            </a:ext>
          </a:extLst>
        </xdr:cNvPr>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5DAB5E9-2630-4E3E-ABA5-94CFB6E3CC73}"/>
            </a:ext>
          </a:extLst>
        </xdr:cNvPr>
        <xdr:cNvSpPr txBox="1"/>
      </xdr:nvSpPr>
      <xdr:spPr>
        <a:xfrm>
          <a:off x="129063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7725C58-93B4-4F97-9A3D-12C6D0310491}"/>
            </a:ext>
          </a:extLst>
        </xdr:cNvPr>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13208</xdr:rowOff>
    </xdr:from>
    <xdr:to>
      <xdr:col>81</xdr:col>
      <xdr:colOff>95250</xdr:colOff>
      <xdr:row>60</xdr:row>
      <xdr:rowOff>114808</xdr:rowOff>
    </xdr:to>
    <xdr:sp macro="" textlink="">
      <xdr:nvSpPr>
        <xdr:cNvPr id="337" name="楕円 336">
          <a:extLst>
            <a:ext uri="{FF2B5EF4-FFF2-40B4-BE49-F238E27FC236}">
              <a16:creationId xmlns:a16="http://schemas.microsoft.com/office/drawing/2014/main" id="{18EE2A01-C33C-4F41-8DEC-B9968B1201EF}"/>
            </a:ext>
          </a:extLst>
        </xdr:cNvPr>
        <xdr:cNvSpPr/>
      </xdr:nvSpPr>
      <xdr:spPr>
        <a:xfrm>
          <a:off x="15430500" y="1372603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29735</xdr:rowOff>
    </xdr:from>
    <xdr:ext cx="762000" cy="259045"/>
    <xdr:sp macro="" textlink="">
      <xdr:nvSpPr>
        <xdr:cNvPr id="338" name="定員管理の状況該当値テキスト">
          <a:extLst>
            <a:ext uri="{FF2B5EF4-FFF2-40B4-BE49-F238E27FC236}">
              <a16:creationId xmlns:a16="http://schemas.microsoft.com/office/drawing/2014/main" id="{F8F9FB0F-7E30-4965-AF09-792D14DE2E83}"/>
            </a:ext>
          </a:extLst>
        </xdr:cNvPr>
        <xdr:cNvSpPr txBox="1"/>
      </xdr:nvSpPr>
      <xdr:spPr>
        <a:xfrm>
          <a:off x="15563850" y="1351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107442</xdr:rowOff>
    </xdr:from>
    <xdr:to>
      <xdr:col>77</xdr:col>
      <xdr:colOff>95250</xdr:colOff>
      <xdr:row>60</xdr:row>
      <xdr:rowOff>37592</xdr:rowOff>
    </xdr:to>
    <xdr:sp macro="" textlink="">
      <xdr:nvSpPr>
        <xdr:cNvPr id="339" name="楕円 338">
          <a:extLst>
            <a:ext uri="{FF2B5EF4-FFF2-40B4-BE49-F238E27FC236}">
              <a16:creationId xmlns:a16="http://schemas.microsoft.com/office/drawing/2014/main" id="{7A751797-3FEF-4958-8D75-5E6C41291B27}"/>
            </a:ext>
          </a:extLst>
        </xdr:cNvPr>
        <xdr:cNvSpPr/>
      </xdr:nvSpPr>
      <xdr:spPr>
        <a:xfrm>
          <a:off x="14668500" y="13591667"/>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47769</xdr:rowOff>
    </xdr:from>
    <xdr:ext cx="736600" cy="259045"/>
    <xdr:sp macro="" textlink="">
      <xdr:nvSpPr>
        <xdr:cNvPr id="340" name="テキスト ボックス 339">
          <a:extLst>
            <a:ext uri="{FF2B5EF4-FFF2-40B4-BE49-F238E27FC236}">
              <a16:creationId xmlns:a16="http://schemas.microsoft.com/office/drawing/2014/main" id="{5AA7A4B3-71E0-4B5F-B6B7-4CBE2D49D162}"/>
            </a:ext>
          </a:extLst>
        </xdr:cNvPr>
        <xdr:cNvSpPr txBox="1"/>
      </xdr:nvSpPr>
      <xdr:spPr>
        <a:xfrm>
          <a:off x="14373225" y="1330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112268</xdr:rowOff>
    </xdr:from>
    <xdr:to>
      <xdr:col>73</xdr:col>
      <xdr:colOff>44450</xdr:colOff>
      <xdr:row>60</xdr:row>
      <xdr:rowOff>42418</xdr:rowOff>
    </xdr:to>
    <xdr:sp macro="" textlink="">
      <xdr:nvSpPr>
        <xdr:cNvPr id="341" name="楕円 340">
          <a:extLst>
            <a:ext uri="{FF2B5EF4-FFF2-40B4-BE49-F238E27FC236}">
              <a16:creationId xmlns:a16="http://schemas.microsoft.com/office/drawing/2014/main" id="{26278982-0895-4A6F-A663-B74593C57114}"/>
            </a:ext>
          </a:extLst>
        </xdr:cNvPr>
        <xdr:cNvSpPr/>
      </xdr:nvSpPr>
      <xdr:spPr>
        <a:xfrm>
          <a:off x="13868400" y="13599668"/>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52595</xdr:rowOff>
    </xdr:from>
    <xdr:ext cx="762000" cy="259045"/>
    <xdr:sp macro="" textlink="">
      <xdr:nvSpPr>
        <xdr:cNvPr id="342" name="テキスト ボックス 341">
          <a:extLst>
            <a:ext uri="{FF2B5EF4-FFF2-40B4-BE49-F238E27FC236}">
              <a16:creationId xmlns:a16="http://schemas.microsoft.com/office/drawing/2014/main" id="{63A5CF8A-5B79-4385-9DD5-8DB65FB99BC8}"/>
            </a:ext>
          </a:extLst>
        </xdr:cNvPr>
        <xdr:cNvSpPr txBox="1"/>
      </xdr:nvSpPr>
      <xdr:spPr>
        <a:xfrm>
          <a:off x="13554075" y="1330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160528</xdr:rowOff>
    </xdr:from>
    <xdr:to>
      <xdr:col>68</xdr:col>
      <xdr:colOff>203200</xdr:colOff>
      <xdr:row>60</xdr:row>
      <xdr:rowOff>90678</xdr:rowOff>
    </xdr:to>
    <xdr:sp macro="" textlink="">
      <xdr:nvSpPr>
        <xdr:cNvPr id="343" name="楕円 342">
          <a:extLst>
            <a:ext uri="{FF2B5EF4-FFF2-40B4-BE49-F238E27FC236}">
              <a16:creationId xmlns:a16="http://schemas.microsoft.com/office/drawing/2014/main" id="{BCFE52AD-B546-4A81-9893-0541856433A0}"/>
            </a:ext>
          </a:extLst>
        </xdr:cNvPr>
        <xdr:cNvSpPr/>
      </xdr:nvSpPr>
      <xdr:spPr>
        <a:xfrm>
          <a:off x="13058775" y="13651103"/>
          <a:ext cx="8572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100855</xdr:rowOff>
    </xdr:from>
    <xdr:ext cx="762000" cy="259045"/>
    <xdr:sp macro="" textlink="">
      <xdr:nvSpPr>
        <xdr:cNvPr id="344" name="テキスト ボックス 343">
          <a:extLst>
            <a:ext uri="{FF2B5EF4-FFF2-40B4-BE49-F238E27FC236}">
              <a16:creationId xmlns:a16="http://schemas.microsoft.com/office/drawing/2014/main" id="{9F3BC15D-B7EB-4BCD-9B32-677ACBB93E01}"/>
            </a:ext>
          </a:extLst>
        </xdr:cNvPr>
        <xdr:cNvSpPr txBox="1"/>
      </xdr:nvSpPr>
      <xdr:spPr>
        <a:xfrm>
          <a:off x="12763500" y="1336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78486</xdr:rowOff>
    </xdr:from>
    <xdr:to>
      <xdr:col>64</xdr:col>
      <xdr:colOff>152400</xdr:colOff>
      <xdr:row>60</xdr:row>
      <xdr:rowOff>8636</xdr:rowOff>
    </xdr:to>
    <xdr:sp macro="" textlink="">
      <xdr:nvSpPr>
        <xdr:cNvPr id="345" name="楕円 344">
          <a:extLst>
            <a:ext uri="{FF2B5EF4-FFF2-40B4-BE49-F238E27FC236}">
              <a16:creationId xmlns:a16="http://schemas.microsoft.com/office/drawing/2014/main" id="{ADCA554F-FEE5-4406-B50E-4143BF6260C1}"/>
            </a:ext>
          </a:extLst>
        </xdr:cNvPr>
        <xdr:cNvSpPr/>
      </xdr:nvSpPr>
      <xdr:spPr>
        <a:xfrm>
          <a:off x="12239625" y="13565886"/>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18813</xdr:rowOff>
    </xdr:from>
    <xdr:ext cx="762000" cy="259045"/>
    <xdr:sp macro="" textlink="">
      <xdr:nvSpPr>
        <xdr:cNvPr id="346" name="テキスト ボックス 345">
          <a:extLst>
            <a:ext uri="{FF2B5EF4-FFF2-40B4-BE49-F238E27FC236}">
              <a16:creationId xmlns:a16="http://schemas.microsoft.com/office/drawing/2014/main" id="{D5D33EB8-6E36-44D8-ADC9-0CC6A78C47B9}"/>
            </a:ext>
          </a:extLst>
        </xdr:cNvPr>
        <xdr:cNvSpPr txBox="1"/>
      </xdr:nvSpPr>
      <xdr:spPr>
        <a:xfrm>
          <a:off x="11953875" y="132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496F4613-37E2-4DBE-8075-23BF1DFAC124}"/>
            </a:ext>
          </a:extLst>
        </xdr:cNvPr>
        <xdr:cNvSpPr/>
      </xdr:nvSpPr>
      <xdr:spPr>
        <a:xfrm>
          <a:off x="11668125" y="66770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B35183C-54A5-489B-9BE5-1EA7F8B919AA}"/>
            </a:ext>
          </a:extLst>
        </xdr:cNvPr>
        <xdr:cNvSpPr txBox="1"/>
      </xdr:nvSpPr>
      <xdr:spPr>
        <a:xfrm>
          <a:off x="12436924" y="715327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B18E78D-6A23-4C45-83E9-E9D3F40D3DED}"/>
            </a:ext>
          </a:extLst>
        </xdr:cNvPr>
        <xdr:cNvSpPr txBox="1"/>
      </xdr:nvSpPr>
      <xdr:spPr>
        <a:xfrm>
          <a:off x="14014001"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D7949551-D71E-450B-ADB3-71AC44125131}"/>
            </a:ext>
          </a:extLst>
        </xdr:cNvPr>
        <xdr:cNvSpPr/>
      </xdr:nvSpPr>
      <xdr:spPr>
        <a:xfrm>
          <a:off x="16354425" y="69818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0F4E2DA-536C-4189-950A-B4C15601CD16}"/>
            </a:ext>
          </a:extLst>
        </xdr:cNvPr>
        <xdr:cNvSpPr/>
      </xdr:nvSpPr>
      <xdr:spPr>
        <a:xfrm>
          <a:off x="16354425" y="722947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6AF0576-C11C-4D28-8BD6-64351AFE55ED}"/>
            </a:ext>
          </a:extLst>
        </xdr:cNvPr>
        <xdr:cNvSpPr/>
      </xdr:nvSpPr>
      <xdr:spPr>
        <a:xfrm>
          <a:off x="17849850" y="69818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0814AE8-8194-4E6F-BBB2-AB974A45C653}"/>
            </a:ext>
          </a:extLst>
        </xdr:cNvPr>
        <xdr:cNvSpPr/>
      </xdr:nvSpPr>
      <xdr:spPr>
        <a:xfrm>
          <a:off x="17849850" y="72294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A4400E0-A01D-4A68-A105-C08D23BCBDC1}"/>
            </a:ext>
          </a:extLst>
        </xdr:cNvPr>
        <xdr:cNvSpPr/>
      </xdr:nvSpPr>
      <xdr:spPr>
        <a:xfrm>
          <a:off x="19173825" y="69818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B14044A-5693-4B0C-A662-EFECE67CB166}"/>
            </a:ext>
          </a:extLst>
        </xdr:cNvPr>
        <xdr:cNvSpPr/>
      </xdr:nvSpPr>
      <xdr:spPr>
        <a:xfrm>
          <a:off x="19173825" y="722947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C82984B5-8168-4FBE-A442-B0802C96A506}"/>
            </a:ext>
          </a:extLst>
        </xdr:cNvPr>
        <xdr:cNvSpPr/>
      </xdr:nvSpPr>
      <xdr:spPr>
        <a:xfrm>
          <a:off x="11668125" y="76676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D81C091-8157-4A54-9823-2AFE0D8F6808}"/>
            </a:ext>
          </a:extLst>
        </xdr:cNvPr>
        <xdr:cNvSpPr/>
      </xdr:nvSpPr>
      <xdr:spPr>
        <a:xfrm>
          <a:off x="16459200" y="766762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8B264E69-C3C6-4277-A370-D96E5BA2DB7C}"/>
            </a:ext>
          </a:extLst>
        </xdr:cNvPr>
        <xdr:cNvSpPr/>
      </xdr:nvSpPr>
      <xdr:spPr>
        <a:xfrm>
          <a:off x="16459200" y="7667625"/>
          <a:ext cx="3467100"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77E3234-763D-4BCB-BF53-B10FD2262D0D}"/>
            </a:ext>
          </a:extLst>
        </xdr:cNvPr>
        <xdr:cNvSpPr txBox="1"/>
      </xdr:nvSpPr>
      <xdr:spPr>
        <a:xfrm>
          <a:off x="16573500" y="80962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令和４年度は、満期一括償還積立金の減少等により比率は上昇した。本市では、平成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5537E11C-763E-4CBE-AFB1-E252E216C967}"/>
            </a:ext>
          </a:extLst>
        </xdr:cNvPr>
        <xdr:cNvSpPr txBox="1"/>
      </xdr:nvSpPr>
      <xdr:spPr>
        <a:xfrm>
          <a:off x="11630025" y="74199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325AECEA-3FD9-4073-81C4-5EC1E4EDF072}"/>
            </a:ext>
          </a:extLst>
        </xdr:cNvPr>
        <xdr:cNvCxnSpPr/>
      </xdr:nvCxnSpPr>
      <xdr:spPr>
        <a:xfrm>
          <a:off x="11668125"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C55FB618-B6E8-4378-843B-B4AE32F1615A}"/>
            </a:ext>
          </a:extLst>
        </xdr:cNvPr>
        <xdr:cNvSpPr txBox="1"/>
      </xdr:nvSpPr>
      <xdr:spPr>
        <a:xfrm>
          <a:off x="10982325" y="1067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29F29E4F-2A5A-4CF4-AEB4-0FF0814BDD38}"/>
            </a:ext>
          </a:extLst>
        </xdr:cNvPr>
        <xdr:cNvCxnSpPr/>
      </xdr:nvCxnSpPr>
      <xdr:spPr>
        <a:xfrm>
          <a:off x="11668125" y="103610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6A253F04-038D-43F0-A6CC-D6B22E4CF477}"/>
            </a:ext>
          </a:extLst>
        </xdr:cNvPr>
        <xdr:cNvSpPr txBox="1"/>
      </xdr:nvSpPr>
      <xdr:spPr>
        <a:xfrm>
          <a:off x="10982325" y="101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B0295A20-049F-42E5-95C9-0D4E00D6FBA8}"/>
            </a:ext>
          </a:extLst>
        </xdr:cNvPr>
        <xdr:cNvCxnSpPr/>
      </xdr:nvCxnSpPr>
      <xdr:spPr>
        <a:xfrm>
          <a:off x="11668125" y="98414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5C6C606D-F468-427D-9B2E-77F727BF4964}"/>
            </a:ext>
          </a:extLst>
        </xdr:cNvPr>
        <xdr:cNvSpPr txBox="1"/>
      </xdr:nvSpPr>
      <xdr:spPr>
        <a:xfrm>
          <a:off x="10982325"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A3DDE73C-39F9-49B6-B3C3-17A3BC4F66F8}"/>
            </a:ext>
          </a:extLst>
        </xdr:cNvPr>
        <xdr:cNvCxnSpPr/>
      </xdr:nvCxnSpPr>
      <xdr:spPr>
        <a:xfrm>
          <a:off x="11668125" y="9267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67018E50-E760-42BF-913A-A159B930B5E7}"/>
            </a:ext>
          </a:extLst>
        </xdr:cNvPr>
        <xdr:cNvSpPr txBox="1"/>
      </xdr:nvSpPr>
      <xdr:spPr>
        <a:xfrm>
          <a:off x="10982325"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6D3516B6-D4FA-4422-B43B-86269185BAC1}"/>
            </a:ext>
          </a:extLst>
        </xdr:cNvPr>
        <xdr:cNvCxnSpPr/>
      </xdr:nvCxnSpPr>
      <xdr:spPr>
        <a:xfrm>
          <a:off x="11668125" y="87513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303B4325-4E38-4FA2-8811-FB3B5DEA30BA}"/>
            </a:ext>
          </a:extLst>
        </xdr:cNvPr>
        <xdr:cNvSpPr txBox="1"/>
      </xdr:nvSpPr>
      <xdr:spPr>
        <a:xfrm>
          <a:off x="10982325" y="855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F383CA4-9DEA-44F7-A313-E3E55A17CB5B}"/>
            </a:ext>
          </a:extLst>
        </xdr:cNvPr>
        <xdr:cNvCxnSpPr/>
      </xdr:nvCxnSpPr>
      <xdr:spPr>
        <a:xfrm>
          <a:off x="11668125" y="82412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C20443DB-DA91-41C3-9904-B8665F18509F}"/>
            </a:ext>
          </a:extLst>
        </xdr:cNvPr>
        <xdr:cNvSpPr txBox="1"/>
      </xdr:nvSpPr>
      <xdr:spPr>
        <a:xfrm>
          <a:off x="10982325" y="803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6B803274-3011-4BFA-8A66-D4E377021ECA}"/>
            </a:ext>
          </a:extLst>
        </xdr:cNvPr>
        <xdr:cNvCxnSpPr/>
      </xdr:nvCxnSpPr>
      <xdr:spPr>
        <a:xfrm>
          <a:off x="11668125" y="7667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45C5471B-09DA-4044-8E8A-857DB8599F61}"/>
            </a:ext>
          </a:extLst>
        </xdr:cNvPr>
        <xdr:cNvSpPr/>
      </xdr:nvSpPr>
      <xdr:spPr>
        <a:xfrm>
          <a:off x="11668125" y="76676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5" name="直線コネクタ 374">
          <a:extLst>
            <a:ext uri="{FF2B5EF4-FFF2-40B4-BE49-F238E27FC236}">
              <a16:creationId xmlns:a16="http://schemas.microsoft.com/office/drawing/2014/main" id="{E2AFCBBE-CBA8-4C8B-A43A-9B88800CC2FA}"/>
            </a:ext>
          </a:extLst>
        </xdr:cNvPr>
        <xdr:cNvCxnSpPr/>
      </xdr:nvCxnSpPr>
      <xdr:spPr>
        <a:xfrm flipV="1">
          <a:off x="15478125" y="8466314"/>
          <a:ext cx="0" cy="188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6" name="公債費負担の状況最小値テキスト">
          <a:extLst>
            <a:ext uri="{FF2B5EF4-FFF2-40B4-BE49-F238E27FC236}">
              <a16:creationId xmlns:a16="http://schemas.microsoft.com/office/drawing/2014/main" id="{5C9ECB65-7EBB-44A7-94DF-455C6E0918DA}"/>
            </a:ext>
          </a:extLst>
        </xdr:cNvPr>
        <xdr:cNvSpPr txBox="1"/>
      </xdr:nvSpPr>
      <xdr:spPr>
        <a:xfrm>
          <a:off x="15563850" y="1031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7" name="直線コネクタ 376">
          <a:extLst>
            <a:ext uri="{FF2B5EF4-FFF2-40B4-BE49-F238E27FC236}">
              <a16:creationId xmlns:a16="http://schemas.microsoft.com/office/drawing/2014/main" id="{D1A96ACA-8879-46DA-BECD-5E36C689D627}"/>
            </a:ext>
          </a:extLst>
        </xdr:cNvPr>
        <xdr:cNvCxnSpPr/>
      </xdr:nvCxnSpPr>
      <xdr:spPr>
        <a:xfrm>
          <a:off x="15401925" y="103508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8" name="公債費負担の状況最大値テキスト">
          <a:extLst>
            <a:ext uri="{FF2B5EF4-FFF2-40B4-BE49-F238E27FC236}">
              <a16:creationId xmlns:a16="http://schemas.microsoft.com/office/drawing/2014/main" id="{0C8C92CB-8465-4B9A-8EDE-4F4853C7249D}"/>
            </a:ext>
          </a:extLst>
        </xdr:cNvPr>
        <xdr:cNvSpPr txBox="1"/>
      </xdr:nvSpPr>
      <xdr:spPr>
        <a:xfrm>
          <a:off x="15563850" y="80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9" name="直線コネクタ 378">
          <a:extLst>
            <a:ext uri="{FF2B5EF4-FFF2-40B4-BE49-F238E27FC236}">
              <a16:creationId xmlns:a16="http://schemas.microsoft.com/office/drawing/2014/main" id="{1BF64631-0EC6-49BB-A7AC-8CC8EA9A1690}"/>
            </a:ext>
          </a:extLst>
        </xdr:cNvPr>
        <xdr:cNvCxnSpPr/>
      </xdr:nvCxnSpPr>
      <xdr:spPr>
        <a:xfrm>
          <a:off x="15401925" y="84663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119239</xdr:rowOff>
    </xdr:from>
    <xdr:to>
      <xdr:col>81</xdr:col>
      <xdr:colOff>44450</xdr:colOff>
      <xdr:row>42</xdr:row>
      <xdr:rowOff>146050</xdr:rowOff>
    </xdr:to>
    <xdr:cxnSp macro="">
      <xdr:nvCxnSpPr>
        <xdr:cNvPr id="380" name="直線コネクタ 379">
          <a:extLst>
            <a:ext uri="{FF2B5EF4-FFF2-40B4-BE49-F238E27FC236}">
              <a16:creationId xmlns:a16="http://schemas.microsoft.com/office/drawing/2014/main" id="{768B5C0F-D19A-472A-991C-8672BA7B626E}"/>
            </a:ext>
          </a:extLst>
        </xdr:cNvPr>
        <xdr:cNvCxnSpPr/>
      </xdr:nvCxnSpPr>
      <xdr:spPr>
        <a:xfrm>
          <a:off x="14716125" y="9723614"/>
          <a:ext cx="762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81" name="公債費負担の状況平均値テキスト">
          <a:extLst>
            <a:ext uri="{FF2B5EF4-FFF2-40B4-BE49-F238E27FC236}">
              <a16:creationId xmlns:a16="http://schemas.microsoft.com/office/drawing/2014/main" id="{56DFCDE8-3137-428F-8401-DF8D36FCFC72}"/>
            </a:ext>
          </a:extLst>
        </xdr:cNvPr>
        <xdr:cNvSpPr txBox="1"/>
      </xdr:nvSpPr>
      <xdr:spPr>
        <a:xfrm>
          <a:off x="15563850" y="91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2" name="フローチャート: 判断 381">
          <a:extLst>
            <a:ext uri="{FF2B5EF4-FFF2-40B4-BE49-F238E27FC236}">
              <a16:creationId xmlns:a16="http://schemas.microsoft.com/office/drawing/2014/main" id="{F6AA8769-3A3E-4200-9BD1-81B4EA0163F3}"/>
            </a:ext>
          </a:extLst>
        </xdr:cNvPr>
        <xdr:cNvSpPr/>
      </xdr:nvSpPr>
      <xdr:spPr>
        <a:xfrm>
          <a:off x="15430500" y="93814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79022</xdr:rowOff>
    </xdr:from>
    <xdr:to>
      <xdr:col>77</xdr:col>
      <xdr:colOff>44450</xdr:colOff>
      <xdr:row>42</xdr:row>
      <xdr:rowOff>119239</xdr:rowOff>
    </xdr:to>
    <xdr:cxnSp macro="">
      <xdr:nvCxnSpPr>
        <xdr:cNvPr id="383" name="直線コネクタ 382">
          <a:extLst>
            <a:ext uri="{FF2B5EF4-FFF2-40B4-BE49-F238E27FC236}">
              <a16:creationId xmlns:a16="http://schemas.microsoft.com/office/drawing/2014/main" id="{578AA5CD-53B4-4ED1-B175-98EC4DC7D1DA}"/>
            </a:ext>
          </a:extLst>
        </xdr:cNvPr>
        <xdr:cNvCxnSpPr/>
      </xdr:nvCxnSpPr>
      <xdr:spPr>
        <a:xfrm>
          <a:off x="13906500" y="9680222"/>
          <a:ext cx="809625" cy="4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4" name="フローチャート: 判断 383">
          <a:extLst>
            <a:ext uri="{FF2B5EF4-FFF2-40B4-BE49-F238E27FC236}">
              <a16:creationId xmlns:a16="http://schemas.microsoft.com/office/drawing/2014/main" id="{AC22B255-8573-48A6-A80A-9BC54EA18E82}"/>
            </a:ext>
          </a:extLst>
        </xdr:cNvPr>
        <xdr:cNvSpPr/>
      </xdr:nvSpPr>
      <xdr:spPr>
        <a:xfrm>
          <a:off x="14668500" y="94216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5" name="テキスト ボックス 384">
          <a:extLst>
            <a:ext uri="{FF2B5EF4-FFF2-40B4-BE49-F238E27FC236}">
              <a16:creationId xmlns:a16="http://schemas.microsoft.com/office/drawing/2014/main" id="{F9647D02-577B-409C-901C-AF9FAD1362D1}"/>
            </a:ext>
          </a:extLst>
        </xdr:cNvPr>
        <xdr:cNvSpPr txBox="1"/>
      </xdr:nvSpPr>
      <xdr:spPr>
        <a:xfrm>
          <a:off x="14373225" y="9076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79022</xdr:rowOff>
    </xdr:to>
    <xdr:cxnSp macro="">
      <xdr:nvCxnSpPr>
        <xdr:cNvPr id="386" name="直線コネクタ 385">
          <a:extLst>
            <a:ext uri="{FF2B5EF4-FFF2-40B4-BE49-F238E27FC236}">
              <a16:creationId xmlns:a16="http://schemas.microsoft.com/office/drawing/2014/main" id="{563225DE-9E56-48D9-80E1-23ED5D6DD4CF}"/>
            </a:ext>
          </a:extLst>
        </xdr:cNvPr>
        <xdr:cNvCxnSpPr/>
      </xdr:nvCxnSpPr>
      <xdr:spPr>
        <a:xfrm>
          <a:off x="13106400" y="9532408"/>
          <a:ext cx="800100" cy="1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62308C90-D345-4A2A-B547-66939EF0A42B}"/>
            </a:ext>
          </a:extLst>
        </xdr:cNvPr>
        <xdr:cNvSpPr/>
      </xdr:nvSpPr>
      <xdr:spPr>
        <a:xfrm>
          <a:off x="13868400" y="9451622"/>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8" name="テキスト ボックス 387">
          <a:extLst>
            <a:ext uri="{FF2B5EF4-FFF2-40B4-BE49-F238E27FC236}">
              <a16:creationId xmlns:a16="http://schemas.microsoft.com/office/drawing/2014/main" id="{187A558B-2396-4CB9-9D3D-0C4E8A78BABF}"/>
            </a:ext>
          </a:extLst>
        </xdr:cNvPr>
        <xdr:cNvSpPr txBox="1"/>
      </xdr:nvSpPr>
      <xdr:spPr>
        <a:xfrm>
          <a:off x="13554075" y="916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129822</xdr:rowOff>
    </xdr:from>
    <xdr:to>
      <xdr:col>68</xdr:col>
      <xdr:colOff>152400</xdr:colOff>
      <xdr:row>41</xdr:row>
      <xdr:rowOff>156633</xdr:rowOff>
    </xdr:to>
    <xdr:cxnSp macro="">
      <xdr:nvCxnSpPr>
        <xdr:cNvPr id="389" name="直線コネクタ 388">
          <a:extLst>
            <a:ext uri="{FF2B5EF4-FFF2-40B4-BE49-F238E27FC236}">
              <a16:creationId xmlns:a16="http://schemas.microsoft.com/office/drawing/2014/main" id="{47262FBB-285E-4FE0-B9A0-2C1756DD96BF}"/>
            </a:ext>
          </a:extLst>
        </xdr:cNvPr>
        <xdr:cNvCxnSpPr/>
      </xdr:nvCxnSpPr>
      <xdr:spPr>
        <a:xfrm>
          <a:off x="12296775" y="9499247"/>
          <a:ext cx="809625"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0" name="フローチャート: 判断 389">
          <a:extLst>
            <a:ext uri="{FF2B5EF4-FFF2-40B4-BE49-F238E27FC236}">
              <a16:creationId xmlns:a16="http://schemas.microsoft.com/office/drawing/2014/main" id="{299F8A49-F4CA-491F-A820-2FF32950A9DF}"/>
            </a:ext>
          </a:extLst>
        </xdr:cNvPr>
        <xdr:cNvSpPr/>
      </xdr:nvSpPr>
      <xdr:spPr>
        <a:xfrm>
          <a:off x="13058775" y="9451622"/>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1" name="テキスト ボックス 390">
          <a:extLst>
            <a:ext uri="{FF2B5EF4-FFF2-40B4-BE49-F238E27FC236}">
              <a16:creationId xmlns:a16="http://schemas.microsoft.com/office/drawing/2014/main" id="{C50E3F94-3B0B-443D-B229-E905C7FB2854}"/>
            </a:ext>
          </a:extLst>
        </xdr:cNvPr>
        <xdr:cNvSpPr txBox="1"/>
      </xdr:nvSpPr>
      <xdr:spPr>
        <a:xfrm>
          <a:off x="12763500" y="916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2" name="フローチャート: 判断 391">
          <a:extLst>
            <a:ext uri="{FF2B5EF4-FFF2-40B4-BE49-F238E27FC236}">
              <a16:creationId xmlns:a16="http://schemas.microsoft.com/office/drawing/2014/main" id="{1CA5EC35-DE13-4571-9F30-3E5A501165C8}"/>
            </a:ext>
          </a:extLst>
        </xdr:cNvPr>
        <xdr:cNvSpPr/>
      </xdr:nvSpPr>
      <xdr:spPr>
        <a:xfrm>
          <a:off x="12239625" y="96026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3" name="テキスト ボックス 392">
          <a:extLst>
            <a:ext uri="{FF2B5EF4-FFF2-40B4-BE49-F238E27FC236}">
              <a16:creationId xmlns:a16="http://schemas.microsoft.com/office/drawing/2014/main" id="{4FDE8D74-C30A-46C5-ADC9-3C1C290BA5B0}"/>
            </a:ext>
          </a:extLst>
        </xdr:cNvPr>
        <xdr:cNvSpPr txBox="1"/>
      </xdr:nvSpPr>
      <xdr:spPr>
        <a:xfrm>
          <a:off x="11953875" y="96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2C1C8D8-42DE-42E7-A5C5-8E8E4C2FBA8C}"/>
            </a:ext>
          </a:extLst>
        </xdr:cNvPr>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F673C39-F73B-4319-9CB5-277325AE4C13}"/>
            </a:ext>
          </a:extLst>
        </xdr:cNvPr>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67B7E34-5454-41B4-900F-CD5E7A7AB219}"/>
            </a:ext>
          </a:extLst>
        </xdr:cNvPr>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A3A06FB-B41B-436E-A02C-EEEEA565C76B}"/>
            </a:ext>
          </a:extLst>
        </xdr:cNvPr>
        <xdr:cNvSpPr txBox="1"/>
      </xdr:nvSpPr>
      <xdr:spPr>
        <a:xfrm>
          <a:off x="129063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3DC56A4-2123-437E-B9A8-A4FA693F3BC5}"/>
            </a:ext>
          </a:extLst>
        </xdr:cNvPr>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9" name="楕円 398">
          <a:extLst>
            <a:ext uri="{FF2B5EF4-FFF2-40B4-BE49-F238E27FC236}">
              <a16:creationId xmlns:a16="http://schemas.microsoft.com/office/drawing/2014/main" id="{7046C3AD-5937-4F35-B129-9327BDF6981E}"/>
            </a:ext>
          </a:extLst>
        </xdr:cNvPr>
        <xdr:cNvSpPr/>
      </xdr:nvSpPr>
      <xdr:spPr>
        <a:xfrm>
          <a:off x="15430500" y="9696450"/>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0" name="公債費負担の状況該当値テキスト">
          <a:extLst>
            <a:ext uri="{FF2B5EF4-FFF2-40B4-BE49-F238E27FC236}">
              <a16:creationId xmlns:a16="http://schemas.microsoft.com/office/drawing/2014/main" id="{369D2864-1544-413F-97EC-85453AF03462}"/>
            </a:ext>
          </a:extLst>
        </xdr:cNvPr>
        <xdr:cNvSpPr txBox="1"/>
      </xdr:nvSpPr>
      <xdr:spPr>
        <a:xfrm>
          <a:off x="1556385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68439</xdr:rowOff>
    </xdr:from>
    <xdr:to>
      <xdr:col>77</xdr:col>
      <xdr:colOff>95250</xdr:colOff>
      <xdr:row>42</xdr:row>
      <xdr:rowOff>170039</xdr:rowOff>
    </xdr:to>
    <xdr:sp macro="" textlink="">
      <xdr:nvSpPr>
        <xdr:cNvPr id="401" name="楕円 400">
          <a:extLst>
            <a:ext uri="{FF2B5EF4-FFF2-40B4-BE49-F238E27FC236}">
              <a16:creationId xmlns:a16="http://schemas.microsoft.com/office/drawing/2014/main" id="{A6ADBE64-B363-4301-B301-69DC9E30AF3B}"/>
            </a:ext>
          </a:extLst>
        </xdr:cNvPr>
        <xdr:cNvSpPr/>
      </xdr:nvSpPr>
      <xdr:spPr>
        <a:xfrm>
          <a:off x="14668500" y="96664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154816</xdr:rowOff>
    </xdr:from>
    <xdr:ext cx="736600" cy="259045"/>
    <xdr:sp macro="" textlink="">
      <xdr:nvSpPr>
        <xdr:cNvPr id="402" name="テキスト ボックス 401">
          <a:extLst>
            <a:ext uri="{FF2B5EF4-FFF2-40B4-BE49-F238E27FC236}">
              <a16:creationId xmlns:a16="http://schemas.microsoft.com/office/drawing/2014/main" id="{AF2B8C20-C837-4930-B04A-C1D623205E20}"/>
            </a:ext>
          </a:extLst>
        </xdr:cNvPr>
        <xdr:cNvSpPr txBox="1"/>
      </xdr:nvSpPr>
      <xdr:spPr>
        <a:xfrm>
          <a:off x="14373225" y="9756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403" name="楕円 402">
          <a:extLst>
            <a:ext uri="{FF2B5EF4-FFF2-40B4-BE49-F238E27FC236}">
              <a16:creationId xmlns:a16="http://schemas.microsoft.com/office/drawing/2014/main" id="{B64DF2EA-149B-4DAB-9A9C-2DF22DA7EB64}"/>
            </a:ext>
          </a:extLst>
        </xdr:cNvPr>
        <xdr:cNvSpPr/>
      </xdr:nvSpPr>
      <xdr:spPr>
        <a:xfrm>
          <a:off x="13868400" y="96325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404" name="テキスト ボックス 403">
          <a:extLst>
            <a:ext uri="{FF2B5EF4-FFF2-40B4-BE49-F238E27FC236}">
              <a16:creationId xmlns:a16="http://schemas.microsoft.com/office/drawing/2014/main" id="{3038974F-4B40-4104-BFD3-1009BD459DF0}"/>
            </a:ext>
          </a:extLst>
        </xdr:cNvPr>
        <xdr:cNvSpPr txBox="1"/>
      </xdr:nvSpPr>
      <xdr:spPr>
        <a:xfrm>
          <a:off x="13554075" y="971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5" name="楕円 404">
          <a:extLst>
            <a:ext uri="{FF2B5EF4-FFF2-40B4-BE49-F238E27FC236}">
              <a16:creationId xmlns:a16="http://schemas.microsoft.com/office/drawing/2014/main" id="{51532355-D425-4CCA-B43B-33F358A34609}"/>
            </a:ext>
          </a:extLst>
        </xdr:cNvPr>
        <xdr:cNvSpPr/>
      </xdr:nvSpPr>
      <xdr:spPr>
        <a:xfrm>
          <a:off x="13058775" y="9475258"/>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6" name="テキスト ボックス 405">
          <a:extLst>
            <a:ext uri="{FF2B5EF4-FFF2-40B4-BE49-F238E27FC236}">
              <a16:creationId xmlns:a16="http://schemas.microsoft.com/office/drawing/2014/main" id="{B1CD6EF5-A654-4070-9CEF-C1B709E748FC}"/>
            </a:ext>
          </a:extLst>
        </xdr:cNvPr>
        <xdr:cNvSpPr txBox="1"/>
      </xdr:nvSpPr>
      <xdr:spPr>
        <a:xfrm>
          <a:off x="12763500" y="962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macro="" textlink="">
      <xdr:nvSpPr>
        <xdr:cNvPr id="407" name="楕円 406">
          <a:extLst>
            <a:ext uri="{FF2B5EF4-FFF2-40B4-BE49-F238E27FC236}">
              <a16:creationId xmlns:a16="http://schemas.microsoft.com/office/drawing/2014/main" id="{CC4B8563-6793-4F9E-8918-A3B3677102A3}"/>
            </a:ext>
          </a:extLst>
        </xdr:cNvPr>
        <xdr:cNvSpPr/>
      </xdr:nvSpPr>
      <xdr:spPr>
        <a:xfrm>
          <a:off x="12239625" y="9451622"/>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19349</xdr:rowOff>
    </xdr:from>
    <xdr:ext cx="762000" cy="259045"/>
    <xdr:sp macro="" textlink="">
      <xdr:nvSpPr>
        <xdr:cNvPr id="408" name="テキスト ボックス 407">
          <a:extLst>
            <a:ext uri="{FF2B5EF4-FFF2-40B4-BE49-F238E27FC236}">
              <a16:creationId xmlns:a16="http://schemas.microsoft.com/office/drawing/2014/main" id="{1BCD9A4C-4D98-4799-B16D-FB7CD14CC467}"/>
            </a:ext>
          </a:extLst>
        </xdr:cNvPr>
        <xdr:cNvSpPr txBox="1"/>
      </xdr:nvSpPr>
      <xdr:spPr>
        <a:xfrm>
          <a:off x="11953875" y="916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BE5DAF84-BC24-493F-8168-D1B3A718CF87}"/>
            </a:ext>
          </a:extLst>
        </xdr:cNvPr>
        <xdr:cNvSpPr/>
      </xdr:nvSpPr>
      <xdr:spPr>
        <a:xfrm>
          <a:off x="11668125" y="1609725"/>
          <a:ext cx="46196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6DF02E33-29E4-4272-A342-73ED0563AAD6}"/>
            </a:ext>
          </a:extLst>
        </xdr:cNvPr>
        <xdr:cNvSpPr txBox="1"/>
      </xdr:nvSpPr>
      <xdr:spPr>
        <a:xfrm>
          <a:off x="12523455" y="208597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15CFF076-8AEC-4A3C-BC61-F405652AAA56}"/>
            </a:ext>
          </a:extLst>
        </xdr:cNvPr>
        <xdr:cNvSpPr txBox="1"/>
      </xdr:nvSpPr>
      <xdr:spPr>
        <a:xfrm>
          <a:off x="13936995" y="20574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BA449870-4077-4805-A43D-F0ADDE43DF93}"/>
            </a:ext>
          </a:extLst>
        </xdr:cNvPr>
        <xdr:cNvSpPr/>
      </xdr:nvSpPr>
      <xdr:spPr>
        <a:xfrm>
          <a:off x="16354425" y="19145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83F6DE05-A5F5-4A28-8BDF-EEAB1C561A84}"/>
            </a:ext>
          </a:extLst>
        </xdr:cNvPr>
        <xdr:cNvSpPr/>
      </xdr:nvSpPr>
      <xdr:spPr>
        <a:xfrm>
          <a:off x="16354425" y="216217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6192FE0F-8666-4A15-8108-CEE2F406B7DF}"/>
            </a:ext>
          </a:extLst>
        </xdr:cNvPr>
        <xdr:cNvSpPr/>
      </xdr:nvSpPr>
      <xdr:spPr>
        <a:xfrm>
          <a:off x="17849850" y="19145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7A86CDC-8869-4EF4-8117-9A5CEAAD6BC9}"/>
            </a:ext>
          </a:extLst>
        </xdr:cNvPr>
        <xdr:cNvSpPr/>
      </xdr:nvSpPr>
      <xdr:spPr>
        <a:xfrm>
          <a:off x="17849850" y="21621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5B2DD41C-3C0C-440A-ACC4-5577B017AC71}"/>
            </a:ext>
          </a:extLst>
        </xdr:cNvPr>
        <xdr:cNvSpPr/>
      </xdr:nvSpPr>
      <xdr:spPr>
        <a:xfrm>
          <a:off x="19173825" y="19145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9029E421-7084-4C1B-9914-C338E36E149B}"/>
            </a:ext>
          </a:extLst>
        </xdr:cNvPr>
        <xdr:cNvSpPr/>
      </xdr:nvSpPr>
      <xdr:spPr>
        <a:xfrm>
          <a:off x="19173825" y="216217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A2EA4662-E387-4EC4-8768-0E813BD34BC3}"/>
            </a:ext>
          </a:extLst>
        </xdr:cNvPr>
        <xdr:cNvSpPr/>
      </xdr:nvSpPr>
      <xdr:spPr>
        <a:xfrm>
          <a:off x="11668125" y="26003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824F0796-2B7E-47DA-B92C-23A3301DB491}"/>
            </a:ext>
          </a:extLst>
        </xdr:cNvPr>
        <xdr:cNvSpPr/>
      </xdr:nvSpPr>
      <xdr:spPr>
        <a:xfrm>
          <a:off x="16459200" y="260032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A63A8CA3-6C7D-4AD2-8F75-E7A84028002D}"/>
            </a:ext>
          </a:extLst>
        </xdr:cNvPr>
        <xdr:cNvSpPr/>
      </xdr:nvSpPr>
      <xdr:spPr>
        <a:xfrm>
          <a:off x="16459200" y="2600325"/>
          <a:ext cx="346710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37A61FFB-74A6-4BE1-BE6C-54D6DAD53CA9}"/>
            </a:ext>
          </a:extLst>
        </xdr:cNvPr>
        <xdr:cNvSpPr txBox="1"/>
      </xdr:nvSpPr>
      <xdr:spPr>
        <a:xfrm>
          <a:off x="16573500" y="30289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令和４年度は、将来負担額が地方債現在高の増などにより増加した一方で、標準税収入額の増により標準財政規模も増加したため、比率は前年度と同率で推移した。本市では、平成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B1FF3F72-6105-4E2A-919D-0B3A7A9503A1}"/>
            </a:ext>
          </a:extLst>
        </xdr:cNvPr>
        <xdr:cNvSpPr txBox="1"/>
      </xdr:nvSpPr>
      <xdr:spPr>
        <a:xfrm>
          <a:off x="11630025" y="23526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4C04762-E3D4-4287-A94C-B659B4EB498A}"/>
            </a:ext>
          </a:extLst>
        </xdr:cNvPr>
        <xdr:cNvCxnSpPr/>
      </xdr:nvCxnSpPr>
      <xdr:spPr>
        <a:xfrm>
          <a:off x="11668125" y="58102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13B64D61-41A5-4C0F-A4E0-ACB5B7ED27A0}"/>
            </a:ext>
          </a:extLst>
        </xdr:cNvPr>
        <xdr:cNvSpPr txBox="1"/>
      </xdr:nvSpPr>
      <xdr:spPr>
        <a:xfrm>
          <a:off x="10982325" y="5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7E2256AF-465B-4F9C-B7BF-BD04185858FE}"/>
            </a:ext>
          </a:extLst>
        </xdr:cNvPr>
        <xdr:cNvCxnSpPr/>
      </xdr:nvCxnSpPr>
      <xdr:spPr>
        <a:xfrm>
          <a:off x="11668125" y="52937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C303B469-291A-4C49-A71A-F8D215722441}"/>
            </a:ext>
          </a:extLst>
        </xdr:cNvPr>
        <xdr:cNvSpPr txBox="1"/>
      </xdr:nvSpPr>
      <xdr:spPr>
        <a:xfrm>
          <a:off x="10982325" y="509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BD3EFE20-50CB-4A05-A660-87DC7EE395F6}"/>
            </a:ext>
          </a:extLst>
        </xdr:cNvPr>
        <xdr:cNvCxnSpPr/>
      </xdr:nvCxnSpPr>
      <xdr:spPr>
        <a:xfrm>
          <a:off x="11668125" y="47169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F6EF5359-B07F-499E-9470-A5AA544975E1}"/>
            </a:ext>
          </a:extLst>
        </xdr:cNvPr>
        <xdr:cNvSpPr txBox="1"/>
      </xdr:nvSpPr>
      <xdr:spPr>
        <a:xfrm>
          <a:off x="10982325" y="458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93145322-58A9-4214-A33F-DE8F09EBBEAB}"/>
            </a:ext>
          </a:extLst>
        </xdr:cNvPr>
        <xdr:cNvCxnSpPr/>
      </xdr:nvCxnSpPr>
      <xdr:spPr>
        <a:xfrm>
          <a:off x="11668125" y="42005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754E6B86-B3D5-4E7D-8F55-865DB2708074}"/>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83A591A9-E15E-43DF-B59A-492D49587C1D}"/>
            </a:ext>
          </a:extLst>
        </xdr:cNvPr>
        <xdr:cNvCxnSpPr/>
      </xdr:nvCxnSpPr>
      <xdr:spPr>
        <a:xfrm>
          <a:off x="11668125" y="36840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5CECDC5F-5937-4A79-9B0B-224F8CD563E6}"/>
            </a:ext>
          </a:extLst>
        </xdr:cNvPr>
        <xdr:cNvSpPr txBox="1"/>
      </xdr:nvSpPr>
      <xdr:spPr>
        <a:xfrm>
          <a:off x="10982325" y="348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A7BDBE41-716F-4C17-8DC5-7B320E7AAA49}"/>
            </a:ext>
          </a:extLst>
        </xdr:cNvPr>
        <xdr:cNvCxnSpPr/>
      </xdr:nvCxnSpPr>
      <xdr:spPr>
        <a:xfrm>
          <a:off x="11668125" y="31167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296E5BFA-B6B4-4026-88F1-AD3565FD6C7F}"/>
            </a:ext>
          </a:extLst>
        </xdr:cNvPr>
        <xdr:cNvSpPr txBox="1"/>
      </xdr:nvSpPr>
      <xdr:spPr>
        <a:xfrm>
          <a:off x="10982325" y="29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9B2AE7E4-EC5D-4A90-A5A5-361D111A28A8}"/>
            </a:ext>
          </a:extLst>
        </xdr:cNvPr>
        <xdr:cNvCxnSpPr/>
      </xdr:nvCxnSpPr>
      <xdr:spPr>
        <a:xfrm>
          <a:off x="11668125" y="260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614117B1-BAFE-44D6-A099-61D3C478B455}"/>
            </a:ext>
          </a:extLst>
        </xdr:cNvPr>
        <xdr:cNvSpPr/>
      </xdr:nvSpPr>
      <xdr:spPr>
        <a:xfrm>
          <a:off x="11668125" y="26003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7" name="直線コネクタ 436">
          <a:extLst>
            <a:ext uri="{FF2B5EF4-FFF2-40B4-BE49-F238E27FC236}">
              <a16:creationId xmlns:a16="http://schemas.microsoft.com/office/drawing/2014/main" id="{F1E1267E-C305-4A6C-AD57-23EB8EC7B3AC}"/>
            </a:ext>
          </a:extLst>
        </xdr:cNvPr>
        <xdr:cNvCxnSpPr/>
      </xdr:nvCxnSpPr>
      <xdr:spPr>
        <a:xfrm flipV="1">
          <a:off x="15478125" y="3116792"/>
          <a:ext cx="0" cy="1779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8" name="将来負担の状況最小値テキスト">
          <a:extLst>
            <a:ext uri="{FF2B5EF4-FFF2-40B4-BE49-F238E27FC236}">
              <a16:creationId xmlns:a16="http://schemas.microsoft.com/office/drawing/2014/main" id="{7E7C912F-A963-4540-AF71-A9641E9F8D72}"/>
            </a:ext>
          </a:extLst>
        </xdr:cNvPr>
        <xdr:cNvSpPr txBox="1"/>
      </xdr:nvSpPr>
      <xdr:spPr>
        <a:xfrm>
          <a:off x="15563850" y="486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9" name="直線コネクタ 438">
          <a:extLst>
            <a:ext uri="{FF2B5EF4-FFF2-40B4-BE49-F238E27FC236}">
              <a16:creationId xmlns:a16="http://schemas.microsoft.com/office/drawing/2014/main" id="{D4CEBCBF-7EA5-4FD1-A497-FACB2890083F}"/>
            </a:ext>
          </a:extLst>
        </xdr:cNvPr>
        <xdr:cNvCxnSpPr/>
      </xdr:nvCxnSpPr>
      <xdr:spPr>
        <a:xfrm>
          <a:off x="15401925" y="48963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EC04F09A-D3BF-4D01-B6D8-64195084CA91}"/>
            </a:ext>
          </a:extLst>
        </xdr:cNvPr>
        <xdr:cNvSpPr txBox="1"/>
      </xdr:nvSpPr>
      <xdr:spPr>
        <a:xfrm>
          <a:off x="15563850" y="27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4D712B78-DE7C-4D9E-86DE-A9F6BC28C42E}"/>
            </a:ext>
          </a:extLst>
        </xdr:cNvPr>
        <xdr:cNvCxnSpPr/>
      </xdr:nvCxnSpPr>
      <xdr:spPr>
        <a:xfrm>
          <a:off x="15401925" y="31167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105664</xdr:rowOff>
    </xdr:from>
    <xdr:to>
      <xdr:col>81</xdr:col>
      <xdr:colOff>44450</xdr:colOff>
      <xdr:row>19</xdr:row>
      <xdr:rowOff>105664</xdr:rowOff>
    </xdr:to>
    <xdr:cxnSp macro="">
      <xdr:nvCxnSpPr>
        <xdr:cNvPr id="442" name="直線コネクタ 441">
          <a:extLst>
            <a:ext uri="{FF2B5EF4-FFF2-40B4-BE49-F238E27FC236}">
              <a16:creationId xmlns:a16="http://schemas.microsoft.com/office/drawing/2014/main" id="{1F2C2655-9535-4E4F-A7D5-2746AE047D67}"/>
            </a:ext>
          </a:extLst>
        </xdr:cNvPr>
        <xdr:cNvCxnSpPr/>
      </xdr:nvCxnSpPr>
      <xdr:spPr>
        <a:xfrm>
          <a:off x="14716125" y="444588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3" name="将来負担の状況平均値テキスト">
          <a:extLst>
            <a:ext uri="{FF2B5EF4-FFF2-40B4-BE49-F238E27FC236}">
              <a16:creationId xmlns:a16="http://schemas.microsoft.com/office/drawing/2014/main" id="{9F0AD457-7504-436E-920D-A98940DC51C6}"/>
            </a:ext>
          </a:extLst>
        </xdr:cNvPr>
        <xdr:cNvSpPr txBox="1"/>
      </xdr:nvSpPr>
      <xdr:spPr>
        <a:xfrm>
          <a:off x="15563850" y="3569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4" name="フローチャート: 判断 443">
          <a:extLst>
            <a:ext uri="{FF2B5EF4-FFF2-40B4-BE49-F238E27FC236}">
              <a16:creationId xmlns:a16="http://schemas.microsoft.com/office/drawing/2014/main" id="{D4154F9F-9E2B-4D15-90B9-3B796E99FA78}"/>
            </a:ext>
          </a:extLst>
        </xdr:cNvPr>
        <xdr:cNvSpPr/>
      </xdr:nvSpPr>
      <xdr:spPr>
        <a:xfrm>
          <a:off x="15430500" y="3781171"/>
          <a:ext cx="95250"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94403</xdr:rowOff>
    </xdr:from>
    <xdr:to>
      <xdr:col>77</xdr:col>
      <xdr:colOff>44450</xdr:colOff>
      <xdr:row>19</xdr:row>
      <xdr:rowOff>105664</xdr:rowOff>
    </xdr:to>
    <xdr:cxnSp macro="">
      <xdr:nvCxnSpPr>
        <xdr:cNvPr id="445" name="直線コネクタ 444">
          <a:extLst>
            <a:ext uri="{FF2B5EF4-FFF2-40B4-BE49-F238E27FC236}">
              <a16:creationId xmlns:a16="http://schemas.microsoft.com/office/drawing/2014/main" id="{C07FDCB1-535A-4FBF-8083-E52B95EE2889}"/>
            </a:ext>
          </a:extLst>
        </xdr:cNvPr>
        <xdr:cNvCxnSpPr/>
      </xdr:nvCxnSpPr>
      <xdr:spPr>
        <a:xfrm>
          <a:off x="13906500" y="4437803"/>
          <a:ext cx="809625"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6" name="フローチャート: 判断 445">
          <a:extLst>
            <a:ext uri="{FF2B5EF4-FFF2-40B4-BE49-F238E27FC236}">
              <a16:creationId xmlns:a16="http://schemas.microsoft.com/office/drawing/2014/main" id="{A6C549D3-D91F-4CFD-BB10-6147CD04C135}"/>
            </a:ext>
          </a:extLst>
        </xdr:cNvPr>
        <xdr:cNvSpPr/>
      </xdr:nvSpPr>
      <xdr:spPr>
        <a:xfrm>
          <a:off x="14668500" y="3816646"/>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7" name="テキスト ボックス 446">
          <a:extLst>
            <a:ext uri="{FF2B5EF4-FFF2-40B4-BE49-F238E27FC236}">
              <a16:creationId xmlns:a16="http://schemas.microsoft.com/office/drawing/2014/main" id="{EEDC7354-E566-4687-92D5-0CEF8AD33545}"/>
            </a:ext>
          </a:extLst>
        </xdr:cNvPr>
        <xdr:cNvSpPr txBox="1"/>
      </xdr:nvSpPr>
      <xdr:spPr>
        <a:xfrm>
          <a:off x="14373225" y="353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94403</xdr:rowOff>
    </xdr:from>
    <xdr:to>
      <xdr:col>72</xdr:col>
      <xdr:colOff>203200</xdr:colOff>
      <xdr:row>19</xdr:row>
      <xdr:rowOff>108077</xdr:rowOff>
    </xdr:to>
    <xdr:cxnSp macro="">
      <xdr:nvCxnSpPr>
        <xdr:cNvPr id="448" name="直線コネクタ 447">
          <a:extLst>
            <a:ext uri="{FF2B5EF4-FFF2-40B4-BE49-F238E27FC236}">
              <a16:creationId xmlns:a16="http://schemas.microsoft.com/office/drawing/2014/main" id="{5A9F2857-BEB4-4BC5-ABD6-09A63E12C04C}"/>
            </a:ext>
          </a:extLst>
        </xdr:cNvPr>
        <xdr:cNvCxnSpPr/>
      </xdr:nvCxnSpPr>
      <xdr:spPr>
        <a:xfrm flipV="1">
          <a:off x="13106400" y="4437803"/>
          <a:ext cx="8001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9" name="フローチャート: 判断 448">
          <a:extLst>
            <a:ext uri="{FF2B5EF4-FFF2-40B4-BE49-F238E27FC236}">
              <a16:creationId xmlns:a16="http://schemas.microsoft.com/office/drawing/2014/main" id="{FB759172-BF0B-42F8-A3DE-EABD651CD304}"/>
            </a:ext>
          </a:extLst>
        </xdr:cNvPr>
        <xdr:cNvSpPr/>
      </xdr:nvSpPr>
      <xdr:spPr>
        <a:xfrm>
          <a:off x="13868400" y="3983948"/>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50" name="テキスト ボックス 449">
          <a:extLst>
            <a:ext uri="{FF2B5EF4-FFF2-40B4-BE49-F238E27FC236}">
              <a16:creationId xmlns:a16="http://schemas.microsoft.com/office/drawing/2014/main" id="{1003CB5E-3313-4941-BECE-66A1122EBC9A}"/>
            </a:ext>
          </a:extLst>
        </xdr:cNvPr>
        <xdr:cNvSpPr txBox="1"/>
      </xdr:nvSpPr>
      <xdr:spPr>
        <a:xfrm>
          <a:off x="13554075" y="369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81534</xdr:rowOff>
    </xdr:from>
    <xdr:to>
      <xdr:col>68</xdr:col>
      <xdr:colOff>152400</xdr:colOff>
      <xdr:row>19</xdr:row>
      <xdr:rowOff>108077</xdr:rowOff>
    </xdr:to>
    <xdr:cxnSp macro="">
      <xdr:nvCxnSpPr>
        <xdr:cNvPr id="451" name="直線コネクタ 450">
          <a:extLst>
            <a:ext uri="{FF2B5EF4-FFF2-40B4-BE49-F238E27FC236}">
              <a16:creationId xmlns:a16="http://schemas.microsoft.com/office/drawing/2014/main" id="{CA66B12C-FF6A-4665-B831-5DC282A03A5F}"/>
            </a:ext>
          </a:extLst>
        </xdr:cNvPr>
        <xdr:cNvCxnSpPr/>
      </xdr:nvCxnSpPr>
      <xdr:spPr>
        <a:xfrm>
          <a:off x="12296775" y="4428109"/>
          <a:ext cx="809625"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2" name="フローチャート: 判断 451">
          <a:extLst>
            <a:ext uri="{FF2B5EF4-FFF2-40B4-BE49-F238E27FC236}">
              <a16:creationId xmlns:a16="http://schemas.microsoft.com/office/drawing/2014/main" id="{12AA5C97-DEC1-4648-99F3-DBF513E2C963}"/>
            </a:ext>
          </a:extLst>
        </xdr:cNvPr>
        <xdr:cNvSpPr/>
      </xdr:nvSpPr>
      <xdr:spPr>
        <a:xfrm>
          <a:off x="13058775" y="4027424"/>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3" name="テキスト ボックス 452">
          <a:extLst>
            <a:ext uri="{FF2B5EF4-FFF2-40B4-BE49-F238E27FC236}">
              <a16:creationId xmlns:a16="http://schemas.microsoft.com/office/drawing/2014/main" id="{AC6A8325-E273-409D-864C-2ECCC26ECA27}"/>
            </a:ext>
          </a:extLst>
        </xdr:cNvPr>
        <xdr:cNvSpPr txBox="1"/>
      </xdr:nvSpPr>
      <xdr:spPr>
        <a:xfrm>
          <a:off x="127635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4" name="フローチャート: 判断 453">
          <a:extLst>
            <a:ext uri="{FF2B5EF4-FFF2-40B4-BE49-F238E27FC236}">
              <a16:creationId xmlns:a16="http://schemas.microsoft.com/office/drawing/2014/main" id="{255FC4F9-E5DC-4B26-B025-6FF19A1EF265}"/>
            </a:ext>
          </a:extLst>
        </xdr:cNvPr>
        <xdr:cNvSpPr/>
      </xdr:nvSpPr>
      <xdr:spPr>
        <a:xfrm>
          <a:off x="12239625" y="413359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5" name="テキスト ボックス 454">
          <a:extLst>
            <a:ext uri="{FF2B5EF4-FFF2-40B4-BE49-F238E27FC236}">
              <a16:creationId xmlns:a16="http://schemas.microsoft.com/office/drawing/2014/main" id="{8E911164-E553-4D5E-A75F-773ACF11FA1E}"/>
            </a:ext>
          </a:extLst>
        </xdr:cNvPr>
        <xdr:cNvSpPr txBox="1"/>
      </xdr:nvSpPr>
      <xdr:spPr>
        <a:xfrm>
          <a:off x="11953875" y="37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F40CC2A-56E7-4143-BEE5-6F0C60AE3836}"/>
            </a:ext>
          </a:extLst>
        </xdr:cNvPr>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3243267-5F95-47C5-AEBB-E42EEA065293}"/>
            </a:ext>
          </a:extLst>
        </xdr:cNvPr>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A1AA0ED-7563-4A57-929F-D1E97482CEAC}"/>
            </a:ext>
          </a:extLst>
        </xdr:cNvPr>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09254C9-15B8-4F34-B198-452BB6B7EFAA}"/>
            </a:ext>
          </a:extLst>
        </xdr:cNvPr>
        <xdr:cNvSpPr txBox="1"/>
      </xdr:nvSpPr>
      <xdr:spPr>
        <a:xfrm>
          <a:off x="12906375"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E67FFAFE-AD55-49B0-A6C7-B817E314A827}"/>
            </a:ext>
          </a:extLst>
        </xdr:cNvPr>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54864</xdr:rowOff>
    </xdr:from>
    <xdr:to>
      <xdr:col>81</xdr:col>
      <xdr:colOff>95250</xdr:colOff>
      <xdr:row>19</xdr:row>
      <xdr:rowOff>156464</xdr:rowOff>
    </xdr:to>
    <xdr:sp macro="" textlink="">
      <xdr:nvSpPr>
        <xdr:cNvPr id="461" name="楕円 460">
          <a:extLst>
            <a:ext uri="{FF2B5EF4-FFF2-40B4-BE49-F238E27FC236}">
              <a16:creationId xmlns:a16="http://schemas.microsoft.com/office/drawing/2014/main" id="{9823CE5F-A528-473E-AB46-E0977926BD4A}"/>
            </a:ext>
          </a:extLst>
        </xdr:cNvPr>
        <xdr:cNvSpPr/>
      </xdr:nvSpPr>
      <xdr:spPr>
        <a:xfrm>
          <a:off x="15430500" y="43982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26941</xdr:rowOff>
    </xdr:from>
    <xdr:ext cx="762000" cy="259045"/>
    <xdr:sp macro="" textlink="">
      <xdr:nvSpPr>
        <xdr:cNvPr id="462" name="将来負担の状況該当値テキスト">
          <a:extLst>
            <a:ext uri="{FF2B5EF4-FFF2-40B4-BE49-F238E27FC236}">
              <a16:creationId xmlns:a16="http://schemas.microsoft.com/office/drawing/2014/main" id="{D7C02C68-3A06-464B-833D-11AB8D70A2AA}"/>
            </a:ext>
          </a:extLst>
        </xdr:cNvPr>
        <xdr:cNvSpPr txBox="1"/>
      </xdr:nvSpPr>
      <xdr:spPr>
        <a:xfrm>
          <a:off x="15563850" y="437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54864</xdr:rowOff>
    </xdr:from>
    <xdr:to>
      <xdr:col>77</xdr:col>
      <xdr:colOff>95250</xdr:colOff>
      <xdr:row>19</xdr:row>
      <xdr:rowOff>156464</xdr:rowOff>
    </xdr:to>
    <xdr:sp macro="" textlink="">
      <xdr:nvSpPr>
        <xdr:cNvPr id="463" name="楕円 462">
          <a:extLst>
            <a:ext uri="{FF2B5EF4-FFF2-40B4-BE49-F238E27FC236}">
              <a16:creationId xmlns:a16="http://schemas.microsoft.com/office/drawing/2014/main" id="{663E8C0A-4CA9-4C8A-923A-EE7791FC6825}"/>
            </a:ext>
          </a:extLst>
        </xdr:cNvPr>
        <xdr:cNvSpPr/>
      </xdr:nvSpPr>
      <xdr:spPr>
        <a:xfrm>
          <a:off x="14668500" y="43982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141241</xdr:rowOff>
    </xdr:from>
    <xdr:ext cx="736600" cy="259045"/>
    <xdr:sp macro="" textlink="">
      <xdr:nvSpPr>
        <xdr:cNvPr id="464" name="テキスト ボックス 463">
          <a:extLst>
            <a:ext uri="{FF2B5EF4-FFF2-40B4-BE49-F238E27FC236}">
              <a16:creationId xmlns:a16="http://schemas.microsoft.com/office/drawing/2014/main" id="{44C2A2F8-8279-4547-881E-A5AA7B02C69E}"/>
            </a:ext>
          </a:extLst>
        </xdr:cNvPr>
        <xdr:cNvSpPr txBox="1"/>
      </xdr:nvSpPr>
      <xdr:spPr>
        <a:xfrm>
          <a:off x="14373225" y="448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43603</xdr:rowOff>
    </xdr:from>
    <xdr:to>
      <xdr:col>73</xdr:col>
      <xdr:colOff>44450</xdr:colOff>
      <xdr:row>19</xdr:row>
      <xdr:rowOff>145203</xdr:rowOff>
    </xdr:to>
    <xdr:sp macro="" textlink="">
      <xdr:nvSpPr>
        <xdr:cNvPr id="465" name="楕円 464">
          <a:extLst>
            <a:ext uri="{FF2B5EF4-FFF2-40B4-BE49-F238E27FC236}">
              <a16:creationId xmlns:a16="http://schemas.microsoft.com/office/drawing/2014/main" id="{3AE48034-9F38-4884-82C7-B17124154EC7}"/>
            </a:ext>
          </a:extLst>
        </xdr:cNvPr>
        <xdr:cNvSpPr/>
      </xdr:nvSpPr>
      <xdr:spPr>
        <a:xfrm>
          <a:off x="13868400" y="43901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129980</xdr:rowOff>
    </xdr:from>
    <xdr:ext cx="762000" cy="259045"/>
    <xdr:sp macro="" textlink="">
      <xdr:nvSpPr>
        <xdr:cNvPr id="466" name="テキスト ボックス 465">
          <a:extLst>
            <a:ext uri="{FF2B5EF4-FFF2-40B4-BE49-F238E27FC236}">
              <a16:creationId xmlns:a16="http://schemas.microsoft.com/office/drawing/2014/main" id="{D0C38BF5-9158-42FE-B5F5-407251A3924B}"/>
            </a:ext>
          </a:extLst>
        </xdr:cNvPr>
        <xdr:cNvSpPr txBox="1"/>
      </xdr:nvSpPr>
      <xdr:spPr>
        <a:xfrm>
          <a:off x="13554075" y="44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57277</xdr:rowOff>
    </xdr:from>
    <xdr:to>
      <xdr:col>68</xdr:col>
      <xdr:colOff>203200</xdr:colOff>
      <xdr:row>19</xdr:row>
      <xdr:rowOff>158877</xdr:rowOff>
    </xdr:to>
    <xdr:sp macro="" textlink="">
      <xdr:nvSpPr>
        <xdr:cNvPr id="467" name="楕円 466">
          <a:extLst>
            <a:ext uri="{FF2B5EF4-FFF2-40B4-BE49-F238E27FC236}">
              <a16:creationId xmlns:a16="http://schemas.microsoft.com/office/drawing/2014/main" id="{AE2137A8-4DDD-4892-A5D1-2AB3F50445E0}"/>
            </a:ext>
          </a:extLst>
        </xdr:cNvPr>
        <xdr:cNvSpPr/>
      </xdr:nvSpPr>
      <xdr:spPr>
        <a:xfrm>
          <a:off x="13058775" y="440067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143654</xdr:rowOff>
    </xdr:from>
    <xdr:ext cx="762000" cy="259045"/>
    <xdr:sp macro="" textlink="">
      <xdr:nvSpPr>
        <xdr:cNvPr id="468" name="テキスト ボックス 467">
          <a:extLst>
            <a:ext uri="{FF2B5EF4-FFF2-40B4-BE49-F238E27FC236}">
              <a16:creationId xmlns:a16="http://schemas.microsoft.com/office/drawing/2014/main" id="{FE1FA1CD-ABEC-4E82-A016-8131B55316E7}"/>
            </a:ext>
          </a:extLst>
        </xdr:cNvPr>
        <xdr:cNvSpPr txBox="1"/>
      </xdr:nvSpPr>
      <xdr:spPr>
        <a:xfrm>
          <a:off x="12763500" y="448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30734</xdr:rowOff>
    </xdr:from>
    <xdr:to>
      <xdr:col>64</xdr:col>
      <xdr:colOff>152400</xdr:colOff>
      <xdr:row>19</xdr:row>
      <xdr:rowOff>132334</xdr:rowOff>
    </xdr:to>
    <xdr:sp macro="" textlink="">
      <xdr:nvSpPr>
        <xdr:cNvPr id="469" name="楕円 468">
          <a:extLst>
            <a:ext uri="{FF2B5EF4-FFF2-40B4-BE49-F238E27FC236}">
              <a16:creationId xmlns:a16="http://schemas.microsoft.com/office/drawing/2014/main" id="{EA8A38BA-9077-4C20-A8F8-D43EE4613B53}"/>
            </a:ext>
          </a:extLst>
        </xdr:cNvPr>
        <xdr:cNvSpPr/>
      </xdr:nvSpPr>
      <xdr:spPr>
        <a:xfrm>
          <a:off x="12239625" y="437095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117111</xdr:rowOff>
    </xdr:from>
    <xdr:ext cx="762000" cy="259045"/>
    <xdr:sp macro="" textlink="">
      <xdr:nvSpPr>
        <xdr:cNvPr id="470" name="テキスト ボックス 469">
          <a:extLst>
            <a:ext uri="{FF2B5EF4-FFF2-40B4-BE49-F238E27FC236}">
              <a16:creationId xmlns:a16="http://schemas.microsoft.com/office/drawing/2014/main" id="{F51E02E4-07F5-42C7-90CC-67BFCEA3B7CA}"/>
            </a:ext>
          </a:extLst>
        </xdr:cNvPr>
        <xdr:cNvSpPr txBox="1"/>
      </xdr:nvSpPr>
      <xdr:spPr>
        <a:xfrm>
          <a:off x="11953875" y="44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1,524,026
1,477,325
142.96
805,341,463
797,468,795
2,150,140
392,985,485
803,875,470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これまでの</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次にわたる行財政改革プランに基づく取組により、平成</a:t>
          </a:r>
          <a:r>
            <a:rPr kumimoji="1" lang="en-US" altLang="ja-JP" sz="950">
              <a:latin typeface="ＭＳ Ｐゴシック" panose="020B0600070205080204" pitchFamily="50" charset="-128"/>
              <a:ea typeface="ＭＳ Ｐゴシック" panose="020B0600070205080204" pitchFamily="50" charset="-128"/>
            </a:rPr>
            <a:t>14</a:t>
          </a:r>
          <a:r>
            <a:rPr kumimoji="1" lang="ja-JP" altLang="en-US" sz="950">
              <a:latin typeface="ＭＳ Ｐゴシック" panose="020B0600070205080204" pitchFamily="50" charset="-128"/>
              <a:ea typeface="ＭＳ Ｐゴシック" panose="020B0600070205080204" pitchFamily="50" charset="-128"/>
            </a:rPr>
            <a:t>年度から平成</a:t>
          </a:r>
          <a:r>
            <a:rPr kumimoji="1" lang="en-US" altLang="ja-JP" sz="950">
              <a:latin typeface="ＭＳ Ｐゴシック" panose="020B0600070205080204" pitchFamily="50" charset="-128"/>
              <a:ea typeface="ＭＳ Ｐゴシック" panose="020B0600070205080204" pitchFamily="50" charset="-128"/>
            </a:rPr>
            <a:t>25</a:t>
          </a:r>
          <a:r>
            <a:rPr kumimoji="1" lang="ja-JP" altLang="en-US" sz="950">
              <a:latin typeface="ＭＳ Ｐゴシック" panose="020B0600070205080204" pitchFamily="50" charset="-128"/>
              <a:ea typeface="ＭＳ Ｐゴシック" panose="020B0600070205080204" pitchFamily="50" charset="-128"/>
            </a:rPr>
            <a:t>年度において約</a:t>
          </a:r>
          <a:r>
            <a:rPr kumimoji="1" lang="en-US" altLang="ja-JP" sz="950">
              <a:latin typeface="ＭＳ Ｐゴシック" panose="020B0600070205080204" pitchFamily="50" charset="-128"/>
              <a:ea typeface="ＭＳ Ｐゴシック" panose="020B0600070205080204" pitchFamily="50" charset="-128"/>
            </a:rPr>
            <a:t>3,000</a:t>
          </a:r>
          <a:r>
            <a:rPr kumimoji="1" lang="ja-JP" altLang="en-US" sz="950">
              <a:latin typeface="ＭＳ Ｐゴシック" panose="020B0600070205080204" pitchFamily="50" charset="-128"/>
              <a:ea typeface="ＭＳ Ｐゴシック" panose="020B0600070205080204" pitchFamily="50" charset="-128"/>
            </a:rPr>
            <a:t>人の職員を削減した。平成</a:t>
          </a:r>
          <a:r>
            <a:rPr kumimoji="1" lang="en-US" altLang="ja-JP" sz="950">
              <a:latin typeface="ＭＳ Ｐゴシック" panose="020B0600070205080204" pitchFamily="50" charset="-128"/>
              <a:ea typeface="ＭＳ Ｐゴシック" panose="020B0600070205080204" pitchFamily="50" charset="-128"/>
            </a:rPr>
            <a:t>26</a:t>
          </a:r>
          <a:r>
            <a:rPr kumimoji="1" lang="ja-JP" altLang="en-US" sz="950">
              <a:latin typeface="ＭＳ Ｐゴシック" panose="020B0600070205080204" pitchFamily="50" charset="-128"/>
              <a:ea typeface="ＭＳ Ｐゴシック" panose="020B0600070205080204" pitchFamily="50" charset="-128"/>
            </a:rPr>
            <a:t>年度から令和元年度については、平成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度の県費負担教職員の市費移管の影響で比率が上昇したものの、以降は教職員数の増に対して市税収入の増等による経常一般財源の増で比率は横ばい傾向であった。令和２年度は、会計年度任用職員制度の開始により人件費は増となっているものの、市税収入や地方消費税交付金の増等による経常一般財源の増加により比率が低下した。令和３年度は、会計年度任用職員にかかる報酬が増となったものの、地方消費税交付金、臨時対策事業債等の増加による経常一般財源の増加により比率が低下した。令和４年度は、例月給の引き上げや職員数の増により人件費は増となっているものの、市税収入の増等による経常一般財源の増により、比率は横ばい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112713</xdr:rowOff>
    </xdr:from>
    <xdr:to>
      <xdr:col>24</xdr:col>
      <xdr:colOff>25400</xdr:colOff>
      <xdr:row>38</xdr:row>
      <xdr:rowOff>112713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627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112713</xdr:rowOff>
    </xdr:from>
    <xdr:to>
      <xdr:col>19</xdr:col>
      <xdr:colOff>187325</xdr:colOff>
      <xdr:row>39</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6278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112713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7564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112713</xdr:rowOff>
    </xdr:from>
    <xdr:to>
      <xdr:col>11</xdr:col>
      <xdr:colOff>9525</xdr:colOff>
      <xdr:row>39</xdr:row>
      <xdr:rowOff>112713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799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61913</xdr:rowOff>
    </xdr:from>
    <xdr:to>
      <xdr:col>24</xdr:col>
      <xdr:colOff>76200</xdr:colOff>
      <xdr:row>38</xdr:row>
      <xdr:rowOff>163513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33990</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4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61913</xdr:rowOff>
    </xdr:from>
    <xdr:to>
      <xdr:col>20</xdr:col>
      <xdr:colOff>38100</xdr:colOff>
      <xdr:row>38</xdr:row>
      <xdr:rowOff>163513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148290</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61913</xdr:rowOff>
    </xdr:from>
    <xdr:to>
      <xdr:col>11</xdr:col>
      <xdr:colOff>60325</xdr:colOff>
      <xdr:row>39</xdr:row>
      <xdr:rowOff>163513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7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148290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83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61913</xdr:rowOff>
    </xdr:from>
    <xdr:to>
      <xdr:col>6</xdr:col>
      <xdr:colOff>171450</xdr:colOff>
      <xdr:row>39</xdr:row>
      <xdr:rowOff>163513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7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148290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83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令和元年度は、消防ヘリコプター整備事業等の実施により上昇した。令和２年度は、会計年度任用職員制度の開始による賃金の人件費への移行により低下した。令和３年度は、かわさき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スクール構想の推進により上昇した。令和４年度は、光熱費の増により、比率は上昇した。</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902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61686</xdr:rowOff>
    </xdr:from>
    <xdr:to>
      <xdr:col>78</xdr:col>
      <xdr:colOff>69850</xdr:colOff>
      <xdr:row>16</xdr:row>
      <xdr:rowOff>159657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2804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61686</xdr:rowOff>
    </xdr:from>
    <xdr:to>
      <xdr:col>73</xdr:col>
      <xdr:colOff>180975</xdr:colOff>
      <xdr:row>16</xdr:row>
      <xdr:rowOff>159657</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804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159657</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870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141514</xdr:rowOff>
    </xdr:from>
    <xdr:to>
      <xdr:col>82</xdr:col>
      <xdr:colOff>158750</xdr:colOff>
      <xdr:row>17</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113591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23784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93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10886</xdr:rowOff>
    </xdr:from>
    <xdr:to>
      <xdr:col>74</xdr:col>
      <xdr:colOff>31750</xdr:colOff>
      <xdr:row>16</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108857</xdr:rowOff>
    </xdr:from>
    <xdr:to>
      <xdr:col>69</xdr:col>
      <xdr:colOff>142875</xdr:colOff>
      <xdr:row>17</xdr:row>
      <xdr:rowOff>39007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23784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の待機児童対策などの子育て支援施策の強化や障害福祉サービスの利用者の増等により比率の分子は概ね上昇傾向にある。令和元年度は、市税収入の増等による経常一般財源が増したものの、幼保無償化による幼稚園児保育料補助の増（教育費）や、民生費の児童福祉費及び社会福祉費が増したことにより比率が上昇した。令和２年度は、児童福祉費等が増となるものの経常経費充当特財の増に伴い経常経費充当一財が減となったことに加え、市税収入や地方消費税交付金の増等による経常一般財源の増加により比率が低下した</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令和３年度は、</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地方消費税交付金、臨時対策事業</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債等の</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加</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経常一般財源が増</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加</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したものの</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重度障害者医療費助成の増等による社会福祉費の増加や児童福祉費等の増加により比率が増加した。令和４年度は、民間認可保育所受入定員の増により児童福祉費等が増となっているものの、市税収入の増等による経常一般財源の増により、比率は横ばい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86178</xdr:rowOff>
    </xdr:from>
    <xdr:to>
      <xdr:col>24</xdr:col>
      <xdr:colOff>25400</xdr:colOff>
      <xdr:row>61</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1054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20865</xdr:rowOff>
    </xdr:from>
    <xdr:to>
      <xdr:col>19</xdr:col>
      <xdr:colOff>187325</xdr:colOff>
      <xdr:row>61</xdr:row>
      <xdr:rowOff>86178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3098800" y="10479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20865</xdr:rowOff>
    </xdr:from>
    <xdr:to>
      <xdr:col>15</xdr:col>
      <xdr:colOff>98425</xdr:colOff>
      <xdr:row>61</xdr:row>
      <xdr:rowOff>151493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10479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143328</xdr:rowOff>
    </xdr:from>
    <xdr:to>
      <xdr:col>11</xdr:col>
      <xdr:colOff>9525</xdr:colOff>
      <xdr:row>61</xdr:row>
      <xdr:rowOff>151493</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104303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35378</xdr:rowOff>
    </xdr:from>
    <xdr:to>
      <xdr:col>24</xdr:col>
      <xdr:colOff>76200</xdr:colOff>
      <xdr:row>61</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115405</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35378</xdr:rowOff>
    </xdr:from>
    <xdr:to>
      <xdr:col>20</xdr:col>
      <xdr:colOff>38100</xdr:colOff>
      <xdr:row>61</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121755</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1058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141515</xdr:rowOff>
    </xdr:from>
    <xdr:to>
      <xdr:col>15</xdr:col>
      <xdr:colOff>149225</xdr:colOff>
      <xdr:row>61</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100693</xdr:rowOff>
    </xdr:from>
    <xdr:to>
      <xdr:col>11</xdr:col>
      <xdr:colOff>60325</xdr:colOff>
      <xdr:row>62</xdr:row>
      <xdr:rowOff>30843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15620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92528</xdr:rowOff>
    </xdr:from>
    <xdr:to>
      <xdr:col>6</xdr:col>
      <xdr:colOff>171450</xdr:colOff>
      <xdr:row>61</xdr:row>
      <xdr:rowOff>22678</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7455</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医療費や介護サービス費の増により後期高齢者医療事業特別会計及び介護保険事業特別会計への繰出金が増加したことにより比率は上昇した。令和２年度は介護サービス費の増等により介護保険事業特別会計への繰出金が増加したこと等により比率は上昇した。令和３年度は、要介護認定者数の増等による介護サービス費の増により介護保険事業特別会計への繰出金が増加したこと等により比率は上昇した。令和４年度は、令和３年度に引き続き、介護保険事業特別会計への繰出金が増加したものの、市税収入の増等による経常一般財源の増により、比率は低下した。</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127000</xdr:rowOff>
    </xdr:from>
    <xdr:to>
      <xdr:col>82</xdr:col>
      <xdr:colOff>107950</xdr:colOff>
      <xdr:row>54</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21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127000</xdr:rowOff>
    </xdr:from>
    <xdr:to>
      <xdr:col>78</xdr:col>
      <xdr:colOff>69850</xdr:colOff>
      <xdr:row>54</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88900</xdr:rowOff>
    </xdr:from>
    <xdr:to>
      <xdr:col>73</xdr:col>
      <xdr:colOff>180975</xdr:colOff>
      <xdr:row>53</xdr:row>
      <xdr:rowOff>127000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88900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76200</xdr:rowOff>
    </xdr:from>
    <xdr:to>
      <xdr:col>82</xdr:col>
      <xdr:colOff>158750</xdr:colOff>
      <xdr:row>54</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156227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76200</xdr:rowOff>
    </xdr:from>
    <xdr:to>
      <xdr:col>74</xdr:col>
      <xdr:colOff>31750</xdr:colOff>
      <xdr:row>54</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38100</xdr:rowOff>
    </xdr:from>
    <xdr:to>
      <xdr:col>69</xdr:col>
      <xdr:colOff>142875</xdr:colOff>
      <xdr:row>53</xdr:row>
      <xdr:rowOff>139700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令和２年度は、令和元年度に引き続き、幼保無償化に</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伴う幼稚園園児保育料補助の扶助費移行による減等により比率が低下した。</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令和３年度は、民間保育所運営費の減や川崎市看護師要請確保事業団の解散に伴う運営補助の減により減少した。令和４年度は、民間保育所運営費の増はあるものの、比率は横ばいとなった。</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149860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138430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22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58420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48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27957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119397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令和元年度は、公債償還元金の減により、比率が低下した。令和２年度は、公債償還元金の減のほか、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市税収入や地方消費税交付金の増等による経常一般財源の増加により比率が低下した。令和</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年度は、公債償還元金</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の増があったものの、地方消費税交付金、臨時財政対策債等の増加によ</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る経常一般財源の増加により比率が低下した。</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令和４年度は、</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公債償還元金</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の増があったものの、個人市民税や固定資産税等の増によ</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る経常一般財源の増加により比率が低下した。今後は庁舎建替え事業や連続立体交差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事業等により投資的経費が増加する見込みであるが、市債発行にあたっては、実質公債費比率や市債現在高に留意しながら、適正な活用に努める。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98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165100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88900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19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は保育所受入数の増加による扶助費の増により比率が増加した。令和２年度は会計年度任用職員制度の開始により人件費は増となっているものの、市税収入や地方消費税交付金の増等による経常一般財源の増加により比率が低下した。令和３年度は、社会福祉費の増加や児童福祉費等の扶助費の増加により比率が増加した。令和４年度は、光熱費の増等により物件費は増となっているものの、市税収入の増等による経常一般財源の増により、比率は低下した。</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18143</xdr:rowOff>
    </xdr:from>
    <xdr:to>
      <xdr:col>82</xdr:col>
      <xdr:colOff>107950</xdr:colOff>
      <xdr:row>78</xdr:row>
      <xdr:rowOff>29029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3912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7257</xdr:rowOff>
    </xdr:from>
    <xdr:to>
      <xdr:col>78</xdr:col>
      <xdr:colOff>69850</xdr:colOff>
      <xdr:row>78</xdr:row>
      <xdr:rowOff>29029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380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7257</xdr:rowOff>
    </xdr:from>
    <xdr:to>
      <xdr:col>73</xdr:col>
      <xdr:colOff>180975</xdr:colOff>
      <xdr:row>79</xdr:row>
      <xdr:rowOff>75293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33803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137886</xdr:rowOff>
    </xdr:from>
    <xdr:to>
      <xdr:col>69</xdr:col>
      <xdr:colOff>92075</xdr:colOff>
      <xdr:row>79</xdr:row>
      <xdr:rowOff>75293</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510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138793</xdr:rowOff>
    </xdr:from>
    <xdr:to>
      <xdr:col>82</xdr:col>
      <xdr:colOff>158750</xdr:colOff>
      <xdr:row>78</xdr:row>
      <xdr:rowOff>68943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110870</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3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149679</xdr:rowOff>
    </xdr:from>
    <xdr:to>
      <xdr:col>78</xdr:col>
      <xdr:colOff>120650</xdr:colOff>
      <xdr:row>78</xdr:row>
      <xdr:rowOff>79829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64606</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127907</xdr:rowOff>
    </xdr:from>
    <xdr:to>
      <xdr:col>74</xdr:col>
      <xdr:colOff>31750</xdr:colOff>
      <xdr:row>78</xdr:row>
      <xdr:rowOff>58057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42834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24493</xdr:rowOff>
    </xdr:from>
    <xdr:to>
      <xdr:col>69</xdr:col>
      <xdr:colOff>142875</xdr:colOff>
      <xdr:row>79</xdr:row>
      <xdr:rowOff>126093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110870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87086</xdr:rowOff>
    </xdr:from>
    <xdr:to>
      <xdr:col>65</xdr:col>
      <xdr:colOff>53975</xdr:colOff>
      <xdr:row>79</xdr:row>
      <xdr:rowOff>17236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2013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148260</xdr:rowOff>
    </xdr:from>
    <xdr:to>
      <xdr:col>29</xdr:col>
      <xdr:colOff>127000</xdr:colOff>
      <xdr:row>16</xdr:row>
      <xdr:rowOff>48019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7635"/>
          <a:ext cx="647700" cy="7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48019</xdr:rowOff>
    </xdr:from>
    <xdr:to>
      <xdr:col>26</xdr:col>
      <xdr:colOff>50800</xdr:colOff>
      <xdr:row>16</xdr:row>
      <xdr:rowOff>69050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8844"/>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69050</xdr:rowOff>
    </xdr:from>
    <xdr:to>
      <xdr:col>22</xdr:col>
      <xdr:colOff>114300</xdr:colOff>
      <xdr:row>16</xdr:row>
      <xdr:rowOff>78956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9875"/>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75565</xdr:rowOff>
    </xdr:from>
    <xdr:to>
      <xdr:col>18</xdr:col>
      <xdr:colOff>177800</xdr:colOff>
      <xdr:row>16</xdr:row>
      <xdr:rowOff>78956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66390"/>
          <a:ext cx="698500" cy="3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97460</xdr:rowOff>
    </xdr:from>
    <xdr:to>
      <xdr:col>29</xdr:col>
      <xdr:colOff>177800</xdr:colOff>
      <xdr:row>16</xdr:row>
      <xdr:rowOff>27610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6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69537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168669</xdr:rowOff>
    </xdr:from>
    <xdr:to>
      <xdr:col>26</xdr:col>
      <xdr:colOff>101600</xdr:colOff>
      <xdr:row>16</xdr:row>
      <xdr:rowOff>98819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83596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7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18250</xdr:rowOff>
    </xdr:from>
    <xdr:to>
      <xdr:col>22</xdr:col>
      <xdr:colOff>165100</xdr:colOff>
      <xdr:row>16</xdr:row>
      <xdr:rowOff>119850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104627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9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28156</xdr:rowOff>
    </xdr:from>
    <xdr:to>
      <xdr:col>19</xdr:col>
      <xdr:colOff>38100</xdr:colOff>
      <xdr:row>16</xdr:row>
      <xdr:rowOff>129756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114533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24765</xdr:rowOff>
    </xdr:from>
    <xdr:to>
      <xdr:col>15</xdr:col>
      <xdr:colOff>101600</xdr:colOff>
      <xdr:row>16</xdr:row>
      <xdr:rowOff>126365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111142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0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180531</xdr:rowOff>
    </xdr:from>
    <xdr:to>
      <xdr:col>29</xdr:col>
      <xdr:colOff>127000</xdr:colOff>
      <xdr:row>35</xdr:row>
      <xdr:rowOff>190589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90881"/>
          <a:ext cx="6477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180607</xdr:rowOff>
    </xdr:from>
    <xdr:to>
      <xdr:col>26</xdr:col>
      <xdr:colOff>50800</xdr:colOff>
      <xdr:row>35</xdr:row>
      <xdr:rowOff>190589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90957"/>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180607</xdr:rowOff>
    </xdr:from>
    <xdr:to>
      <xdr:col>22</xdr:col>
      <xdr:colOff>114300</xdr:colOff>
      <xdr:row>35</xdr:row>
      <xdr:rowOff>274142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90957"/>
          <a:ext cx="698500" cy="93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274142</xdr:rowOff>
    </xdr:from>
    <xdr:to>
      <xdr:col>18</xdr:col>
      <xdr:colOff>177800</xdr:colOff>
      <xdr:row>35</xdr:row>
      <xdr:rowOff>288925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84492"/>
          <a:ext cx="6985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129731</xdr:rowOff>
    </xdr:from>
    <xdr:to>
      <xdr:col>29</xdr:col>
      <xdr:colOff>177800</xdr:colOff>
      <xdr:row>35</xdr:row>
      <xdr:rowOff>231331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317708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8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139789</xdr:rowOff>
    </xdr:from>
    <xdr:to>
      <xdr:col>26</xdr:col>
      <xdr:colOff>101600</xdr:colOff>
      <xdr:row>35</xdr:row>
      <xdr:rowOff>241389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5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251566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1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129807</xdr:rowOff>
    </xdr:from>
    <xdr:to>
      <xdr:col>22</xdr:col>
      <xdr:colOff>165100</xdr:colOff>
      <xdr:row>35</xdr:row>
      <xdr:rowOff>231407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4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241584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0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223342</xdr:rowOff>
    </xdr:from>
    <xdr:to>
      <xdr:col>19</xdr:col>
      <xdr:colOff>38100</xdr:colOff>
      <xdr:row>35</xdr:row>
      <xdr:rowOff>324942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335119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238125</xdr:rowOff>
    </xdr:from>
    <xdr:to>
      <xdr:col>15</xdr:col>
      <xdr:colOff>101600</xdr:colOff>
      <xdr:row>35</xdr:row>
      <xdr:rowOff>339725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324502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1,524,026
1,477,325
142.96
805,341,463
797,468,795
2,150,140
392,985,485
803,875,470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135966</xdr:rowOff>
    </xdr:from>
    <xdr:to>
      <xdr:col>24</xdr:col>
      <xdr:colOff>63500</xdr:colOff>
      <xdr:row>35</xdr:row>
      <xdr:rowOff>41516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65266"/>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41516</xdr:rowOff>
    </xdr:from>
    <xdr:to>
      <xdr:col>19</xdr:col>
      <xdr:colOff>177800</xdr:colOff>
      <xdr:row>35</xdr:row>
      <xdr:rowOff>58775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226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58775</xdr:rowOff>
    </xdr:from>
    <xdr:to>
      <xdr:col>15</xdr:col>
      <xdr:colOff>50800</xdr:colOff>
      <xdr:row>35</xdr:row>
      <xdr:rowOff>71196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9525"/>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66167</xdr:rowOff>
    </xdr:from>
    <xdr:to>
      <xdr:col>10</xdr:col>
      <xdr:colOff>114300</xdr:colOff>
      <xdr:row>35</xdr:row>
      <xdr:rowOff>71196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6691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85166</xdr:rowOff>
    </xdr:from>
    <xdr:to>
      <xdr:col>24</xdr:col>
      <xdr:colOff>114300</xdr:colOff>
      <xdr:row>35</xdr:row>
      <xdr:rowOff>15316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63593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162166</xdr:rowOff>
    </xdr:from>
    <xdr:to>
      <xdr:col>20</xdr:col>
      <xdr:colOff>38100</xdr:colOff>
      <xdr:row>35</xdr:row>
      <xdr:rowOff>92316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83443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7975</xdr:rowOff>
    </xdr:from>
    <xdr:to>
      <xdr:col>15</xdr:col>
      <xdr:colOff>101600</xdr:colOff>
      <xdr:row>35</xdr:row>
      <xdr:rowOff>109575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100702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20396</xdr:rowOff>
    </xdr:from>
    <xdr:to>
      <xdr:col>10</xdr:col>
      <xdr:colOff>165100</xdr:colOff>
      <xdr:row>35</xdr:row>
      <xdr:rowOff>121996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113123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xdr:rowOff>
    </xdr:from>
    <xdr:to>
      <xdr:col>6</xdr:col>
      <xdr:colOff>38100</xdr:colOff>
      <xdr:row>35</xdr:row>
      <xdr:rowOff>116967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43557</xdr:rowOff>
    </xdr:from>
    <xdr:to>
      <xdr:col>24</xdr:col>
      <xdr:colOff>63500</xdr:colOff>
      <xdr:row>54</xdr:row>
      <xdr:rowOff>58613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01857"/>
          <a:ext cx="838200" cy="1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58613</xdr:rowOff>
    </xdr:from>
    <xdr:to>
      <xdr:col>19</xdr:col>
      <xdr:colOff>177800</xdr:colOff>
      <xdr:row>57</xdr:row>
      <xdr:rowOff>52505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16913"/>
          <a:ext cx="889000" cy="5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52505</xdr:rowOff>
    </xdr:from>
    <xdr:to>
      <xdr:col>15</xdr:col>
      <xdr:colOff>50800</xdr:colOff>
      <xdr:row>57</xdr:row>
      <xdr:rowOff>159164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5155"/>
          <a:ext cx="889000" cy="10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159164</xdr:rowOff>
    </xdr:from>
    <xdr:to>
      <xdr:col>10</xdr:col>
      <xdr:colOff>114300</xdr:colOff>
      <xdr:row>58</xdr:row>
      <xdr:rowOff>62140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31814"/>
          <a:ext cx="889000" cy="7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164207</xdr:rowOff>
    </xdr:from>
    <xdr:to>
      <xdr:col>24</xdr:col>
      <xdr:colOff>114300</xdr:colOff>
      <xdr:row>54</xdr:row>
      <xdr:rowOff>94357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142634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2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7813</xdr:rowOff>
    </xdr:from>
    <xdr:to>
      <xdr:col>20</xdr:col>
      <xdr:colOff>38100</xdr:colOff>
      <xdr:row>54</xdr:row>
      <xdr:rowOff>109413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125940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4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1705</xdr:rowOff>
    </xdr:from>
    <xdr:to>
      <xdr:col>15</xdr:col>
      <xdr:colOff>101600</xdr:colOff>
      <xdr:row>57</xdr:row>
      <xdr:rowOff>103305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94432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108364</xdr:rowOff>
    </xdr:from>
    <xdr:to>
      <xdr:col>10</xdr:col>
      <xdr:colOff>165100</xdr:colOff>
      <xdr:row>58</xdr:row>
      <xdr:rowOff>38514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29641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11340</xdr:rowOff>
    </xdr:from>
    <xdr:to>
      <xdr:col>6</xdr:col>
      <xdr:colOff>38100</xdr:colOff>
      <xdr:row>58</xdr:row>
      <xdr:rowOff>112940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104067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123589</xdr:rowOff>
    </xdr:from>
    <xdr:to>
      <xdr:col>24</xdr:col>
      <xdr:colOff>63500</xdr:colOff>
      <xdr:row>78</xdr:row>
      <xdr:rowOff>128378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3797300" y="13496689"/>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123589</xdr:rowOff>
    </xdr:from>
    <xdr:to>
      <xdr:col>19</xdr:col>
      <xdr:colOff>177800</xdr:colOff>
      <xdr:row>78</xdr:row>
      <xdr:rowOff>136216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3496689"/>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136216</xdr:rowOff>
    </xdr:from>
    <xdr:to>
      <xdr:col>15</xdr:col>
      <xdr:colOff>50800</xdr:colOff>
      <xdr:row>78</xdr:row>
      <xdr:rowOff>155702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3509316"/>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108131</xdr:rowOff>
    </xdr:from>
    <xdr:to>
      <xdr:col>10</xdr:col>
      <xdr:colOff>114300</xdr:colOff>
      <xdr:row>78</xdr:row>
      <xdr:rowOff>155702</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481231"/>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77578</xdr:rowOff>
    </xdr:from>
    <xdr:to>
      <xdr:col>24</xdr:col>
      <xdr:colOff>114300</xdr:colOff>
      <xdr:row>79</xdr:row>
      <xdr:rowOff>7728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4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163955</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36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72789</xdr:rowOff>
    </xdr:from>
    <xdr:to>
      <xdr:col>20</xdr:col>
      <xdr:colOff>38100</xdr:colOff>
      <xdr:row>79</xdr:row>
      <xdr:rowOff>2939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4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165516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53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85416</xdr:rowOff>
    </xdr:from>
    <xdr:to>
      <xdr:col>15</xdr:col>
      <xdr:colOff>101600</xdr:colOff>
      <xdr:row>79</xdr:row>
      <xdr:rowOff>15566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4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6693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55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104902</xdr:rowOff>
    </xdr:from>
    <xdr:to>
      <xdr:col>10</xdr:col>
      <xdr:colOff>165100</xdr:colOff>
      <xdr:row>79</xdr:row>
      <xdr:rowOff>35052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26179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57331</xdr:rowOff>
    </xdr:from>
    <xdr:to>
      <xdr:col>6</xdr:col>
      <xdr:colOff>38100</xdr:colOff>
      <xdr:row>78</xdr:row>
      <xdr:rowOff>158931</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4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150058</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52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55282</xdr:rowOff>
    </xdr:from>
    <xdr:to>
      <xdr:col>24</xdr:col>
      <xdr:colOff>63500</xdr:colOff>
      <xdr:row>95</xdr:row>
      <xdr:rowOff>59711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343032"/>
          <a:ext cx="8382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55282</xdr:rowOff>
    </xdr:from>
    <xdr:to>
      <xdr:col>19</xdr:col>
      <xdr:colOff>177800</xdr:colOff>
      <xdr:row>96</xdr:row>
      <xdr:rowOff>109144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343032"/>
          <a:ext cx="889000" cy="2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109144</xdr:rowOff>
    </xdr:from>
    <xdr:to>
      <xdr:col>15</xdr:col>
      <xdr:colOff>50800</xdr:colOff>
      <xdr:row>97</xdr:row>
      <xdr:rowOff>4271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568344"/>
          <a:ext cx="889000" cy="6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4271</xdr:rowOff>
    </xdr:from>
    <xdr:to>
      <xdr:col>10</xdr:col>
      <xdr:colOff>114300</xdr:colOff>
      <xdr:row>97</xdr:row>
      <xdr:rowOff>74777</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634921"/>
          <a:ext cx="8890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8911</xdr:rowOff>
    </xdr:from>
    <xdr:to>
      <xdr:col>24</xdr:col>
      <xdr:colOff>114300</xdr:colOff>
      <xdr:row>95</xdr:row>
      <xdr:rowOff>110511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2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158788</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27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4482</xdr:rowOff>
    </xdr:from>
    <xdr:to>
      <xdr:col>20</xdr:col>
      <xdr:colOff>38100</xdr:colOff>
      <xdr:row>95</xdr:row>
      <xdr:rowOff>106082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2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97209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38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58344</xdr:rowOff>
    </xdr:from>
    <xdr:to>
      <xdr:col>15</xdr:col>
      <xdr:colOff>101600</xdr:colOff>
      <xdr:row>96</xdr:row>
      <xdr:rowOff>159944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5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151071</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61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124921</xdr:rowOff>
    </xdr:from>
    <xdr:to>
      <xdr:col>10</xdr:col>
      <xdr:colOff>165100</xdr:colOff>
      <xdr:row>97</xdr:row>
      <xdr:rowOff>55071</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5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46198</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6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23977</xdr:rowOff>
    </xdr:from>
    <xdr:to>
      <xdr:col>6</xdr:col>
      <xdr:colOff>38100</xdr:colOff>
      <xdr:row>97</xdr:row>
      <xdr:rowOff>125577</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6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116704</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74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145186</xdr:rowOff>
    </xdr:from>
    <xdr:to>
      <xdr:col>55</xdr:col>
      <xdr:colOff>0</xdr:colOff>
      <xdr:row>39</xdr:row>
      <xdr:rowOff>23063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660286"/>
          <a:ext cx="838200" cy="4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135623</xdr:rowOff>
    </xdr:from>
    <xdr:to>
      <xdr:col>50</xdr:col>
      <xdr:colOff>114300</xdr:colOff>
      <xdr:row>39</xdr:row>
      <xdr:rowOff>23063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450573"/>
          <a:ext cx="889000" cy="12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135623</xdr:rowOff>
    </xdr:from>
    <xdr:to>
      <xdr:col>45</xdr:col>
      <xdr:colOff>177800</xdr:colOff>
      <xdr:row>37</xdr:row>
      <xdr:rowOff>74181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450573"/>
          <a:ext cx="889000" cy="9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59923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74181</xdr:rowOff>
    </xdr:from>
    <xdr:to>
      <xdr:col>41</xdr:col>
      <xdr:colOff>50800</xdr:colOff>
      <xdr:row>38</xdr:row>
      <xdr:rowOff>2425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417831"/>
          <a:ext cx="889000" cy="9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94386</xdr:rowOff>
    </xdr:from>
    <xdr:to>
      <xdr:col>55</xdr:col>
      <xdr:colOff>50800</xdr:colOff>
      <xdr:row>39</xdr:row>
      <xdr:rowOff>24536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9313</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5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143713</xdr:rowOff>
    </xdr:from>
    <xdr:to>
      <xdr:col>50</xdr:col>
      <xdr:colOff>165100</xdr:colOff>
      <xdr:row>39</xdr:row>
      <xdr:rowOff>73863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6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64990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7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84823</xdr:rowOff>
    </xdr:from>
    <xdr:to>
      <xdr:col>46</xdr:col>
      <xdr:colOff>38100</xdr:colOff>
      <xdr:row>32</xdr:row>
      <xdr:rowOff>14973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3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6100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49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23381</xdr:rowOff>
    </xdr:from>
    <xdr:to>
      <xdr:col>41</xdr:col>
      <xdr:colOff>101600</xdr:colOff>
      <xdr:row>37</xdr:row>
      <xdr:rowOff>124981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3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141508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1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123076</xdr:rowOff>
    </xdr:from>
    <xdr:to>
      <xdr:col>36</xdr:col>
      <xdr:colOff>165100</xdr:colOff>
      <xdr:row>38</xdr:row>
      <xdr:rowOff>53226</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4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69753</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2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52421</xdr:rowOff>
    </xdr:from>
    <xdr:to>
      <xdr:col>55</xdr:col>
      <xdr:colOff>0</xdr:colOff>
      <xdr:row>52</xdr:row>
      <xdr:rowOff>156731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8967821"/>
          <a:ext cx="838200" cy="10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26454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11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155816</xdr:rowOff>
    </xdr:from>
    <xdr:to>
      <xdr:col>50</xdr:col>
      <xdr:colOff>114300</xdr:colOff>
      <xdr:row>52</xdr:row>
      <xdr:rowOff>156731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8899766"/>
          <a:ext cx="889000" cy="1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155816</xdr:rowOff>
    </xdr:from>
    <xdr:to>
      <xdr:col>45</xdr:col>
      <xdr:colOff>177800</xdr:colOff>
      <xdr:row>53</xdr:row>
      <xdr:rowOff>129779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8899766"/>
          <a:ext cx="889000" cy="3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45403</xdr:rowOff>
    </xdr:from>
    <xdr:to>
      <xdr:col>41</xdr:col>
      <xdr:colOff>50800</xdr:colOff>
      <xdr:row>53</xdr:row>
      <xdr:rowOff>129779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132253"/>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1621</xdr:rowOff>
    </xdr:from>
    <xdr:to>
      <xdr:col>55</xdr:col>
      <xdr:colOff>50800</xdr:colOff>
      <xdr:row>52</xdr:row>
      <xdr:rowOff>103221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89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24498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7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105931</xdr:rowOff>
    </xdr:from>
    <xdr:to>
      <xdr:col>50</xdr:col>
      <xdr:colOff>165100</xdr:colOff>
      <xdr:row>53</xdr:row>
      <xdr:rowOff>36081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0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52608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79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105016</xdr:rowOff>
    </xdr:from>
    <xdr:to>
      <xdr:col>46</xdr:col>
      <xdr:colOff>38100</xdr:colOff>
      <xdr:row>52</xdr:row>
      <xdr:rowOff>35166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8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51693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62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78979</xdr:rowOff>
    </xdr:from>
    <xdr:to>
      <xdr:col>41</xdr:col>
      <xdr:colOff>101600</xdr:colOff>
      <xdr:row>54</xdr:row>
      <xdr:rowOff>9129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1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25656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9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166053</xdr:rowOff>
    </xdr:from>
    <xdr:to>
      <xdr:col>36</xdr:col>
      <xdr:colOff>165100</xdr:colOff>
      <xdr:row>53</xdr:row>
      <xdr:rowOff>96203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0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112730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85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131333</xdr:rowOff>
    </xdr:from>
    <xdr:to>
      <xdr:col>55</xdr:col>
      <xdr:colOff>0</xdr:colOff>
      <xdr:row>74</xdr:row>
      <xdr:rowOff>75784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647183"/>
          <a:ext cx="838200" cy="1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80127</xdr:rowOff>
    </xdr:from>
    <xdr:to>
      <xdr:col>50</xdr:col>
      <xdr:colOff>114300</xdr:colOff>
      <xdr:row>73</xdr:row>
      <xdr:rowOff>131333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595977"/>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37150</xdr:rowOff>
    </xdr:from>
    <xdr:to>
      <xdr:col>45</xdr:col>
      <xdr:colOff>177800</xdr:colOff>
      <xdr:row>73</xdr:row>
      <xdr:rowOff>80127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55300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102027</xdr:rowOff>
    </xdr:from>
    <xdr:to>
      <xdr:col>41</xdr:col>
      <xdr:colOff>50800</xdr:colOff>
      <xdr:row>73</xdr:row>
      <xdr:rowOff>37150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103527"/>
          <a:ext cx="889000" cy="4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24984</xdr:rowOff>
    </xdr:from>
    <xdr:to>
      <xdr:col>55</xdr:col>
      <xdr:colOff>50800</xdr:colOff>
      <xdr:row>74</xdr:row>
      <xdr:rowOff>126584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7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47861</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5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80533</xdr:rowOff>
    </xdr:from>
    <xdr:to>
      <xdr:col>50</xdr:col>
      <xdr:colOff>165100</xdr:colOff>
      <xdr:row>74</xdr:row>
      <xdr:rowOff>10683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5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27210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37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29327</xdr:rowOff>
    </xdr:from>
    <xdr:to>
      <xdr:col>46</xdr:col>
      <xdr:colOff>38100</xdr:colOff>
      <xdr:row>73</xdr:row>
      <xdr:rowOff>130927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5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147454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3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157800</xdr:rowOff>
    </xdr:from>
    <xdr:to>
      <xdr:col>41</xdr:col>
      <xdr:colOff>101600</xdr:colOff>
      <xdr:row>73</xdr:row>
      <xdr:rowOff>87950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5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104477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2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51227</xdr:rowOff>
    </xdr:from>
    <xdr:to>
      <xdr:col>36</xdr:col>
      <xdr:colOff>165100</xdr:colOff>
      <xdr:row>70</xdr:row>
      <xdr:rowOff>152827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0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169354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18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46954</xdr:rowOff>
    </xdr:from>
    <xdr:to>
      <xdr:col>55</xdr:col>
      <xdr:colOff>0</xdr:colOff>
      <xdr:row>94</xdr:row>
      <xdr:rowOff>98323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5991804"/>
          <a:ext cx="838200" cy="22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98323</xdr:rowOff>
    </xdr:from>
    <xdr:to>
      <xdr:col>50</xdr:col>
      <xdr:colOff>114300</xdr:colOff>
      <xdr:row>94</xdr:row>
      <xdr:rowOff>100805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214623"/>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100805</xdr:rowOff>
    </xdr:from>
    <xdr:to>
      <xdr:col>45</xdr:col>
      <xdr:colOff>177800</xdr:colOff>
      <xdr:row>96</xdr:row>
      <xdr:rowOff>65308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217105"/>
          <a:ext cx="889000" cy="3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65308</xdr:rowOff>
    </xdr:from>
    <xdr:to>
      <xdr:col>41</xdr:col>
      <xdr:colOff>50800</xdr:colOff>
      <xdr:row>97</xdr:row>
      <xdr:rowOff>37940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524508"/>
          <a:ext cx="889000" cy="1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167604</xdr:rowOff>
    </xdr:from>
    <xdr:to>
      <xdr:col>55</xdr:col>
      <xdr:colOff>50800</xdr:colOff>
      <xdr:row>93</xdr:row>
      <xdr:rowOff>97754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9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19031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79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47523</xdr:rowOff>
    </xdr:from>
    <xdr:to>
      <xdr:col>50</xdr:col>
      <xdr:colOff>165100</xdr:colOff>
      <xdr:row>94</xdr:row>
      <xdr:rowOff>149123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1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165650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9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50005</xdr:rowOff>
    </xdr:from>
    <xdr:to>
      <xdr:col>46</xdr:col>
      <xdr:colOff>38100</xdr:colOff>
      <xdr:row>94</xdr:row>
      <xdr:rowOff>151605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1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168132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94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14508</xdr:rowOff>
    </xdr:from>
    <xdr:to>
      <xdr:col>41</xdr:col>
      <xdr:colOff>101600</xdr:colOff>
      <xdr:row>96</xdr:row>
      <xdr:rowOff>116108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107235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56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158590</xdr:rowOff>
    </xdr:from>
    <xdr:to>
      <xdr:col>36</xdr:col>
      <xdr:colOff>165100</xdr:colOff>
      <xdr:row>97</xdr:row>
      <xdr:rowOff>88740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1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79867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35361</xdr:rowOff>
    </xdr:from>
    <xdr:to>
      <xdr:col>85</xdr:col>
      <xdr:colOff>127000</xdr:colOff>
      <xdr:row>39</xdr:row>
      <xdr:rowOff>98226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21911"/>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74712</xdr:rowOff>
    </xdr:from>
    <xdr:to>
      <xdr:col>81</xdr:col>
      <xdr:colOff>50800</xdr:colOff>
      <xdr:row>39</xdr:row>
      <xdr:rowOff>35361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589812"/>
          <a:ext cx="889000" cy="1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74712</xdr:rowOff>
    </xdr:from>
    <xdr:to>
      <xdr:col>76</xdr:col>
      <xdr:colOff>114300</xdr:colOff>
      <xdr:row>39</xdr:row>
      <xdr:rowOff>57567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589812"/>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57567</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44117"/>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47426</xdr:rowOff>
    </xdr:from>
    <xdr:to>
      <xdr:col>85</xdr:col>
      <xdr:colOff>177800</xdr:colOff>
      <xdr:row>39</xdr:row>
      <xdr:rowOff>149026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133803</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156011</xdr:rowOff>
    </xdr:from>
    <xdr:to>
      <xdr:col>81</xdr:col>
      <xdr:colOff>101600</xdr:colOff>
      <xdr:row>39</xdr:row>
      <xdr:rowOff>86161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77288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763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23912</xdr:rowOff>
    </xdr:from>
    <xdr:to>
      <xdr:col>76</xdr:col>
      <xdr:colOff>165100</xdr:colOff>
      <xdr:row>38</xdr:row>
      <xdr:rowOff>125512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116639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6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6767</xdr:rowOff>
    </xdr:from>
    <xdr:to>
      <xdr:col>72</xdr:col>
      <xdr:colOff>38100</xdr:colOff>
      <xdr:row>39</xdr:row>
      <xdr:rowOff>108367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99494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7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129070</xdr:rowOff>
    </xdr:from>
    <xdr:to>
      <xdr:col>85</xdr:col>
      <xdr:colOff>127000</xdr:colOff>
      <xdr:row>77</xdr:row>
      <xdr:rowOff>159398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330720"/>
          <a:ext cx="8382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159398</xdr:rowOff>
    </xdr:from>
    <xdr:to>
      <xdr:col>81</xdr:col>
      <xdr:colOff>50800</xdr:colOff>
      <xdr:row>78</xdr:row>
      <xdr:rowOff>330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6104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118097</xdr:rowOff>
    </xdr:from>
    <xdr:to>
      <xdr:col>76</xdr:col>
      <xdr:colOff>114300</xdr:colOff>
      <xdr:row>78</xdr:row>
      <xdr:rowOff>330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319747"/>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64224</xdr:rowOff>
    </xdr:from>
    <xdr:to>
      <xdr:col>71</xdr:col>
      <xdr:colOff>177800</xdr:colOff>
      <xdr:row>77</xdr:row>
      <xdr:rowOff>118097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265874"/>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78270</xdr:rowOff>
    </xdr:from>
    <xdr:to>
      <xdr:col>85</xdr:col>
      <xdr:colOff>177800</xdr:colOff>
      <xdr:row>78</xdr:row>
      <xdr:rowOff>8420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56697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108598</xdr:rowOff>
    </xdr:from>
    <xdr:to>
      <xdr:col>81</xdr:col>
      <xdr:colOff>101600</xdr:colOff>
      <xdr:row>78</xdr:row>
      <xdr:rowOff>38748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3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29875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4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120980</xdr:rowOff>
    </xdr:from>
    <xdr:to>
      <xdr:col>76</xdr:col>
      <xdr:colOff>165100</xdr:colOff>
      <xdr:row>78</xdr:row>
      <xdr:rowOff>51130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42257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4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67297</xdr:rowOff>
    </xdr:from>
    <xdr:to>
      <xdr:col>72</xdr:col>
      <xdr:colOff>38100</xdr:colOff>
      <xdr:row>77</xdr:row>
      <xdr:rowOff>168897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160024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13424</xdr:rowOff>
    </xdr:from>
    <xdr:to>
      <xdr:col>67</xdr:col>
      <xdr:colOff>101600</xdr:colOff>
      <xdr:row>77</xdr:row>
      <xdr:rowOff>115024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106151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31877</xdr:rowOff>
    </xdr:from>
    <xdr:to>
      <xdr:col>85</xdr:col>
      <xdr:colOff>127000</xdr:colOff>
      <xdr:row>98</xdr:row>
      <xdr:rowOff>87122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833977"/>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31877</xdr:rowOff>
    </xdr:from>
    <xdr:to>
      <xdr:col>81</xdr:col>
      <xdr:colOff>50800</xdr:colOff>
      <xdr:row>98</xdr:row>
      <xdr:rowOff>99391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833977"/>
          <a:ext cx="889000" cy="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45593</xdr:rowOff>
    </xdr:from>
    <xdr:to>
      <xdr:col>76</xdr:col>
      <xdr:colOff>114300</xdr:colOff>
      <xdr:row>98</xdr:row>
      <xdr:rowOff>99391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847693"/>
          <a:ext cx="889000" cy="5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153001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4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45593</xdr:rowOff>
    </xdr:from>
    <xdr:to>
      <xdr:col>71</xdr:col>
      <xdr:colOff>177800</xdr:colOff>
      <xdr:row>98</xdr:row>
      <xdr:rowOff>79808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847693"/>
          <a:ext cx="889000" cy="3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121911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36322</xdr:rowOff>
    </xdr:from>
    <xdr:to>
      <xdr:col>85</xdr:col>
      <xdr:colOff>177800</xdr:colOff>
      <xdr:row>98</xdr:row>
      <xdr:rowOff>137922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8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122699</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75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152527</xdr:rowOff>
    </xdr:from>
    <xdr:to>
      <xdr:col>81</xdr:col>
      <xdr:colOff>101600</xdr:colOff>
      <xdr:row>98</xdr:row>
      <xdr:rowOff>82677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73804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87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48591</xdr:rowOff>
    </xdr:from>
    <xdr:to>
      <xdr:col>76</xdr:col>
      <xdr:colOff>165100</xdr:colOff>
      <xdr:row>98</xdr:row>
      <xdr:rowOff>150191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141318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94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166243</xdr:rowOff>
    </xdr:from>
    <xdr:to>
      <xdr:col>72</xdr:col>
      <xdr:colOff>38100</xdr:colOff>
      <xdr:row>98</xdr:row>
      <xdr:rowOff>96393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87520</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88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29008</xdr:rowOff>
    </xdr:from>
    <xdr:to>
      <xdr:col>67</xdr:col>
      <xdr:colOff>101600</xdr:colOff>
      <xdr:row>98</xdr:row>
      <xdr:rowOff>130608</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121735</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92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93327</xdr:rowOff>
    </xdr:from>
    <xdr:to>
      <xdr:col>116</xdr:col>
      <xdr:colOff>63500</xdr:colOff>
      <xdr:row>36</xdr:row>
      <xdr:rowOff>111288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1323300" y="626552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105084</xdr:rowOff>
    </xdr:from>
    <xdr:to>
      <xdr:col>111</xdr:col>
      <xdr:colOff>177800</xdr:colOff>
      <xdr:row>36</xdr:row>
      <xdr:rowOff>93327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5420034"/>
          <a:ext cx="889000" cy="84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25400</xdr:rowOff>
    </xdr:from>
    <xdr:to>
      <xdr:col>107</xdr:col>
      <xdr:colOff>50800</xdr:colOff>
      <xdr:row>31</xdr:row>
      <xdr:rowOff>105084</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5340350"/>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85489</xdr:rowOff>
    </xdr:from>
    <xdr:to>
      <xdr:col>102</xdr:col>
      <xdr:colOff>114300</xdr:colOff>
      <xdr:row>31</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5228989"/>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60488</xdr:rowOff>
    </xdr:from>
    <xdr:to>
      <xdr:col>116</xdr:col>
      <xdr:colOff>114300</xdr:colOff>
      <xdr:row>36</xdr:row>
      <xdr:rowOff>162088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2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38915</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21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42527</xdr:rowOff>
    </xdr:from>
    <xdr:to>
      <xdr:col>112</xdr:col>
      <xdr:colOff>38100</xdr:colOff>
      <xdr:row>36</xdr:row>
      <xdr:rowOff>144127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2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160654</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598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54284</xdr:rowOff>
    </xdr:from>
    <xdr:to>
      <xdr:col>107</xdr:col>
      <xdr:colOff>101600</xdr:colOff>
      <xdr:row>31</xdr:row>
      <xdr:rowOff>155884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53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961</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51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146050</xdr:rowOff>
    </xdr:from>
    <xdr:to>
      <xdr:col>102</xdr:col>
      <xdr:colOff>165100</xdr:colOff>
      <xdr:row>31</xdr:row>
      <xdr:rowOff>76200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52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92727</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50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34689</xdr:rowOff>
    </xdr:from>
    <xdr:to>
      <xdr:col>98</xdr:col>
      <xdr:colOff>38100</xdr:colOff>
      <xdr:row>30</xdr:row>
      <xdr:rowOff>136289</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51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152816</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495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75518</xdr:rowOff>
    </xdr:from>
    <xdr:to>
      <xdr:col>116</xdr:col>
      <xdr:colOff>63500</xdr:colOff>
      <xdr:row>58</xdr:row>
      <xdr:rowOff>128270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19618"/>
          <a:ext cx="838200" cy="5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20393</xdr:rowOff>
    </xdr:from>
    <xdr:to>
      <xdr:col>111</xdr:col>
      <xdr:colOff>177800</xdr:colOff>
      <xdr:row>58</xdr:row>
      <xdr:rowOff>75518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964493"/>
          <a:ext cx="8890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20393</xdr:rowOff>
    </xdr:from>
    <xdr:to>
      <xdr:col>107</xdr:col>
      <xdr:colOff>50800</xdr:colOff>
      <xdr:row>58</xdr:row>
      <xdr:rowOff>117907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964493"/>
          <a:ext cx="889000" cy="9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109688</xdr:rowOff>
    </xdr:from>
    <xdr:to>
      <xdr:col>102</xdr:col>
      <xdr:colOff>114300</xdr:colOff>
      <xdr:row>58</xdr:row>
      <xdr:rowOff>117907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53788"/>
          <a:ext cx="889000" cy="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77470</xdr:rowOff>
    </xdr:from>
    <xdr:to>
      <xdr:col>116</xdr:col>
      <xdr:colOff>114300</xdr:colOff>
      <xdr:row>59</xdr:row>
      <xdr:rowOff>7620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55897</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24718</xdr:rowOff>
    </xdr:from>
    <xdr:to>
      <xdr:col>112</xdr:col>
      <xdr:colOff>38100</xdr:colOff>
      <xdr:row>58</xdr:row>
      <xdr:rowOff>126318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117445</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1006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141043</xdr:rowOff>
    </xdr:from>
    <xdr:to>
      <xdr:col>107</xdr:col>
      <xdr:colOff>101600</xdr:colOff>
      <xdr:row>58</xdr:row>
      <xdr:rowOff>71193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62320</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100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67107</xdr:rowOff>
    </xdr:from>
    <xdr:to>
      <xdr:col>102</xdr:col>
      <xdr:colOff>165100</xdr:colOff>
      <xdr:row>58</xdr:row>
      <xdr:rowOff>168707</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159834</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101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58888</xdr:rowOff>
    </xdr:from>
    <xdr:to>
      <xdr:col>98</xdr:col>
      <xdr:colOff>38100</xdr:colOff>
      <xdr:row>58</xdr:row>
      <xdr:rowOff>160488</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151615</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100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125413</xdr:rowOff>
    </xdr:from>
    <xdr:to>
      <xdr:col>116</xdr:col>
      <xdr:colOff>63500</xdr:colOff>
      <xdr:row>77</xdr:row>
      <xdr:rowOff>165570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327063"/>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165570</xdr:rowOff>
    </xdr:from>
    <xdr:to>
      <xdr:col>111</xdr:col>
      <xdr:colOff>177800</xdr:colOff>
      <xdr:row>78</xdr:row>
      <xdr:rowOff>10731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367220"/>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10731</xdr:rowOff>
    </xdr:from>
    <xdr:to>
      <xdr:col>107</xdr:col>
      <xdr:colOff>50800</xdr:colOff>
      <xdr:row>78</xdr:row>
      <xdr:rowOff>24028</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338383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24028</xdr:rowOff>
    </xdr:from>
    <xdr:to>
      <xdr:col>102</xdr:col>
      <xdr:colOff>114300</xdr:colOff>
      <xdr:row>78</xdr:row>
      <xdr:rowOff>42317</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339712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74613</xdr:rowOff>
    </xdr:from>
    <xdr:to>
      <xdr:col>116</xdr:col>
      <xdr:colOff>114300</xdr:colOff>
      <xdr:row>78</xdr:row>
      <xdr:rowOff>4763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2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160990</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1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114770</xdr:rowOff>
    </xdr:from>
    <xdr:to>
      <xdr:col>112</xdr:col>
      <xdr:colOff>38100</xdr:colOff>
      <xdr:row>78</xdr:row>
      <xdr:rowOff>44920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36047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40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131381</xdr:rowOff>
    </xdr:from>
    <xdr:to>
      <xdr:col>107</xdr:col>
      <xdr:colOff>101600</xdr:colOff>
      <xdr:row>78</xdr:row>
      <xdr:rowOff>61531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52658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42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144678</xdr:rowOff>
    </xdr:from>
    <xdr:to>
      <xdr:col>102</xdr:col>
      <xdr:colOff>165100</xdr:colOff>
      <xdr:row>78</xdr:row>
      <xdr:rowOff>74828</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65955</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4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162967</xdr:rowOff>
    </xdr:from>
    <xdr:to>
      <xdr:col>98</xdr:col>
      <xdr:colOff>38100</xdr:colOff>
      <xdr:row>78</xdr:row>
      <xdr:rowOff>93117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84244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523</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千円となっている。主な構成項目である人件費及び扶助費、公債費について分析すると、まず人件費は、住民一人当たり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千円となっている。平成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令和元年度については、教職員数の増等が生じた一方で、人口増の影響により減少した。令和２年度については、人口が増加した一方で会計年度任用職員制度の開始により増加した。令和４年度については、人口が増加した一方で、例月給の引き上げや職員数の増により増加した。</a:t>
          </a: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千円となっており、民間認可保育所受入定員の増により児童福祉費等が増となったものの、子育て世帯への臨時特別給付金事業の進捗による減により微減した。</a:t>
          </a:r>
        </a:p>
        <a:p>
          <a:r>
            <a:rPr kumimoji="1" lang="ja-JP" altLang="en-US" sz="1300">
              <a:latin typeface="ＭＳ Ｐゴシック" panose="020B0600070205080204" pitchFamily="50" charset="-128"/>
              <a:ea typeface="ＭＳ Ｐゴシック" panose="020B0600070205080204" pitchFamily="50" charset="-128"/>
            </a:rPr>
            <a:t>さらに、公債費は、住民一人当たり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千円となっている。令和元年度に引き続き、令和２年度は、公債償還元金の減により住民一人あたりの金額は減少した。令和３年度は、公債償還元金の増により住民一人あたりの金額は増加した。令和４年度も、公債償還元金の増により住民一人あたりの金額は増加した。</a:t>
          </a:r>
        </a:p>
        <a:p>
          <a:r>
            <a:rPr kumimoji="1" lang="ja-JP" altLang="en-US" sz="1300">
              <a:latin typeface="ＭＳ Ｐゴシック" panose="020B0600070205080204" pitchFamily="50" charset="-128"/>
              <a:ea typeface="ＭＳ Ｐゴシック" panose="020B0600070205080204" pitchFamily="50" charset="-128"/>
            </a:rPr>
            <a:t>なお、普通建設事業費（うち更新整備）については、令和４年度は、新本庁舎超高層棟新築工事等の進捗による本庁舎等建替事業費の増等により増加した。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1,524,026
1,477,325
142.96
805,341,463
797,468,795
2,150,140
392,985,485
803,875,470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62956</xdr:rowOff>
    </xdr:from>
    <xdr:to>
      <xdr:col>24</xdr:col>
      <xdr:colOff>63500</xdr:colOff>
      <xdr:row>36</xdr:row>
      <xdr:rowOff>67854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3515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62956</xdr:rowOff>
    </xdr:from>
    <xdr:to>
      <xdr:col>19</xdr:col>
      <xdr:colOff>177800</xdr:colOff>
      <xdr:row>36</xdr:row>
      <xdr:rowOff>80917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351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30299</xdr:rowOff>
    </xdr:from>
    <xdr:to>
      <xdr:col>15</xdr:col>
      <xdr:colOff>50800</xdr:colOff>
      <xdr:row>36</xdr:row>
      <xdr:rowOff>80917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0249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30299</xdr:rowOff>
    </xdr:from>
    <xdr:to>
      <xdr:col>10</xdr:col>
      <xdr:colOff>114300</xdr:colOff>
      <xdr:row>36</xdr:row>
      <xdr:rowOff>64589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0249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17054</xdr:rowOff>
    </xdr:from>
    <xdr:to>
      <xdr:col>24</xdr:col>
      <xdr:colOff>114300</xdr:colOff>
      <xdr:row>36</xdr:row>
      <xdr:rowOff>118654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166931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12156</xdr:rowOff>
    </xdr:from>
    <xdr:to>
      <xdr:col>20</xdr:col>
      <xdr:colOff>38100</xdr:colOff>
      <xdr:row>36</xdr:row>
      <xdr:rowOff>113756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130283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5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30117</xdr:rowOff>
    </xdr:from>
    <xdr:to>
      <xdr:col>15</xdr:col>
      <xdr:colOff>101600</xdr:colOff>
      <xdr:row>36</xdr:row>
      <xdr:rowOff>131717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150949</xdr:rowOff>
    </xdr:from>
    <xdr:to>
      <xdr:col>10</xdr:col>
      <xdr:colOff>165100</xdr:colOff>
      <xdr:row>36</xdr:row>
      <xdr:rowOff>81099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2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13789</xdr:rowOff>
    </xdr:from>
    <xdr:to>
      <xdr:col>6</xdr:col>
      <xdr:colOff>38100</xdr:colOff>
      <xdr:row>36</xdr:row>
      <xdr:rowOff>115389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106516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83134</xdr:rowOff>
    </xdr:from>
    <xdr:to>
      <xdr:col>24</xdr:col>
      <xdr:colOff>63500</xdr:colOff>
      <xdr:row>58</xdr:row>
      <xdr:rowOff>145466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27234"/>
          <a:ext cx="8382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100394</xdr:rowOff>
    </xdr:from>
    <xdr:to>
      <xdr:col>19</xdr:col>
      <xdr:colOff>177800</xdr:colOff>
      <xdr:row>58</xdr:row>
      <xdr:rowOff>145466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44344"/>
          <a:ext cx="889000" cy="124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100394</xdr:rowOff>
    </xdr:from>
    <xdr:to>
      <xdr:col>15</xdr:col>
      <xdr:colOff>50800</xdr:colOff>
      <xdr:row>57</xdr:row>
      <xdr:rowOff>50927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44344"/>
          <a:ext cx="889000" cy="9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50927</xdr:rowOff>
    </xdr:from>
    <xdr:to>
      <xdr:col>10</xdr:col>
      <xdr:colOff>114300</xdr:colOff>
      <xdr:row>57</xdr:row>
      <xdr:rowOff>170383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23577"/>
          <a:ext cx="889000" cy="1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32334</xdr:rowOff>
    </xdr:from>
    <xdr:to>
      <xdr:col>24</xdr:col>
      <xdr:colOff>114300</xdr:colOff>
      <xdr:row>58</xdr:row>
      <xdr:rowOff>133934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55211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94666</xdr:rowOff>
    </xdr:from>
    <xdr:to>
      <xdr:col>20</xdr:col>
      <xdr:colOff>38100</xdr:colOff>
      <xdr:row>59</xdr:row>
      <xdr:rowOff>24816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15943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49594</xdr:rowOff>
    </xdr:from>
    <xdr:to>
      <xdr:col>15</xdr:col>
      <xdr:colOff>101600</xdr:colOff>
      <xdr:row>51</xdr:row>
      <xdr:rowOff>151194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167721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xdr:rowOff>
    </xdr:from>
    <xdr:to>
      <xdr:col>10</xdr:col>
      <xdr:colOff>165100</xdr:colOff>
      <xdr:row>57</xdr:row>
      <xdr:rowOff>101727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118254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119583</xdr:rowOff>
    </xdr:from>
    <xdr:to>
      <xdr:col>6</xdr:col>
      <xdr:colOff>38100</xdr:colOff>
      <xdr:row>58</xdr:row>
      <xdr:rowOff>49733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66260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145863</xdr:rowOff>
    </xdr:from>
    <xdr:to>
      <xdr:col>24</xdr:col>
      <xdr:colOff>63500</xdr:colOff>
      <xdr:row>76</xdr:row>
      <xdr:rowOff>32944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4613"/>
          <a:ext cx="838200" cy="5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32944</xdr:rowOff>
    </xdr:from>
    <xdr:to>
      <xdr:col>19</xdr:col>
      <xdr:colOff>177800</xdr:colOff>
      <xdr:row>77</xdr:row>
      <xdr:rowOff>19447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63144"/>
          <a:ext cx="889000" cy="15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19447</xdr:rowOff>
    </xdr:from>
    <xdr:to>
      <xdr:col>15</xdr:col>
      <xdr:colOff>50800</xdr:colOff>
      <xdr:row>77</xdr:row>
      <xdr:rowOff>72464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1097"/>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72464</xdr:rowOff>
    </xdr:from>
    <xdr:to>
      <xdr:col>10</xdr:col>
      <xdr:colOff>114300</xdr:colOff>
      <xdr:row>77</xdr:row>
      <xdr:rowOff>143613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4114"/>
          <a:ext cx="889000" cy="7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95063</xdr:rowOff>
    </xdr:from>
    <xdr:to>
      <xdr:col>24</xdr:col>
      <xdr:colOff>114300</xdr:colOff>
      <xdr:row>76</xdr:row>
      <xdr:rowOff>25214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3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73490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153594</xdr:rowOff>
    </xdr:from>
    <xdr:to>
      <xdr:col>20</xdr:col>
      <xdr:colOff>38100</xdr:colOff>
      <xdr:row>76</xdr:row>
      <xdr:rowOff>83744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74871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0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140097</xdr:rowOff>
    </xdr:from>
    <xdr:to>
      <xdr:col>15</xdr:col>
      <xdr:colOff>101600</xdr:colOff>
      <xdr:row>77</xdr:row>
      <xdr:rowOff>70247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61374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21664</xdr:rowOff>
    </xdr:from>
    <xdr:to>
      <xdr:col>10</xdr:col>
      <xdr:colOff>165100</xdr:colOff>
      <xdr:row>77</xdr:row>
      <xdr:rowOff>123264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114391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92813</xdr:rowOff>
    </xdr:from>
    <xdr:to>
      <xdr:col>6</xdr:col>
      <xdr:colOff>38100</xdr:colOff>
      <xdr:row>78</xdr:row>
      <xdr:rowOff>22963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14090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20771</xdr:rowOff>
    </xdr:from>
    <xdr:to>
      <xdr:col>24</xdr:col>
      <xdr:colOff>63500</xdr:colOff>
      <xdr:row>94</xdr:row>
      <xdr:rowOff>44802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137071"/>
          <a:ext cx="8382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37952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2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20771</xdr:rowOff>
    </xdr:from>
    <xdr:to>
      <xdr:col>19</xdr:col>
      <xdr:colOff>177800</xdr:colOff>
      <xdr:row>97</xdr:row>
      <xdr:rowOff>53860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137071"/>
          <a:ext cx="889000" cy="5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53860</xdr:rowOff>
    </xdr:from>
    <xdr:to>
      <xdr:col>15</xdr:col>
      <xdr:colOff>50800</xdr:colOff>
      <xdr:row>98</xdr:row>
      <xdr:rowOff>18684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84510"/>
          <a:ext cx="889000" cy="13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170475</xdr:rowOff>
    </xdr:from>
    <xdr:to>
      <xdr:col>10</xdr:col>
      <xdr:colOff>114300</xdr:colOff>
      <xdr:row>98</xdr:row>
      <xdr:rowOff>18684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0112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22893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165452</xdr:rowOff>
    </xdr:from>
    <xdr:to>
      <xdr:col>24</xdr:col>
      <xdr:colOff>114300</xdr:colOff>
      <xdr:row>94</xdr:row>
      <xdr:rowOff>95602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16879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9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141421</xdr:rowOff>
    </xdr:from>
    <xdr:to>
      <xdr:col>20</xdr:col>
      <xdr:colOff>38100</xdr:colOff>
      <xdr:row>94</xdr:row>
      <xdr:rowOff>71571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0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88098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8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3060</xdr:rowOff>
    </xdr:from>
    <xdr:to>
      <xdr:col>15</xdr:col>
      <xdr:colOff>101600</xdr:colOff>
      <xdr:row>97</xdr:row>
      <xdr:rowOff>104660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121187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40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139334</xdr:rowOff>
    </xdr:from>
    <xdr:to>
      <xdr:col>10</xdr:col>
      <xdr:colOff>165100</xdr:colOff>
      <xdr:row>98</xdr:row>
      <xdr:rowOff>69484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86011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119675</xdr:rowOff>
    </xdr:from>
    <xdr:to>
      <xdr:col>6</xdr:col>
      <xdr:colOff>38100</xdr:colOff>
      <xdr:row>98</xdr:row>
      <xdr:rowOff>49825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66352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2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16510</xdr:rowOff>
    </xdr:from>
    <xdr:to>
      <xdr:col>55</xdr:col>
      <xdr:colOff>0</xdr:colOff>
      <xdr:row>35</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017260"/>
          <a:ext cx="8382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16510</xdr:rowOff>
    </xdr:from>
    <xdr:to>
      <xdr:col>50</xdr:col>
      <xdr:colOff>114300</xdr:colOff>
      <xdr:row>35</xdr:row>
      <xdr:rowOff>154940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017260"/>
          <a:ext cx="8890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154940</xdr:rowOff>
    </xdr:from>
    <xdr:to>
      <xdr:col>45</xdr:col>
      <xdr:colOff>177800</xdr:colOff>
      <xdr:row>36</xdr:row>
      <xdr:rowOff>116840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1556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80010</xdr:rowOff>
    </xdr:from>
    <xdr:to>
      <xdr:col>41</xdr:col>
      <xdr:colOff>50800</xdr:colOff>
      <xdr:row>36</xdr:row>
      <xdr:rowOff>116840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25221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88900</xdr:rowOff>
    </xdr:from>
    <xdr:to>
      <xdr:col>55</xdr:col>
      <xdr:colOff>50800</xdr:colOff>
      <xdr:row>36</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111777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941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137160</xdr:rowOff>
    </xdr:from>
    <xdr:to>
      <xdr:col>50</xdr:col>
      <xdr:colOff>165100</xdr:colOff>
      <xdr:row>35</xdr:row>
      <xdr:rowOff>67310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83837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7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104140</xdr:rowOff>
    </xdr:from>
    <xdr:to>
      <xdr:col>46</xdr:col>
      <xdr:colOff>38100</xdr:colOff>
      <xdr:row>36</xdr:row>
      <xdr:rowOff>34290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50817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66040</xdr:rowOff>
    </xdr:from>
    <xdr:to>
      <xdr:col>41</xdr:col>
      <xdr:colOff>101600</xdr:colOff>
      <xdr:row>36</xdr:row>
      <xdr:rowOff>167640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158767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33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29210</xdr:rowOff>
    </xdr:from>
    <xdr:to>
      <xdr:col>36</xdr:col>
      <xdr:colOff>165100</xdr:colOff>
      <xdr:row>36</xdr:row>
      <xdr:rowOff>130810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147337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97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4191</xdr:rowOff>
    </xdr:from>
    <xdr:to>
      <xdr:col>55</xdr:col>
      <xdr:colOff>0</xdr:colOff>
      <xdr:row>59</xdr:row>
      <xdr:rowOff>4445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119741"/>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1651</xdr:rowOff>
    </xdr:from>
    <xdr:to>
      <xdr:col>50</xdr:col>
      <xdr:colOff>114300</xdr:colOff>
      <xdr:row>59</xdr:row>
      <xdr:rowOff>4191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117201"/>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170180</xdr:rowOff>
    </xdr:from>
    <xdr:to>
      <xdr:col>45</xdr:col>
      <xdr:colOff>177800</xdr:colOff>
      <xdr:row>59</xdr:row>
      <xdr:rowOff>1651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14280"/>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170180</xdr:rowOff>
    </xdr:from>
    <xdr:to>
      <xdr:col>41</xdr:col>
      <xdr:colOff>50800</xdr:colOff>
      <xdr:row>59</xdr:row>
      <xdr:rowOff>3556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1142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125095</xdr:rowOff>
    </xdr:from>
    <xdr:to>
      <xdr:col>55</xdr:col>
      <xdr:colOff>50800</xdr:colOff>
      <xdr:row>59</xdr:row>
      <xdr:rowOff>55245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40022</xdr:rowOff>
    </xdr:from>
    <xdr:ext cx="378565"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84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124841</xdr:rowOff>
    </xdr:from>
    <xdr:to>
      <xdr:col>50</xdr:col>
      <xdr:colOff>165100</xdr:colOff>
      <xdr:row>59</xdr:row>
      <xdr:rowOff>54991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46118</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50017" y="1016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122301</xdr:rowOff>
    </xdr:from>
    <xdr:to>
      <xdr:col>46</xdr:col>
      <xdr:colOff>38100</xdr:colOff>
      <xdr:row>59</xdr:row>
      <xdr:rowOff>52451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43578</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61017" y="10159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119380</xdr:rowOff>
    </xdr:from>
    <xdr:to>
      <xdr:col>41</xdr:col>
      <xdr:colOff>101600</xdr:colOff>
      <xdr:row>59</xdr:row>
      <xdr:rowOff>49530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40657</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72017" y="1015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124206</xdr:rowOff>
    </xdr:from>
    <xdr:to>
      <xdr:col>36</xdr:col>
      <xdr:colOff>165100</xdr:colOff>
      <xdr:row>59</xdr:row>
      <xdr:rowOff>54356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45483</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83017" y="1016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29200</xdr:rowOff>
    </xdr:from>
    <xdr:to>
      <xdr:col>55</xdr:col>
      <xdr:colOff>0</xdr:colOff>
      <xdr:row>78</xdr:row>
      <xdr:rowOff>85717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02300"/>
          <a:ext cx="838200" cy="5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132690</xdr:rowOff>
    </xdr:from>
    <xdr:to>
      <xdr:col>50</xdr:col>
      <xdr:colOff>114300</xdr:colOff>
      <xdr:row>78</xdr:row>
      <xdr:rowOff>29200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334340"/>
          <a:ext cx="8890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132690</xdr:rowOff>
    </xdr:from>
    <xdr:to>
      <xdr:col>45</xdr:col>
      <xdr:colOff>177800</xdr:colOff>
      <xdr:row>78</xdr:row>
      <xdr:rowOff>81451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334340"/>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66450</xdr:rowOff>
    </xdr:from>
    <xdr:to>
      <xdr:col>41</xdr:col>
      <xdr:colOff>50800</xdr:colOff>
      <xdr:row>78</xdr:row>
      <xdr:rowOff>81451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39550"/>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34917</xdr:rowOff>
    </xdr:from>
    <xdr:to>
      <xdr:col>55</xdr:col>
      <xdr:colOff>50800</xdr:colOff>
      <xdr:row>78</xdr:row>
      <xdr:rowOff>136517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13344</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149850</xdr:rowOff>
    </xdr:from>
    <xdr:to>
      <xdr:col>50</xdr:col>
      <xdr:colOff>165100</xdr:colOff>
      <xdr:row>78</xdr:row>
      <xdr:rowOff>80000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71127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4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81890</xdr:rowOff>
    </xdr:from>
    <xdr:to>
      <xdr:col>46</xdr:col>
      <xdr:colOff>38100</xdr:colOff>
      <xdr:row>78</xdr:row>
      <xdr:rowOff>12040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3167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37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30651</xdr:rowOff>
    </xdr:from>
    <xdr:to>
      <xdr:col>41</xdr:col>
      <xdr:colOff>101600</xdr:colOff>
      <xdr:row>78</xdr:row>
      <xdr:rowOff>132251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123378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49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15650</xdr:rowOff>
    </xdr:from>
    <xdr:to>
      <xdr:col>36</xdr:col>
      <xdr:colOff>165100</xdr:colOff>
      <xdr:row>78</xdr:row>
      <xdr:rowOff>117250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108377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4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16210</xdr:rowOff>
    </xdr:from>
    <xdr:to>
      <xdr:col>55</xdr:col>
      <xdr:colOff>0</xdr:colOff>
      <xdr:row>97</xdr:row>
      <xdr:rowOff>64674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646860"/>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85567</xdr:rowOff>
    </xdr:from>
    <xdr:to>
      <xdr:col>50</xdr:col>
      <xdr:colOff>114300</xdr:colOff>
      <xdr:row>97</xdr:row>
      <xdr:rowOff>16210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544767"/>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85567</xdr:rowOff>
    </xdr:from>
    <xdr:to>
      <xdr:col>45</xdr:col>
      <xdr:colOff>177800</xdr:colOff>
      <xdr:row>96</xdr:row>
      <xdr:rowOff>115788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544767"/>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169304</xdr:rowOff>
    </xdr:from>
    <xdr:to>
      <xdr:col>41</xdr:col>
      <xdr:colOff>50800</xdr:colOff>
      <xdr:row>96</xdr:row>
      <xdr:rowOff>115788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457054"/>
          <a:ext cx="889000" cy="1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1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23530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1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13874</xdr:rowOff>
    </xdr:from>
    <xdr:to>
      <xdr:col>55</xdr:col>
      <xdr:colOff>50800</xdr:colOff>
      <xdr:row>97</xdr:row>
      <xdr:rowOff>115474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6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163751</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136860</xdr:rowOff>
    </xdr:from>
    <xdr:to>
      <xdr:col>50</xdr:col>
      <xdr:colOff>165100</xdr:colOff>
      <xdr:row>97</xdr:row>
      <xdr:rowOff>67010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5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58137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68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34767</xdr:rowOff>
    </xdr:from>
    <xdr:to>
      <xdr:col>46</xdr:col>
      <xdr:colOff>38100</xdr:colOff>
      <xdr:row>96</xdr:row>
      <xdr:rowOff>136367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4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127494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5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64988</xdr:rowOff>
    </xdr:from>
    <xdr:to>
      <xdr:col>41</xdr:col>
      <xdr:colOff>101600</xdr:colOff>
      <xdr:row>96</xdr:row>
      <xdr:rowOff>166588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157715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6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118504</xdr:rowOff>
    </xdr:from>
    <xdr:to>
      <xdr:col>36</xdr:col>
      <xdr:colOff>165100</xdr:colOff>
      <xdr:row>96</xdr:row>
      <xdr:rowOff>48654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39781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4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127617</xdr:rowOff>
    </xdr:from>
    <xdr:to>
      <xdr:col>85</xdr:col>
      <xdr:colOff>127000</xdr:colOff>
      <xdr:row>36</xdr:row>
      <xdr:rowOff>15440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128367"/>
          <a:ext cx="8382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127617</xdr:rowOff>
    </xdr:from>
    <xdr:to>
      <xdr:col>81</xdr:col>
      <xdr:colOff>50800</xdr:colOff>
      <xdr:row>36</xdr:row>
      <xdr:rowOff>149660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128367"/>
          <a:ext cx="889000" cy="19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18705</xdr:rowOff>
    </xdr:from>
    <xdr:to>
      <xdr:col>76</xdr:col>
      <xdr:colOff>114300</xdr:colOff>
      <xdr:row>36</xdr:row>
      <xdr:rowOff>149660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190905"/>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110798</xdr:rowOff>
    </xdr:from>
    <xdr:to>
      <xdr:col>71</xdr:col>
      <xdr:colOff>177800</xdr:colOff>
      <xdr:row>36</xdr:row>
      <xdr:rowOff>18705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111548"/>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136090</xdr:rowOff>
    </xdr:from>
    <xdr:to>
      <xdr:col>85</xdr:col>
      <xdr:colOff>177800</xdr:colOff>
      <xdr:row>36</xdr:row>
      <xdr:rowOff>66240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1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114517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1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76817</xdr:rowOff>
    </xdr:from>
    <xdr:to>
      <xdr:col>81</xdr:col>
      <xdr:colOff>101600</xdr:colOff>
      <xdr:row>36</xdr:row>
      <xdr:rowOff>6967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0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169544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98860</xdr:rowOff>
    </xdr:from>
    <xdr:to>
      <xdr:col>76</xdr:col>
      <xdr:colOff>165100</xdr:colOff>
      <xdr:row>37</xdr:row>
      <xdr:rowOff>29010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2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20137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3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139355</xdr:rowOff>
    </xdr:from>
    <xdr:to>
      <xdr:col>72</xdr:col>
      <xdr:colOff>38100</xdr:colOff>
      <xdr:row>36</xdr:row>
      <xdr:rowOff>69505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1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60632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23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162484</xdr:rowOff>
    </xdr:from>
    <xdr:to>
      <xdr:col>85</xdr:col>
      <xdr:colOff>127000</xdr:colOff>
      <xdr:row>56</xdr:row>
      <xdr:rowOff>112687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592234"/>
          <a:ext cx="838200" cy="1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88379</xdr:rowOff>
    </xdr:from>
    <xdr:to>
      <xdr:col>81</xdr:col>
      <xdr:colOff>50800</xdr:colOff>
      <xdr:row>56</xdr:row>
      <xdr:rowOff>112687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518129"/>
          <a:ext cx="889000" cy="1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88379</xdr:rowOff>
    </xdr:from>
    <xdr:to>
      <xdr:col>76</xdr:col>
      <xdr:colOff>114300</xdr:colOff>
      <xdr:row>57</xdr:row>
      <xdr:rowOff>94209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518129"/>
          <a:ext cx="889000" cy="3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94209</xdr:rowOff>
    </xdr:from>
    <xdr:to>
      <xdr:col>71</xdr:col>
      <xdr:colOff>177800</xdr:colOff>
      <xdr:row>58</xdr:row>
      <xdr:rowOff>24981</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866859"/>
          <a:ext cx="8890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111684</xdr:rowOff>
    </xdr:from>
    <xdr:to>
      <xdr:col>85</xdr:col>
      <xdr:colOff>177800</xdr:colOff>
      <xdr:row>56</xdr:row>
      <xdr:rowOff>41834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5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90111</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5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61887</xdr:rowOff>
    </xdr:from>
    <xdr:to>
      <xdr:col>81</xdr:col>
      <xdr:colOff>101600</xdr:colOff>
      <xdr:row>56</xdr:row>
      <xdr:rowOff>163487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6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154614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7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37579</xdr:rowOff>
    </xdr:from>
    <xdr:to>
      <xdr:col>76</xdr:col>
      <xdr:colOff>165100</xdr:colOff>
      <xdr:row>55</xdr:row>
      <xdr:rowOff>139179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130306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5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43409</xdr:rowOff>
    </xdr:from>
    <xdr:to>
      <xdr:col>72</xdr:col>
      <xdr:colOff>38100</xdr:colOff>
      <xdr:row>57</xdr:row>
      <xdr:rowOff>145009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136136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90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145631</xdr:rowOff>
    </xdr:from>
    <xdr:to>
      <xdr:col>67</xdr:col>
      <xdr:colOff>101600</xdr:colOff>
      <xdr:row>58</xdr:row>
      <xdr:rowOff>75781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66908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35361</xdr:rowOff>
    </xdr:from>
    <xdr:to>
      <xdr:col>85</xdr:col>
      <xdr:colOff>127000</xdr:colOff>
      <xdr:row>79</xdr:row>
      <xdr:rowOff>98225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7991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74712</xdr:rowOff>
    </xdr:from>
    <xdr:to>
      <xdr:col>81</xdr:col>
      <xdr:colOff>50800</xdr:colOff>
      <xdr:row>79</xdr:row>
      <xdr:rowOff>35361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447812"/>
          <a:ext cx="889000" cy="1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74712</xdr:rowOff>
    </xdr:from>
    <xdr:to>
      <xdr:col>76</xdr:col>
      <xdr:colOff>114300</xdr:colOff>
      <xdr:row>79</xdr:row>
      <xdr:rowOff>57567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447812"/>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57567</xdr:rowOff>
    </xdr:from>
    <xdr:to>
      <xdr:col>71</xdr:col>
      <xdr:colOff>177800</xdr:colOff>
      <xdr:row>79</xdr:row>
      <xdr:rowOff>98879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602117"/>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47425</xdr:rowOff>
    </xdr:from>
    <xdr:to>
      <xdr:col>85</xdr:col>
      <xdr:colOff>177800</xdr:colOff>
      <xdr:row>79</xdr:row>
      <xdr:rowOff>149025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133802</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06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156011</xdr:rowOff>
    </xdr:from>
    <xdr:to>
      <xdr:col>81</xdr:col>
      <xdr:colOff>101600</xdr:colOff>
      <xdr:row>79</xdr:row>
      <xdr:rowOff>86161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77288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62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23912</xdr:rowOff>
    </xdr:from>
    <xdr:to>
      <xdr:col>76</xdr:col>
      <xdr:colOff>165100</xdr:colOff>
      <xdr:row>78</xdr:row>
      <xdr:rowOff>125512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3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116639</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34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6767</xdr:rowOff>
    </xdr:from>
    <xdr:to>
      <xdr:col>72</xdr:col>
      <xdr:colOff>38100</xdr:colOff>
      <xdr:row>79</xdr:row>
      <xdr:rowOff>108367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99494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644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122670</xdr:rowOff>
    </xdr:from>
    <xdr:to>
      <xdr:col>85</xdr:col>
      <xdr:colOff>127000</xdr:colOff>
      <xdr:row>97</xdr:row>
      <xdr:rowOff>150292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753320"/>
          <a:ext cx="8382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150292</xdr:rowOff>
    </xdr:from>
    <xdr:to>
      <xdr:col>81</xdr:col>
      <xdr:colOff>50800</xdr:colOff>
      <xdr:row>97</xdr:row>
      <xdr:rowOff>163818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780942"/>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109182</xdr:rowOff>
    </xdr:from>
    <xdr:to>
      <xdr:col>76</xdr:col>
      <xdr:colOff>114300</xdr:colOff>
      <xdr:row>97</xdr:row>
      <xdr:rowOff>163818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739832"/>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55194</xdr:rowOff>
    </xdr:from>
    <xdr:to>
      <xdr:col>71</xdr:col>
      <xdr:colOff>177800</xdr:colOff>
      <xdr:row>97</xdr:row>
      <xdr:rowOff>109182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685844"/>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71870</xdr:rowOff>
    </xdr:from>
    <xdr:to>
      <xdr:col>85</xdr:col>
      <xdr:colOff>177800</xdr:colOff>
      <xdr:row>98</xdr:row>
      <xdr:rowOff>2020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7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50297</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6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99492</xdr:rowOff>
    </xdr:from>
    <xdr:to>
      <xdr:col>81</xdr:col>
      <xdr:colOff>101600</xdr:colOff>
      <xdr:row>98</xdr:row>
      <xdr:rowOff>29642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7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20769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82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113018</xdr:rowOff>
    </xdr:from>
    <xdr:to>
      <xdr:col>76</xdr:col>
      <xdr:colOff>165100</xdr:colOff>
      <xdr:row>98</xdr:row>
      <xdr:rowOff>43168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7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34295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8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58382</xdr:rowOff>
    </xdr:from>
    <xdr:to>
      <xdr:col>72</xdr:col>
      <xdr:colOff>38100</xdr:colOff>
      <xdr:row>97</xdr:row>
      <xdr:rowOff>159982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6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151109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4394</xdr:rowOff>
    </xdr:from>
    <xdr:to>
      <xdr:col>67</xdr:col>
      <xdr:colOff>101600</xdr:colOff>
      <xdr:row>97</xdr:row>
      <xdr:rowOff>105994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6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97121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7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121666</xdr:rowOff>
    </xdr:from>
    <xdr:to>
      <xdr:col>116</xdr:col>
      <xdr:colOff>63500</xdr:colOff>
      <xdr:row>38</xdr:row>
      <xdr:rowOff>133096</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66367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129540</xdr:rowOff>
    </xdr:from>
    <xdr:to>
      <xdr:col>111</xdr:col>
      <xdr:colOff>177800</xdr:colOff>
      <xdr:row>38</xdr:row>
      <xdr:rowOff>133096</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4464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110490</xdr:rowOff>
    </xdr:from>
    <xdr:to>
      <xdr:col>107</xdr:col>
      <xdr:colOff>50800</xdr:colOff>
      <xdr:row>38</xdr:row>
      <xdr:rowOff>129540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25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109982</xdr:rowOff>
    </xdr:from>
    <xdr:to>
      <xdr:col>102</xdr:col>
      <xdr:colOff>114300</xdr:colOff>
      <xdr:row>38</xdr:row>
      <xdr:rowOff>110490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2508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70866</xdr:rowOff>
    </xdr:from>
    <xdr:to>
      <xdr:col>116</xdr:col>
      <xdr:colOff>114300</xdr:colOff>
      <xdr:row>39</xdr:row>
      <xdr:rowOff>1016</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157243</xdr:rowOff>
    </xdr:from>
    <xdr:ext cx="378565"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82296</xdr:rowOff>
    </xdr:from>
    <xdr:to>
      <xdr:col>112</xdr:col>
      <xdr:colOff>38100</xdr:colOff>
      <xdr:row>39</xdr:row>
      <xdr:rowOff>12446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5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3573</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4017" y="66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78740</xdr:rowOff>
    </xdr:from>
    <xdr:to>
      <xdr:col>107</xdr:col>
      <xdr:colOff>101600</xdr:colOff>
      <xdr:row>39</xdr:row>
      <xdr:rowOff>8890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5017" y="6686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59690</xdr:rowOff>
    </xdr:from>
    <xdr:to>
      <xdr:col>102</xdr:col>
      <xdr:colOff>165100</xdr:colOff>
      <xdr:row>38</xdr:row>
      <xdr:rowOff>161290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152417</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6017" y="6667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59182</xdr:rowOff>
    </xdr:from>
    <xdr:to>
      <xdr:col>98</xdr:col>
      <xdr:colOff>38100</xdr:colOff>
      <xdr:row>38</xdr:row>
      <xdr:rowOff>160782</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151909</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67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主な構成項目である総務費、民生費、土木費及び教育費について分析すると、まず総務費は、住民一人当たり</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千円となっており、令和４年度は、新本庁舎超高層棟新築工事等の進捗による本庁舎等建替事業費の増等により増加した。</a:t>
          </a:r>
        </a:p>
        <a:p>
          <a:r>
            <a:rPr kumimoji="1" lang="ja-JP" altLang="en-US" sz="1050">
              <a:latin typeface="ＭＳ Ｐゴシック" panose="020B0600070205080204" pitchFamily="50" charset="-128"/>
              <a:ea typeface="ＭＳ Ｐゴシック" panose="020B0600070205080204" pitchFamily="50" charset="-128"/>
            </a:rPr>
            <a:t>次に民生費は、住民一人当たり</a:t>
          </a:r>
          <a:r>
            <a:rPr kumimoji="1" lang="en-US" altLang="ja-JP" sz="1050">
              <a:latin typeface="ＭＳ Ｐゴシック" panose="020B0600070205080204" pitchFamily="50" charset="-128"/>
              <a:ea typeface="ＭＳ Ｐゴシック" panose="020B0600070205080204" pitchFamily="50" charset="-128"/>
            </a:rPr>
            <a:t>206</a:t>
          </a:r>
          <a:r>
            <a:rPr kumimoji="1" lang="ja-JP" altLang="en-US" sz="1050">
              <a:latin typeface="ＭＳ Ｐゴシック" panose="020B0600070205080204" pitchFamily="50" charset="-128"/>
              <a:ea typeface="ＭＳ Ｐゴシック" panose="020B0600070205080204" pitchFamily="50" charset="-128"/>
            </a:rPr>
            <a:t>千円となっており、平成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年度以降、保育所の待機児童対策などの子育て支援施策の強化や障害福祉サービスの利用者の増により上昇傾向にある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次に土木費は、住民一人当たり</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千円となっている。令和元年度は、京浜急行大師線連続立体交差事業事業費等の減により減少した。令和２年度は公営住宅の長寿命化改善工事費の増等により増加した。令和３年度は下水道会計繰出金の減等により減少した。令和４年度は、羽田連絡道路整備事業の完了により減少した。</a:t>
          </a:r>
        </a:p>
        <a:p>
          <a:r>
            <a:rPr kumimoji="1" lang="ja-JP" altLang="en-US" sz="1050">
              <a:latin typeface="ＭＳ Ｐゴシック" panose="020B0600070205080204" pitchFamily="50" charset="-128"/>
              <a:ea typeface="ＭＳ Ｐゴシック" panose="020B0600070205080204" pitchFamily="50" charset="-128"/>
            </a:rPr>
            <a:t>次に教育費は、住民一人当たり</a:t>
          </a:r>
          <a:r>
            <a:rPr kumimoji="1" lang="en-US" altLang="ja-JP" sz="1050">
              <a:latin typeface="ＭＳ Ｐゴシック" panose="020B0600070205080204" pitchFamily="50" charset="-128"/>
              <a:ea typeface="ＭＳ Ｐゴシック" panose="020B0600070205080204" pitchFamily="50" charset="-128"/>
            </a:rPr>
            <a:t>85</a:t>
          </a:r>
          <a:r>
            <a:rPr kumimoji="1" lang="ja-JP" altLang="en-US" sz="1050">
              <a:latin typeface="ＭＳ Ｐゴシック" panose="020B0600070205080204" pitchFamily="50" charset="-128"/>
              <a:ea typeface="ＭＳ Ｐゴシック" panose="020B0600070205080204" pitchFamily="50" charset="-128"/>
            </a:rPr>
            <a:t>千円となっている。令和元年度は、義務教育施設整備事業や、幼児教育・保育の無償化による幼稚園園児保育料等補助事業等により増加し、令和２年度は、義務教育施設整備事業や、幼稚園園児保育料等補助事業に加えて、公立学校におけるかわさき</a:t>
          </a:r>
          <a:r>
            <a:rPr kumimoji="1" lang="en-US" altLang="ja-JP" sz="1050">
              <a:latin typeface="ＭＳ Ｐゴシック" panose="020B0600070205080204" pitchFamily="50" charset="-128"/>
              <a:ea typeface="ＭＳ Ｐゴシック" panose="020B0600070205080204" pitchFamily="50" charset="-128"/>
            </a:rPr>
            <a:t>GIGA</a:t>
          </a:r>
          <a:r>
            <a:rPr kumimoji="1" lang="ja-JP" altLang="en-US" sz="1050">
              <a:latin typeface="ＭＳ Ｐゴシック" panose="020B0600070205080204" pitchFamily="50" charset="-128"/>
              <a:ea typeface="ＭＳ Ｐゴシック" panose="020B0600070205080204" pitchFamily="50" charset="-128"/>
            </a:rPr>
            <a:t>スクール構想端末（タブレット）整備等により増加した。令和３年度は、令和２年度の小学校新設に伴う学校用地取得の完了により減少した。令和４年度は、義務教育施設整備事業や学校給食物資購入費等の増に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実質単年度収支は平成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年度はマイナスであったが、平成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までは非常に小さいもののプラスにとなっている。令和元年度については、法人市民税の減によりマイナスに転じているが、令和２年度については、個人市民税の増等によりプラスとなっている。令和３年度については、国庫補助金等の超過受入れが生じたことにより大幅なプラスとなっている。令和４年度については、国庫補助金等の超過受入れ分が前年度と比較して減少していることから、マイナスへと転じている。</a:t>
          </a:r>
        </a:p>
        <a:p>
          <a:r>
            <a:rPr kumimoji="1" lang="ja-JP" altLang="en-US" sz="1000">
              <a:latin typeface="ＭＳ ゴシック" pitchFamily="49" charset="-128"/>
              <a:ea typeface="ＭＳ ゴシック" pitchFamily="49" charset="-128"/>
            </a:rPr>
            <a:t>財政調整基金については、補正予算の財源として活用している。平成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令和３年度は市税の増収や執行段階の精査による予算執行の抑制などにより最終的には取崩しを回避したため、剰余金処分等の積立てにより残高が増加した。令和４年度については、国庫返還分への対応分の取り崩しを行ったものの、剰余金処分等の積立てにより残高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年度及び令和元年度については、一般会計の実質収支は横ばいであるが、公営企業会計（主に水道事業会計・下水道事業会計）の剰余額が増加したことにより、前年度より黒字額が増加した。</a:t>
          </a:r>
        </a:p>
        <a:p>
          <a:r>
            <a:rPr kumimoji="1" lang="ja-JP" altLang="en-US" sz="1400">
              <a:latin typeface="ＭＳ ゴシック" pitchFamily="49" charset="-128"/>
              <a:ea typeface="ＭＳ ゴシック" pitchFamily="49" charset="-128"/>
            </a:rPr>
            <a:t>令和２年度については、一般会計の実質収支は横ばいであるが、公営企業会計（主に病院事業会計、水道事業会計・下水道事業会計）の剰余額が増加したことにより、前年度より黒字額が増加した。</a:t>
          </a:r>
        </a:p>
        <a:p>
          <a:r>
            <a:rPr kumimoji="1" lang="ja-JP" altLang="en-US" sz="1400">
              <a:latin typeface="ＭＳ ゴシック" pitchFamily="49" charset="-128"/>
              <a:ea typeface="ＭＳ ゴシック" pitchFamily="49" charset="-128"/>
            </a:rPr>
            <a:t>令和３年度については、一般会計及び公営企業会計（主に病院事業会計）の剰余額が増加したことにより、前年度より黒字額が増加した。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令和４年度については、一般会計及び公営企業会計（主に水道事業会計・下水道事業会計）の剰余額が減少したことにより、前年度より黒字額が減少した。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O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805341463</v>
      </c>
      <c r="BO4" s="449"/>
      <c r="BP4" s="449"/>
      <c r="BQ4" s="449"/>
      <c r="BR4" s="449"/>
      <c r="BS4" s="449"/>
      <c r="BT4" s="449"/>
      <c r="BU4" s="450"/>
      <c r="BV4" s="448">
        <v>795373552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0.5</v>
      </c>
      <c r="CU4" s="589"/>
      <c r="CV4" s="589"/>
      <c r="CW4" s="589"/>
      <c r="CX4" s="589"/>
      <c r="CY4" s="589"/>
      <c r="CZ4" s="589"/>
      <c r="DA4" s="590"/>
      <c r="DB4" s="588">
        <v>1.6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797468795</v>
      </c>
      <c r="BO5" s="420"/>
      <c r="BP5" s="420"/>
      <c r="BQ5" s="420"/>
      <c r="BR5" s="420"/>
      <c r="BS5" s="420"/>
      <c r="BT5" s="420"/>
      <c r="BU5" s="421"/>
      <c r="BV5" s="419">
        <v>786995809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97.1</v>
      </c>
      <c r="CU5" s="417"/>
      <c r="CV5" s="417"/>
      <c r="CW5" s="417"/>
      <c r="CX5" s="417"/>
      <c r="CY5" s="417"/>
      <c r="CZ5" s="417"/>
      <c r="DA5" s="418"/>
      <c r="DB5" s="416">
        <v>97.4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7872668</v>
      </c>
      <c r="BO6" s="420"/>
      <c r="BP6" s="420"/>
      <c r="BQ6" s="420"/>
      <c r="BR6" s="420"/>
      <c r="BS6" s="420"/>
      <c r="BT6" s="420"/>
      <c r="BU6" s="421"/>
      <c r="BV6" s="419">
        <v>8377743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97.1</v>
      </c>
      <c r="CU6" s="563"/>
      <c r="CV6" s="563"/>
      <c r="CW6" s="563"/>
      <c r="CX6" s="563"/>
      <c r="CY6" s="563"/>
      <c r="CZ6" s="563"/>
      <c r="DA6" s="564"/>
      <c r="DB6" s="562">
        <v>98.2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5722528</v>
      </c>
      <c r="BO7" s="420"/>
      <c r="BP7" s="420"/>
      <c r="BQ7" s="420"/>
      <c r="BR7" s="420"/>
      <c r="BS7" s="420"/>
      <c r="BT7" s="420"/>
      <c r="BU7" s="421"/>
      <c r="BV7" s="419">
        <v>2160593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392985485</v>
      </c>
      <c r="CU7" s="420"/>
      <c r="CV7" s="420"/>
      <c r="CW7" s="420"/>
      <c r="CX7" s="420"/>
      <c r="CY7" s="420"/>
      <c r="CZ7" s="420"/>
      <c r="DA7" s="421"/>
      <c r="DB7" s="419">
        <v>380864071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2150140</v>
      </c>
      <c r="BO8" s="420"/>
      <c r="BP8" s="420"/>
      <c r="BQ8" s="420"/>
      <c r="BR8" s="420"/>
      <c r="BS8" s="420"/>
      <c r="BT8" s="420"/>
      <c r="BU8" s="421"/>
      <c r="BV8" s="419">
        <v>6217150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1.02</v>
      </c>
      <c r="CU8" s="523"/>
      <c r="CV8" s="523"/>
      <c r="CW8" s="523"/>
      <c r="CX8" s="523"/>
      <c r="CY8" s="523"/>
      <c r="CZ8" s="523"/>
      <c r="DA8" s="524"/>
      <c r="DB8" s="522">
        <v>1.02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1538262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-4067010</v>
      </c>
      <c r="BO9" s="420"/>
      <c r="BP9" s="420"/>
      <c r="BQ9" s="420"/>
      <c r="BR9" s="420"/>
      <c r="BS9" s="420"/>
      <c r="BT9" s="420"/>
      <c r="BU9" s="421"/>
      <c r="BV9" s="419">
        <v>5676825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14.7</v>
      </c>
      <c r="CU9" s="417"/>
      <c r="CV9" s="417"/>
      <c r="CW9" s="417"/>
      <c r="CX9" s="417"/>
      <c r="CY9" s="417"/>
      <c r="CZ9" s="417"/>
      <c r="DA9" s="418"/>
      <c r="DB9" s="416">
        <v>15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1475213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52488</v>
      </c>
      <c r="BO10" s="420"/>
      <c r="BP10" s="420"/>
      <c r="BQ10" s="420"/>
      <c r="BR10" s="420"/>
      <c r="BS10" s="420"/>
      <c r="BT10" s="420"/>
      <c r="BU10" s="421"/>
      <c r="BV10" s="419">
        <v>944187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6628</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1524026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1748044</v>
      </c>
      <c r="BO12" s="420"/>
      <c r="BP12" s="420"/>
      <c r="BQ12" s="420"/>
      <c r="BR12" s="420"/>
      <c r="BS12" s="420"/>
      <c r="BT12" s="420"/>
      <c r="BU12" s="421"/>
      <c r="BV12" s="419">
        <v>50099</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1477325</v>
      </c>
      <c r="S13" s="507"/>
      <c r="T13" s="507"/>
      <c r="U13" s="507"/>
      <c r="V13" s="508"/>
      <c r="W13" s="509" t="s">
        <v>141</v>
      </c>
      <c r="X13" s="405"/>
      <c r="Y13" s="405"/>
      <c r="Z13" s="405"/>
      <c r="AA13" s="405"/>
      <c r="AB13" s="406"/>
      <c r="AC13" s="372">
        <v>2625</v>
      </c>
      <c r="AD13" s="373"/>
      <c r="AE13" s="373"/>
      <c r="AF13" s="373"/>
      <c r="AG13" s="374"/>
      <c r="AH13" s="372">
        <v>2620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-5762566</v>
      </c>
      <c r="BO13" s="420"/>
      <c r="BP13" s="420"/>
      <c r="BQ13" s="420"/>
      <c r="BR13" s="420"/>
      <c r="BS13" s="420"/>
      <c r="BT13" s="420"/>
      <c r="BU13" s="421"/>
      <c r="BV13" s="419">
        <v>6577541</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8.6999999999999993</v>
      </c>
      <c r="CU13" s="417"/>
      <c r="CV13" s="417"/>
      <c r="CW13" s="417"/>
      <c r="CX13" s="417"/>
      <c r="CY13" s="417"/>
      <c r="CZ13" s="417"/>
      <c r="DA13" s="418"/>
      <c r="DB13" s="416">
        <v>8.5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1522390</v>
      </c>
      <c r="S14" s="507"/>
      <c r="T14" s="507"/>
      <c r="U14" s="507"/>
      <c r="V14" s="508"/>
      <c r="W14" s="510"/>
      <c r="X14" s="408"/>
      <c r="Y14" s="408"/>
      <c r="Z14" s="408"/>
      <c r="AA14" s="408"/>
      <c r="AB14" s="409"/>
      <c r="AC14" s="499">
        <v>0.4</v>
      </c>
      <c r="AD14" s="500"/>
      <c r="AE14" s="500"/>
      <c r="AF14" s="500"/>
      <c r="AG14" s="501"/>
      <c r="AH14" s="499">
        <v>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123.4</v>
      </c>
      <c r="CU14" s="517"/>
      <c r="CV14" s="517"/>
      <c r="CW14" s="517"/>
      <c r="CX14" s="517"/>
      <c r="CY14" s="517"/>
      <c r="CZ14" s="517"/>
      <c r="DA14" s="518"/>
      <c r="DB14" s="516">
        <v>123.4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1478496</v>
      </c>
      <c r="S15" s="507"/>
      <c r="T15" s="507"/>
      <c r="U15" s="507"/>
      <c r="V15" s="508"/>
      <c r="W15" s="509" t="s">
        <v>148</v>
      </c>
      <c r="X15" s="405"/>
      <c r="Y15" s="405"/>
      <c r="Z15" s="405"/>
      <c r="AA15" s="405"/>
      <c r="AB15" s="406"/>
      <c r="AC15" s="372">
        <v>126522</v>
      </c>
      <c r="AD15" s="373"/>
      <c r="AE15" s="373"/>
      <c r="AF15" s="373"/>
      <c r="AG15" s="374"/>
      <c r="AH15" s="372">
        <v>133765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313489858</v>
      </c>
      <c r="BO15" s="449"/>
      <c r="BP15" s="449"/>
      <c r="BQ15" s="449"/>
      <c r="BR15" s="449"/>
      <c r="BS15" s="449"/>
      <c r="BT15" s="449"/>
      <c r="BU15" s="450"/>
      <c r="BV15" s="448">
        <v>298001151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18.3</v>
      </c>
      <c r="AD16" s="500"/>
      <c r="AE16" s="500"/>
      <c r="AF16" s="500"/>
      <c r="AG16" s="501"/>
      <c r="AH16" s="499">
        <v>21.3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302374414</v>
      </c>
      <c r="BO16" s="420"/>
      <c r="BP16" s="420"/>
      <c r="BQ16" s="420"/>
      <c r="BR16" s="420"/>
      <c r="BS16" s="420"/>
      <c r="BT16" s="420"/>
      <c r="BU16" s="421"/>
      <c r="BV16" s="419">
        <v>301089405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563476</v>
      </c>
      <c r="AD17" s="373"/>
      <c r="AE17" s="373"/>
      <c r="AF17" s="373"/>
      <c r="AG17" s="374"/>
      <c r="AH17" s="372">
        <v>491816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392985485</v>
      </c>
      <c r="BO17" s="420"/>
      <c r="BP17" s="420"/>
      <c r="BQ17" s="420"/>
      <c r="BR17" s="420"/>
      <c r="BS17" s="420"/>
      <c r="BT17" s="420"/>
      <c r="BU17" s="421"/>
      <c r="BV17" s="419">
        <v>373325091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142.96</v>
      </c>
      <c r="M18" s="472"/>
      <c r="N18" s="472"/>
      <c r="O18" s="472"/>
      <c r="P18" s="472"/>
      <c r="Q18" s="472"/>
      <c r="R18" s="473"/>
      <c r="S18" s="473"/>
      <c r="T18" s="473"/>
      <c r="U18" s="473"/>
      <c r="V18" s="474"/>
      <c r="W18" s="490"/>
      <c r="X18" s="491"/>
      <c r="Y18" s="491"/>
      <c r="Z18" s="491"/>
      <c r="AA18" s="491"/>
      <c r="AB18" s="515"/>
      <c r="AC18" s="389">
        <v>81.400000000000006</v>
      </c>
      <c r="AD18" s="390"/>
      <c r="AE18" s="390"/>
      <c r="AF18" s="390"/>
      <c r="AG18" s="475"/>
      <c r="AH18" s="389">
        <v>78.3</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397719890</v>
      </c>
      <c r="BO18" s="420"/>
      <c r="BP18" s="420"/>
      <c r="BQ18" s="420"/>
      <c r="BR18" s="420"/>
      <c r="BS18" s="420"/>
      <c r="BT18" s="420"/>
      <c r="BU18" s="421"/>
      <c r="BV18" s="419">
        <v>391706609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10760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461819669</v>
      </c>
      <c r="BO19" s="420"/>
      <c r="BP19" s="420"/>
      <c r="BQ19" s="420"/>
      <c r="BR19" s="420"/>
      <c r="BS19" s="420"/>
      <c r="BT19" s="420"/>
      <c r="BU19" s="421"/>
      <c r="BV19" s="419">
        <v>450767839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747452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803875470</v>
      </c>
      <c r="BO22" s="449"/>
      <c r="BP22" s="449"/>
      <c r="BQ22" s="449"/>
      <c r="BR22" s="449"/>
      <c r="BS22" s="449"/>
      <c r="BT22" s="449"/>
      <c r="BU22" s="450"/>
      <c r="BV22" s="448">
        <v>804739323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52309348</v>
      </c>
      <c r="BO23" s="420"/>
      <c r="BP23" s="420"/>
      <c r="BQ23" s="420"/>
      <c r="BR23" s="420"/>
      <c r="BS23" s="420"/>
      <c r="BT23" s="420"/>
      <c r="BU23" s="421"/>
      <c r="BV23" s="419">
        <v>59426780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12000</v>
      </c>
      <c r="R24" s="373"/>
      <c r="S24" s="373"/>
      <c r="T24" s="373"/>
      <c r="U24" s="373"/>
      <c r="V24" s="374"/>
      <c r="W24" s="462"/>
      <c r="X24" s="399"/>
      <c r="Y24" s="400"/>
      <c r="Z24" s="375" t="s">
        <v>173</v>
      </c>
      <c r="AA24" s="376"/>
      <c r="AB24" s="376"/>
      <c r="AC24" s="376"/>
      <c r="AD24" s="376"/>
      <c r="AE24" s="376"/>
      <c r="AF24" s="376"/>
      <c r="AG24" s="377"/>
      <c r="AH24" s="372">
        <v>9567</v>
      </c>
      <c r="AI24" s="373"/>
      <c r="AJ24" s="373"/>
      <c r="AK24" s="373"/>
      <c r="AL24" s="374"/>
      <c r="AM24" s="372">
        <v>30652668</v>
      </c>
      <c r="AN24" s="373"/>
      <c r="AO24" s="373"/>
      <c r="AP24" s="373"/>
      <c r="AQ24" s="373"/>
      <c r="AR24" s="374"/>
      <c r="AS24" s="372">
        <v>3204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697897259</v>
      </c>
      <c r="BO24" s="420"/>
      <c r="BP24" s="420"/>
      <c r="BQ24" s="420"/>
      <c r="BR24" s="420"/>
      <c r="BS24" s="420"/>
      <c r="BT24" s="420"/>
      <c r="BU24" s="421"/>
      <c r="BV24" s="419">
        <v>690350102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3</v>
      </c>
      <c r="M25" s="373"/>
      <c r="N25" s="373"/>
      <c r="O25" s="373"/>
      <c r="P25" s="374"/>
      <c r="Q25" s="372">
        <v>9500</v>
      </c>
      <c r="R25" s="373"/>
      <c r="S25" s="373"/>
      <c r="T25" s="373"/>
      <c r="U25" s="373"/>
      <c r="V25" s="374"/>
      <c r="W25" s="462"/>
      <c r="X25" s="399"/>
      <c r="Y25" s="400"/>
      <c r="Z25" s="375" t="s">
        <v>176</v>
      </c>
      <c r="AA25" s="376"/>
      <c r="AB25" s="376"/>
      <c r="AC25" s="376"/>
      <c r="AD25" s="376"/>
      <c r="AE25" s="376"/>
      <c r="AF25" s="376"/>
      <c r="AG25" s="377"/>
      <c r="AH25" s="372">
        <v>1460</v>
      </c>
      <c r="AI25" s="373"/>
      <c r="AJ25" s="373"/>
      <c r="AK25" s="373"/>
      <c r="AL25" s="374"/>
      <c r="AM25" s="372">
        <v>4486580</v>
      </c>
      <c r="AN25" s="373"/>
      <c r="AO25" s="373"/>
      <c r="AP25" s="373"/>
      <c r="AQ25" s="373"/>
      <c r="AR25" s="374"/>
      <c r="AS25" s="372">
        <v>3073</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233833431</v>
      </c>
      <c r="BO25" s="449"/>
      <c r="BP25" s="449"/>
      <c r="BQ25" s="449"/>
      <c r="BR25" s="449"/>
      <c r="BS25" s="449"/>
      <c r="BT25" s="449"/>
      <c r="BU25" s="450"/>
      <c r="BV25" s="448">
        <v>189786766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7800</v>
      </c>
      <c r="R26" s="373"/>
      <c r="S26" s="373"/>
      <c r="T26" s="373"/>
      <c r="U26" s="373"/>
      <c r="V26" s="374"/>
      <c r="W26" s="462"/>
      <c r="X26" s="399"/>
      <c r="Y26" s="400"/>
      <c r="Z26" s="375" t="s">
        <v>179</v>
      </c>
      <c r="AA26" s="430"/>
      <c r="AB26" s="430"/>
      <c r="AC26" s="430"/>
      <c r="AD26" s="430"/>
      <c r="AE26" s="430"/>
      <c r="AF26" s="430"/>
      <c r="AG26" s="431"/>
      <c r="AH26" s="372">
        <v>1227</v>
      </c>
      <c r="AI26" s="373"/>
      <c r="AJ26" s="373"/>
      <c r="AK26" s="373"/>
      <c r="AL26" s="374"/>
      <c r="AM26" s="372">
        <v>3894498</v>
      </c>
      <c r="AN26" s="373"/>
      <c r="AO26" s="373"/>
      <c r="AP26" s="373"/>
      <c r="AQ26" s="373"/>
      <c r="AR26" s="374"/>
      <c r="AS26" s="372">
        <v>3174</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4326331</v>
      </c>
      <c r="BO26" s="420"/>
      <c r="BP26" s="420"/>
      <c r="BQ26" s="420"/>
      <c r="BR26" s="420"/>
      <c r="BS26" s="420"/>
      <c r="BT26" s="420"/>
      <c r="BU26" s="421"/>
      <c r="BV26" s="419">
        <v>4468510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10300</v>
      </c>
      <c r="R27" s="373"/>
      <c r="S27" s="373"/>
      <c r="T27" s="373"/>
      <c r="U27" s="373"/>
      <c r="V27" s="374"/>
      <c r="W27" s="462"/>
      <c r="X27" s="399"/>
      <c r="Y27" s="400"/>
      <c r="Z27" s="375" t="s">
        <v>182</v>
      </c>
      <c r="AA27" s="376"/>
      <c r="AB27" s="376"/>
      <c r="AC27" s="376"/>
      <c r="AD27" s="376"/>
      <c r="AE27" s="376"/>
      <c r="AF27" s="376"/>
      <c r="AG27" s="377"/>
      <c r="AH27" s="372">
        <v>6352</v>
      </c>
      <c r="AI27" s="373"/>
      <c r="AJ27" s="373"/>
      <c r="AK27" s="373"/>
      <c r="AL27" s="374"/>
      <c r="AM27" s="372">
        <v>21587199</v>
      </c>
      <c r="AN27" s="373"/>
      <c r="AO27" s="373"/>
      <c r="AP27" s="373"/>
      <c r="AQ27" s="373"/>
      <c r="AR27" s="374"/>
      <c r="AS27" s="372">
        <v>3398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875919</v>
      </c>
      <c r="BO27" s="454"/>
      <c r="BP27" s="454"/>
      <c r="BQ27" s="454"/>
      <c r="BR27" s="454"/>
      <c r="BS27" s="454"/>
      <c r="BT27" s="454"/>
      <c r="BU27" s="455"/>
      <c r="BV27" s="453">
        <v>787109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9200</v>
      </c>
      <c r="R28" s="373"/>
      <c r="S28" s="373"/>
      <c r="T28" s="373"/>
      <c r="U28" s="373"/>
      <c r="V28" s="374"/>
      <c r="W28" s="462"/>
      <c r="X28" s="399"/>
      <c r="Y28" s="400"/>
      <c r="Z28" s="375" t="s">
        <v>185</v>
      </c>
      <c r="AA28" s="376"/>
      <c r="AB28" s="376"/>
      <c r="AC28" s="376"/>
      <c r="AD28" s="376"/>
      <c r="AE28" s="376"/>
      <c r="AF28" s="376"/>
      <c r="AG28" s="377"/>
      <c r="AH28" s="372">
        <v>205</v>
      </c>
      <c r="AI28" s="373"/>
      <c r="AJ28" s="373"/>
      <c r="AK28" s="373"/>
      <c r="AL28" s="374"/>
      <c r="AM28" s="372">
        <v>591220</v>
      </c>
      <c r="AN28" s="373"/>
      <c r="AO28" s="373"/>
      <c r="AP28" s="373"/>
      <c r="AQ28" s="373"/>
      <c r="AR28" s="374"/>
      <c r="AS28" s="372">
        <v>2884</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8816979</v>
      </c>
      <c r="BO28" s="449"/>
      <c r="BP28" s="449"/>
      <c r="BQ28" s="449"/>
      <c r="BR28" s="449"/>
      <c r="BS28" s="449"/>
      <c r="BT28" s="449"/>
      <c r="BU28" s="450"/>
      <c r="BV28" s="448">
        <v>7510593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58</v>
      </c>
      <c r="M29" s="373"/>
      <c r="N29" s="373"/>
      <c r="O29" s="373"/>
      <c r="P29" s="374"/>
      <c r="Q29" s="372">
        <v>8300</v>
      </c>
      <c r="R29" s="373"/>
      <c r="S29" s="373"/>
      <c r="T29" s="373"/>
      <c r="U29" s="373"/>
      <c r="V29" s="374"/>
      <c r="W29" s="463"/>
      <c r="X29" s="464"/>
      <c r="Y29" s="465"/>
      <c r="Z29" s="375" t="s">
        <v>188</v>
      </c>
      <c r="AA29" s="376"/>
      <c r="AB29" s="376"/>
      <c r="AC29" s="376"/>
      <c r="AD29" s="376"/>
      <c r="AE29" s="376"/>
      <c r="AF29" s="376"/>
      <c r="AG29" s="377"/>
      <c r="AH29" s="372">
        <v>16124</v>
      </c>
      <c r="AI29" s="373"/>
      <c r="AJ29" s="373"/>
      <c r="AK29" s="373"/>
      <c r="AL29" s="374"/>
      <c r="AM29" s="372">
        <v>52831087</v>
      </c>
      <c r="AN29" s="373"/>
      <c r="AO29" s="373"/>
      <c r="AP29" s="373"/>
      <c r="AQ29" s="373"/>
      <c r="AR29" s="374"/>
      <c r="AS29" s="372">
        <v>3277</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1724064</v>
      </c>
      <c r="BO29" s="420"/>
      <c r="BP29" s="420"/>
      <c r="BQ29" s="420"/>
      <c r="BR29" s="420"/>
      <c r="BS29" s="420"/>
      <c r="BT29" s="420"/>
      <c r="BU29" s="421"/>
      <c r="BV29" s="419">
        <v>1672171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100.7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23843612</v>
      </c>
      <c r="BO30" s="454"/>
      <c r="BP30" s="454"/>
      <c r="BQ30" s="454"/>
      <c r="BR30" s="454"/>
      <c r="BS30" s="454"/>
      <c r="BT30" s="454"/>
      <c r="BU30" s="455"/>
      <c r="BV30" s="453">
        <v>24155936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8</v>
      </c>
      <c r="V34" s="367"/>
      <c r="W34" s="368" t="str">
        <f>IF('各会計、関係団体の財政状況及び健全化判断比率'!B28="","",'各会計、関係団体の財政状況及び健全化判断比率'!B28)</f>
        <v>競輪事業特別会計</v>
      </c>
      <c r="X34" s="368"/>
      <c r="Y34" s="368"/>
      <c r="Z34" s="368"/>
      <c r="AA34" s="368"/>
      <c r="AB34" s="368"/>
      <c r="AC34" s="368"/>
      <c r="AD34" s="368"/>
      <c r="AE34" s="368"/>
      <c r="AF34" s="368"/>
      <c r="AG34" s="368"/>
      <c r="AH34" s="368"/>
      <c r="AI34" s="368"/>
      <c r="AJ34" s="368"/>
      <c r="AK34" s="368"/>
      <c r="AL34" s="181"/>
      <c r="AM34" s="367">
        <f>IF(AO34="","",MAX(C34:D43,U34:V43)+1)</f>
        <v>12</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17</v>
      </c>
      <c r="BF34" s="367"/>
      <c r="BG34" s="368" t="str">
        <f>IF('各会計、関係団体の財政状況及び健全化判断比率'!B37="","",'各会計、関係団体の財政状況及び健全化判断比率'!B37)</f>
        <v>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20</v>
      </c>
      <c r="BX34" s="367"/>
      <c r="BY34" s="368" t="str">
        <f>IF('各会計、関係団体の財政状況及び健全化判断比率'!B68="","",'各会計、関係団体の財政状況及び健全化判断比率'!B68)</f>
        <v>神奈川県川崎競馬組合</v>
      </c>
      <c r="BZ34" s="368"/>
      <c r="CA34" s="368"/>
      <c r="CB34" s="368"/>
      <c r="CC34" s="368"/>
      <c r="CD34" s="368"/>
      <c r="CE34" s="368"/>
      <c r="CF34" s="368"/>
      <c r="CG34" s="368"/>
      <c r="CH34" s="368"/>
      <c r="CI34" s="368"/>
      <c r="CJ34" s="368"/>
      <c r="CK34" s="368"/>
      <c r="CL34" s="368"/>
      <c r="CM34" s="368"/>
      <c r="CN34" s="181"/>
      <c r="CO34" s="367">
        <f>IF(CQ34="","",MAX(C34:D43,U34:V43,AM34:AN43,BE34:BF43,BW34:BX43)+1)</f>
        <v>24</v>
      </c>
      <c r="CP34" s="367"/>
      <c r="CQ34" s="368" t="str">
        <f>IF('各会計、関係団体の財政状況及び健全化判断比率'!BS7="","",'各会計、関係団体の財政状況及び健全化判断比率'!BS7)</f>
        <v>かわさき市民放送</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母子寡婦福祉資金貸付事業特別会計</v>
      </c>
      <c r="F35" s="368"/>
      <c r="G35" s="368"/>
      <c r="H35" s="368"/>
      <c r="I35" s="368"/>
      <c r="J35" s="368"/>
      <c r="K35" s="368"/>
      <c r="L35" s="368"/>
      <c r="M35" s="368"/>
      <c r="N35" s="368"/>
      <c r="O35" s="368"/>
      <c r="P35" s="368"/>
      <c r="Q35" s="368"/>
      <c r="R35" s="368"/>
      <c r="S35" s="368"/>
      <c r="T35" s="181"/>
      <c r="U35" s="367">
        <f>IF(W35="","",U34+1)</f>
        <v>9</v>
      </c>
      <c r="V35" s="367"/>
      <c r="W35" s="368" t="str">
        <f>IF('各会計、関係団体の財政状況及び健全化判断比率'!B29="","",'各会計、関係団体の財政状況及び健全化判断比率'!B29)</f>
        <v>国民健康保険事業特別会計</v>
      </c>
      <c r="X35" s="368"/>
      <c r="Y35" s="368"/>
      <c r="Z35" s="368"/>
      <c r="AA35" s="368"/>
      <c r="AB35" s="368"/>
      <c r="AC35" s="368"/>
      <c r="AD35" s="368"/>
      <c r="AE35" s="368"/>
      <c r="AF35" s="368"/>
      <c r="AG35" s="368"/>
      <c r="AH35" s="368"/>
      <c r="AI35" s="368"/>
      <c r="AJ35" s="368"/>
      <c r="AK35" s="368"/>
      <c r="AL35" s="181"/>
      <c r="AM35" s="367">
        <f t="shared" ref="AM35:AM43" si="0">IF(AO35="","",AM34+1)</f>
        <v>13</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f t="shared" ref="BE35:BE43" si="1">IF(BG35="","",BE34+1)</f>
        <v>18</v>
      </c>
      <c r="BF35" s="367"/>
      <c r="BG35" s="368" t="str">
        <f>IF('各会計、関係団体の財政状況及び健全化判断比率'!B38="","",'各会計、関係団体の財政状況及び健全化判断比率'!B38)</f>
        <v>港湾整備事業特別会計</v>
      </c>
      <c r="BH35" s="368"/>
      <c r="BI35" s="368"/>
      <c r="BJ35" s="368"/>
      <c r="BK35" s="368"/>
      <c r="BL35" s="368"/>
      <c r="BM35" s="368"/>
      <c r="BN35" s="368"/>
      <c r="BO35" s="368"/>
      <c r="BP35" s="368"/>
      <c r="BQ35" s="368"/>
      <c r="BR35" s="368"/>
      <c r="BS35" s="368"/>
      <c r="BT35" s="368"/>
      <c r="BU35" s="368"/>
      <c r="BV35" s="181"/>
      <c r="BW35" s="367">
        <f t="shared" ref="BW35:BW43" si="2">IF(BY35="","",BW34+1)</f>
        <v>21</v>
      </c>
      <c r="BX35" s="367"/>
      <c r="BY35" s="368" t="str">
        <f>IF('各会計、関係団体の財政状況及び健全化判断比率'!B69="","",'各会計、関係団体の財政状況及び健全化判断比率'!B69)</f>
        <v>神奈川県内広域水道企業団</v>
      </c>
      <c r="BZ35" s="368"/>
      <c r="CA35" s="368"/>
      <c r="CB35" s="368"/>
      <c r="CC35" s="368"/>
      <c r="CD35" s="368"/>
      <c r="CE35" s="368"/>
      <c r="CF35" s="368"/>
      <c r="CG35" s="368"/>
      <c r="CH35" s="368"/>
      <c r="CI35" s="368"/>
      <c r="CJ35" s="368"/>
      <c r="CK35" s="368"/>
      <c r="CL35" s="368"/>
      <c r="CM35" s="368"/>
      <c r="CN35" s="181"/>
      <c r="CO35" s="367">
        <f t="shared" ref="CO35:CO43" si="3">IF(CQ35="","",CO34+1)</f>
        <v>25</v>
      </c>
      <c r="CP35" s="367"/>
      <c r="CQ35" s="368" t="str">
        <f>IF('各会計、関係団体の財政状況及び健全化判断比率'!BS8="","",'各会計、関係団体の財政状況及び健全化判断比率'!BS8)</f>
        <v>川崎市土地開発公社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公害健康被害補償事業特別会計</v>
      </c>
      <c r="F36" s="368"/>
      <c r="G36" s="368"/>
      <c r="H36" s="368"/>
      <c r="I36" s="368"/>
      <c r="J36" s="368"/>
      <c r="K36" s="368"/>
      <c r="L36" s="368"/>
      <c r="M36" s="368"/>
      <c r="N36" s="368"/>
      <c r="O36" s="368"/>
      <c r="P36" s="368"/>
      <c r="Q36" s="368"/>
      <c r="R36" s="368"/>
      <c r="S36" s="368"/>
      <c r="T36" s="181"/>
      <c r="U36" s="367">
        <f t="shared" ref="U36:U43" si="4">IF(W36="","",U35+1)</f>
        <v>10</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14</v>
      </c>
      <c r="AN36" s="367"/>
      <c r="AO36" s="368" t="str">
        <f>IF('各会計、関係団体の財政状況及び健全化判断比率'!B34="","",'各会計、関係団体の財政状況及び健全化判断比率'!B34)</f>
        <v>水道事業会計</v>
      </c>
      <c r="AP36" s="368"/>
      <c r="AQ36" s="368"/>
      <c r="AR36" s="368"/>
      <c r="AS36" s="368"/>
      <c r="AT36" s="368"/>
      <c r="AU36" s="368"/>
      <c r="AV36" s="368"/>
      <c r="AW36" s="368"/>
      <c r="AX36" s="368"/>
      <c r="AY36" s="368"/>
      <c r="AZ36" s="368"/>
      <c r="BA36" s="368"/>
      <c r="BB36" s="368"/>
      <c r="BC36" s="368"/>
      <c r="BD36" s="181"/>
      <c r="BE36" s="367">
        <f t="shared" si="1"/>
        <v>19</v>
      </c>
      <c r="BF36" s="367"/>
      <c r="BG36" s="368" t="str">
        <f>IF('各会計、関係団体の財政状況及び健全化判断比率'!B39="","",'各会計、関係団体の財政状況及び健全化判断比率'!B39)</f>
        <v>生田緑地ゴルフ場事業特別会計</v>
      </c>
      <c r="BH36" s="368"/>
      <c r="BI36" s="368"/>
      <c r="BJ36" s="368"/>
      <c r="BK36" s="368"/>
      <c r="BL36" s="368"/>
      <c r="BM36" s="368"/>
      <c r="BN36" s="368"/>
      <c r="BO36" s="368"/>
      <c r="BP36" s="368"/>
      <c r="BQ36" s="368"/>
      <c r="BR36" s="368"/>
      <c r="BS36" s="368"/>
      <c r="BT36" s="368"/>
      <c r="BU36" s="368"/>
      <c r="BV36" s="181"/>
      <c r="BW36" s="367">
        <f t="shared" si="2"/>
        <v>22</v>
      </c>
      <c r="BX36" s="367"/>
      <c r="BY36" s="368" t="str">
        <f>IF('各会計、関係団体の財政状況及び健全化判断比率'!B70="","",'各会計、関係団体の財政状況及び健全化判断比率'!B70)</f>
        <v>神奈川県後期高齢者医療広域連合
（一般会計）</v>
      </c>
      <c r="BZ36" s="368"/>
      <c r="CA36" s="368"/>
      <c r="CB36" s="368"/>
      <c r="CC36" s="368"/>
      <c r="CD36" s="368"/>
      <c r="CE36" s="368"/>
      <c r="CF36" s="368"/>
      <c r="CG36" s="368"/>
      <c r="CH36" s="368"/>
      <c r="CI36" s="368"/>
      <c r="CJ36" s="368"/>
      <c r="CK36" s="368"/>
      <c r="CL36" s="368"/>
      <c r="CM36" s="368"/>
      <c r="CN36" s="181"/>
      <c r="CO36" s="367">
        <f t="shared" si="3"/>
        <v>26</v>
      </c>
      <c r="CP36" s="367"/>
      <c r="CQ36" s="368" t="str">
        <f>IF('各会計、関係団体の財政状況及び健全化判断比率'!BS9="","",'各会計、関係団体の財政状況及び健全化判断比率'!BS9)</f>
        <v>川崎市文化財団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勤労者福祉共済事業特別会計</v>
      </c>
      <c r="F37" s="368"/>
      <c r="G37" s="368"/>
      <c r="H37" s="368"/>
      <c r="I37" s="368"/>
      <c r="J37" s="368"/>
      <c r="K37" s="368"/>
      <c r="L37" s="368"/>
      <c r="M37" s="368"/>
      <c r="N37" s="368"/>
      <c r="O37" s="368"/>
      <c r="P37" s="368"/>
      <c r="Q37" s="368"/>
      <c r="R37" s="368"/>
      <c r="S37" s="368"/>
      <c r="T37" s="181"/>
      <c r="U37" s="367">
        <f t="shared" si="4"/>
        <v>11</v>
      </c>
      <c r="V37" s="367"/>
      <c r="W37" s="368" t="str">
        <f>IF('各会計、関係団体の財政状況及び健全化判断比率'!B31="","",'各会計、関係団体の財政状況及び健全化判断比率'!B31)</f>
        <v>介護保険事業特別会計</v>
      </c>
      <c r="X37" s="368"/>
      <c r="Y37" s="368"/>
      <c r="Z37" s="368"/>
      <c r="AA37" s="368"/>
      <c r="AB37" s="368"/>
      <c r="AC37" s="368"/>
      <c r="AD37" s="368"/>
      <c r="AE37" s="368"/>
      <c r="AF37" s="368"/>
      <c r="AG37" s="368"/>
      <c r="AH37" s="368"/>
      <c r="AI37" s="368"/>
      <c r="AJ37" s="368"/>
      <c r="AK37" s="368"/>
      <c r="AL37" s="181"/>
      <c r="AM37" s="367">
        <f t="shared" si="0"/>
        <v>15</v>
      </c>
      <c r="AN37" s="367"/>
      <c r="AO37" s="368" t="str">
        <f>IF('各会計、関係団体の財政状況及び健全化判断比率'!B35="","",'各会計、関係団体の財政状況及び健全化判断比率'!B35)</f>
        <v>工業用水道事業会計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23</v>
      </c>
      <c r="BX37" s="367"/>
      <c r="BY37" s="368" t="str">
        <f>IF('各会計、関係団体の財政状況及び健全化判断比率'!B71="","",'各会計、関係団体の財政状況及び健全化判断比率'!B71)</f>
        <v>神奈川県後期高齢者医療広域連合
（後期高齢者医療特別会計）</v>
      </c>
      <c r="BZ37" s="368"/>
      <c r="CA37" s="368"/>
      <c r="CB37" s="368"/>
      <c r="CC37" s="368"/>
      <c r="CD37" s="368"/>
      <c r="CE37" s="368"/>
      <c r="CF37" s="368"/>
      <c r="CG37" s="368"/>
      <c r="CH37" s="368"/>
      <c r="CI37" s="368"/>
      <c r="CJ37" s="368"/>
      <c r="CK37" s="368"/>
      <c r="CL37" s="368"/>
      <c r="CM37" s="368"/>
      <c r="CN37" s="181"/>
      <c r="CO37" s="367">
        <f t="shared" si="3"/>
        <v>27</v>
      </c>
      <c r="CP37" s="367"/>
      <c r="CQ37" s="368" t="str">
        <f>IF('各会計、関係団体の財政状況及び健全化判断比率'!BS10="","",'各会計、関係団体の財政状況及び健全化判断比率'!BS10)</f>
        <v>川崎市国際交流協会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墓地整備事業特別会計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16</v>
      </c>
      <c r="AN38" s="367"/>
      <c r="AO38" s="368" t="str">
        <f>IF('各会計、関係団体の財政状況及び健全化判断比率'!B36="","",'各会計、関係団体の財政状況及び健全化判断比率'!B36)</f>
        <v>自動車運送事業会計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28</v>
      </c>
      <c r="CP38" s="367"/>
      <c r="CQ38" s="368" t="str">
        <f>IF('各会計、関係団体の財政状況及び健全化判断比率'!BS11="","",'各会計、関係団体の財政状況及び健全化判断比率'!BS11)</f>
        <v>川崎市スポーツ協会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f t="shared" si="5"/>
        <v>6</v>
      </c>
      <c r="D39" s="367"/>
      <c r="E39" s="368" t="str">
        <f>IF('各会計、関係団体の財政状況及び健全化判断比率'!B12="","",'各会計、関係団体の財政状況及び健全化判断比率'!B12)</f>
        <v>公共用地先行取得等事業特別会計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29</v>
      </c>
      <c r="CP39" s="367"/>
      <c r="CQ39" s="368" t="str">
        <f>IF('各会計、関係団体の財政状況及び健全化判断比率'!BS12="","",'各会計、関係団体の財政状況及び健全化判断比率'!BS12)</f>
        <v>川崎アゼリア</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f t="shared" si="5"/>
        <v>7</v>
      </c>
      <c r="D40" s="367"/>
      <c r="E40" s="368" t="str">
        <f>IF('各会計、関係団体の財政状況及び健全化判断比率'!B13="","",'各会計、関係団体の財政状況及び健全化判断比率'!B13)</f>
        <v>公債管理特別会計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30</v>
      </c>
      <c r="CP40" s="367"/>
      <c r="CQ40" s="368" t="str">
        <f>IF('各会計、関係団体の財政状況及び健全化判断比率'!BS13="","",'各会計、関係団体の財政状況及び健全化判断比率'!BS13)</f>
        <v>川崎冷蔵</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31</v>
      </c>
      <c r="CP41" s="367"/>
      <c r="CQ41" s="368" t="str">
        <f>IF('各会計、関係団体の財政状況及び健全化判断比率'!BS14="","",'各会計、関係団体の財政状況及び健全化判断比率'!BS14)</f>
        <v>川崎市産業振興財団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32</v>
      </c>
      <c r="CP42" s="367"/>
      <c r="CQ42" s="368" t="str">
        <f>IF('各会計、関係団体の財政状況及び健全化判断比率'!BS15="","",'各会計、関係団体の財政状況及び健全化判断比率'!BS15)</f>
        <v>川崎・横浜公害保健センター</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33</v>
      </c>
      <c r="CP43" s="367"/>
      <c r="CQ43" s="368" t="str">
        <f>IF('各会計、関係団体の財政状況及び健全化判断比率'!BS16="","",'各会計、関係団体の財政状況及び健全化判断比率'!BS16)</f>
        <v>川崎市シルバー人材センター</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3KTFBGRyDkE0u/3XDoHfuZ+J1ELfSJAKYEKMjoRkzE9IzwMhidcHx3FfGQTNS6zM4U902lWN17sfc9koYIyADw==" saltValue="ySK1U9Ftfotuwe9ITZ3cR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3" t="s">
        <v>561</v>
      </c>
      <c r="D34" s="1153"/>
      <c r="E34" s="1154"/>
      <c r="F34" s="32">
        <v>3.87</v>
      </c>
      <c r="G34" s="33">
        <v>4.8</v>
      </c>
      <c r="H34" s="33">
        <v>5.35</v>
      </c>
      <c r="I34" s="33">
        <v>5.31</v>
      </c>
      <c r="J34" s="34">
        <v>4.62</v>
      </c>
      <c r="K34" s="22"/>
      <c r="L34" s="22"/>
      <c r="M34" s="22"/>
      <c r="N34" s="22"/>
      <c r="O34" s="22"/>
      <c r="P34" s="22"/>
    </row>
    <row r="35" spans="1:16" ht="39" customHeight="1" x14ac:dyDescent="0.15">
      <c r="A35" s="22"/>
      <c r="B35" s="35"/>
      <c r="C35" s="1147" t="s">
        <v>562</v>
      </c>
      <c r="D35" s="1148"/>
      <c r="E35" s="1149"/>
      <c r="F35" s="36">
        <v>3.07</v>
      </c>
      <c r="G35" s="37">
        <v>3.55</v>
      </c>
      <c r="H35" s="37">
        <v>4.2300000000000004</v>
      </c>
      <c r="I35" s="37">
        <v>3.36</v>
      </c>
      <c r="J35" s="38">
        <v>2.66</v>
      </c>
      <c r="K35" s="22"/>
      <c r="L35" s="22"/>
      <c r="M35" s="22"/>
      <c r="N35" s="22"/>
      <c r="O35" s="22"/>
      <c r="P35" s="22"/>
    </row>
    <row r="36" spans="1:16" ht="39" customHeight="1" x14ac:dyDescent="0.15">
      <c r="A36" s="22"/>
      <c r="B36" s="35"/>
      <c r="C36" s="1147" t="s">
        <v>563</v>
      </c>
      <c r="D36" s="1148"/>
      <c r="E36" s="1149"/>
      <c r="F36" s="36">
        <v>2.27</v>
      </c>
      <c r="G36" s="37">
        <v>2.37</v>
      </c>
      <c r="H36" s="37">
        <v>2.35</v>
      </c>
      <c r="I36" s="37">
        <v>2.56</v>
      </c>
      <c r="J36" s="38">
        <v>2.58</v>
      </c>
      <c r="K36" s="22"/>
      <c r="L36" s="22"/>
      <c r="M36" s="22"/>
      <c r="N36" s="22"/>
      <c r="O36" s="22"/>
      <c r="P36" s="22"/>
    </row>
    <row r="37" spans="1:16" ht="39" customHeight="1" x14ac:dyDescent="0.15">
      <c r="A37" s="22"/>
      <c r="B37" s="35"/>
      <c r="C37" s="1147" t="s">
        <v>564</v>
      </c>
      <c r="D37" s="1148"/>
      <c r="E37" s="1149"/>
      <c r="F37" s="36">
        <v>0.5</v>
      </c>
      <c r="G37" s="37">
        <v>0.35</v>
      </c>
      <c r="H37" s="37">
        <v>0.98</v>
      </c>
      <c r="I37" s="37">
        <v>2.14</v>
      </c>
      <c r="J37" s="38">
        <v>2.23</v>
      </c>
      <c r="K37" s="22"/>
      <c r="L37" s="22"/>
      <c r="M37" s="22"/>
      <c r="N37" s="22"/>
      <c r="O37" s="22"/>
      <c r="P37" s="22"/>
    </row>
    <row r="38" spans="1:16" ht="39" customHeight="1" x14ac:dyDescent="0.15">
      <c r="A38" s="22"/>
      <c r="B38" s="35"/>
      <c r="C38" s="1147" t="s">
        <v>565</v>
      </c>
      <c r="D38" s="1148"/>
      <c r="E38" s="1149"/>
      <c r="F38" s="36">
        <v>0.05</v>
      </c>
      <c r="G38" s="37">
        <v>0.04</v>
      </c>
      <c r="H38" s="37">
        <v>0.04</v>
      </c>
      <c r="I38" s="37">
        <v>1.57</v>
      </c>
      <c r="J38" s="38">
        <v>0.49</v>
      </c>
      <c r="K38" s="22"/>
      <c r="L38" s="22"/>
      <c r="M38" s="22"/>
      <c r="N38" s="22"/>
      <c r="O38" s="22"/>
      <c r="P38" s="22"/>
    </row>
    <row r="39" spans="1:16" ht="39" customHeight="1" x14ac:dyDescent="0.15">
      <c r="A39" s="22"/>
      <c r="B39" s="35"/>
      <c r="C39" s="1147" t="s">
        <v>566</v>
      </c>
      <c r="D39" s="1148"/>
      <c r="E39" s="1149"/>
      <c r="F39" s="36">
        <v>0.19</v>
      </c>
      <c r="G39" s="37">
        <v>0.28000000000000003</v>
      </c>
      <c r="H39" s="37">
        <v>0.28999999999999998</v>
      </c>
      <c r="I39" s="37">
        <v>0.35</v>
      </c>
      <c r="J39" s="38">
        <v>0.42</v>
      </c>
      <c r="K39" s="22"/>
      <c r="L39" s="22"/>
      <c r="M39" s="22"/>
      <c r="N39" s="22"/>
      <c r="O39" s="22"/>
      <c r="P39" s="22"/>
    </row>
    <row r="40" spans="1:16" ht="39" customHeight="1" x14ac:dyDescent="0.15">
      <c r="A40" s="22"/>
      <c r="B40" s="35"/>
      <c r="C40" s="1147" t="s">
        <v>567</v>
      </c>
      <c r="D40" s="1148"/>
      <c r="E40" s="1149"/>
      <c r="F40" s="36">
        <v>0.04</v>
      </c>
      <c r="G40" s="37">
        <v>0.03</v>
      </c>
      <c r="H40" s="37">
        <v>0.03</v>
      </c>
      <c r="I40" s="37">
        <v>0.03</v>
      </c>
      <c r="J40" s="38">
        <v>0.03</v>
      </c>
      <c r="K40" s="22"/>
      <c r="L40" s="22"/>
      <c r="M40" s="22"/>
      <c r="N40" s="22"/>
      <c r="O40" s="22"/>
      <c r="P40" s="22"/>
    </row>
    <row r="41" spans="1:16" ht="39" customHeight="1" x14ac:dyDescent="0.15">
      <c r="A41" s="22"/>
      <c r="B41" s="35"/>
      <c r="C41" s="1147" t="s">
        <v>568</v>
      </c>
      <c r="D41" s="1148"/>
      <c r="E41" s="1149"/>
      <c r="F41" s="36">
        <v>0.03</v>
      </c>
      <c r="G41" s="37">
        <v>0.01</v>
      </c>
      <c r="H41" s="37">
        <v>0</v>
      </c>
      <c r="I41" s="37">
        <v>0.01</v>
      </c>
      <c r="J41" s="38">
        <v>0.02</v>
      </c>
      <c r="K41" s="22"/>
      <c r="L41" s="22"/>
      <c r="M41" s="22"/>
      <c r="N41" s="22"/>
      <c r="O41" s="22"/>
      <c r="P41" s="22"/>
    </row>
    <row r="42" spans="1:16" ht="39" customHeight="1" x14ac:dyDescent="0.15">
      <c r="A42" s="22"/>
      <c r="B42" s="39"/>
      <c r="C42" s="1147" t="s">
        <v>569</v>
      </c>
      <c r="D42" s="1148"/>
      <c r="E42" s="1149"/>
      <c r="F42" s="36" t="s">
        <v>513</v>
      </c>
      <c r="G42" s="37" t="s">
        <v>513</v>
      </c>
      <c r="H42" s="37" t="s">
        <v>513</v>
      </c>
      <c r="I42" s="37" t="s">
        <v>513</v>
      </c>
      <c r="J42" s="38" t="s">
        <v>513</v>
      </c>
      <c r="K42" s="22"/>
      <c r="L42" s="22"/>
      <c r="M42" s="22"/>
      <c r="N42" s="22"/>
      <c r="O42" s="22"/>
      <c r="P42" s="22"/>
    </row>
    <row r="43" spans="1:16" ht="39" customHeight="1" thickBot="1" x14ac:dyDescent="0.2">
      <c r="A43" s="22"/>
      <c r="B43" s="40"/>
      <c r="C43" s="1150" t="s">
        <v>570</v>
      </c>
      <c r="D43" s="1151"/>
      <c r="E43" s="1152"/>
      <c r="F43" s="41">
        <v>0.57999999999999996</v>
      </c>
      <c r="G43" s="42">
        <v>0.04</v>
      </c>
      <c r="H43" s="42">
        <v>0.13</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oAk9TfiXhsHY38+2m2R947LBXBPAyh3TID/E0PR66EvLJeDr4q5a9JgUyuRrgfJuf4u7tz3AZHXASZf+U4sbA==" saltValue="SQAYrpTXn6RDHHZokGRy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70" zoomScaleNormal="70" zoomScaleSheetLayoutView="55" workbookViewId="0">
      <selection activeCell="K58" sqref="K58: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26386</v>
      </c>
      <c r="L45" s="60">
        <v>24926</v>
      </c>
      <c r="M45" s="60">
        <v>25286</v>
      </c>
      <c r="N45" s="60">
        <v>25074</v>
      </c>
      <c r="O45" s="61">
        <v>25251</v>
      </c>
      <c r="P45" s="48"/>
      <c r="Q45" s="48"/>
      <c r="R45" s="48"/>
      <c r="S45" s="48"/>
      <c r="T45" s="48"/>
      <c r="U45" s="48"/>
    </row>
    <row r="46" spans="1:21" ht="30.75" customHeight="1" x14ac:dyDescent="0.15">
      <c r="A46" s="48"/>
      <c r="B46" s="1180"/>
      <c r="C46" s="1181"/>
      <c r="D46" s="62"/>
      <c r="E46" s="1157" t="s">
        <v>13</v>
      </c>
      <c r="F46" s="1157"/>
      <c r="G46" s="1157"/>
      <c r="H46" s="1157"/>
      <c r="I46" s="1157"/>
      <c r="J46" s="1158"/>
      <c r="K46" s="63">
        <v>3071</v>
      </c>
      <c r="L46" s="64">
        <v>5896</v>
      </c>
      <c r="M46" s="64">
        <v>7984</v>
      </c>
      <c r="N46" s="64">
        <v>7667</v>
      </c>
      <c r="O46" s="65">
        <v>5010</v>
      </c>
      <c r="P46" s="48"/>
      <c r="Q46" s="48"/>
      <c r="R46" s="48"/>
      <c r="S46" s="48"/>
      <c r="T46" s="48"/>
      <c r="U46" s="48"/>
    </row>
    <row r="47" spans="1:21" ht="30.75" customHeight="1" x14ac:dyDescent="0.15">
      <c r="A47" s="48"/>
      <c r="B47" s="1180"/>
      <c r="C47" s="1181"/>
      <c r="D47" s="62"/>
      <c r="E47" s="1157" t="s">
        <v>14</v>
      </c>
      <c r="F47" s="1157"/>
      <c r="G47" s="1157"/>
      <c r="H47" s="1157"/>
      <c r="I47" s="1157"/>
      <c r="J47" s="1158"/>
      <c r="K47" s="63">
        <v>43035</v>
      </c>
      <c r="L47" s="64">
        <v>43724</v>
      </c>
      <c r="M47" s="64">
        <v>42506</v>
      </c>
      <c r="N47" s="64">
        <v>42756</v>
      </c>
      <c r="O47" s="65">
        <v>45447</v>
      </c>
      <c r="P47" s="48"/>
      <c r="Q47" s="48"/>
      <c r="R47" s="48"/>
      <c r="S47" s="48"/>
      <c r="T47" s="48"/>
      <c r="U47" s="48"/>
    </row>
    <row r="48" spans="1:21" ht="30.75" customHeight="1" x14ac:dyDescent="0.15">
      <c r="A48" s="48"/>
      <c r="B48" s="1180"/>
      <c r="C48" s="1181"/>
      <c r="D48" s="62"/>
      <c r="E48" s="1157" t="s">
        <v>15</v>
      </c>
      <c r="F48" s="1157"/>
      <c r="G48" s="1157"/>
      <c r="H48" s="1157"/>
      <c r="I48" s="1157"/>
      <c r="J48" s="1158"/>
      <c r="K48" s="63">
        <v>12613</v>
      </c>
      <c r="L48" s="64">
        <v>12783</v>
      </c>
      <c r="M48" s="64">
        <v>12856</v>
      </c>
      <c r="N48" s="64">
        <v>12217</v>
      </c>
      <c r="O48" s="65">
        <v>11919</v>
      </c>
      <c r="P48" s="48"/>
      <c r="Q48" s="48"/>
      <c r="R48" s="48"/>
      <c r="S48" s="48"/>
      <c r="T48" s="48"/>
      <c r="U48" s="48"/>
    </row>
    <row r="49" spans="1:21" ht="30.75" customHeight="1" x14ac:dyDescent="0.15">
      <c r="A49" s="48"/>
      <c r="B49" s="1180"/>
      <c r="C49" s="1181"/>
      <c r="D49" s="62"/>
      <c r="E49" s="1157" t="s">
        <v>16</v>
      </c>
      <c r="F49" s="1157"/>
      <c r="G49" s="1157"/>
      <c r="H49" s="1157"/>
      <c r="I49" s="1157"/>
      <c r="J49" s="1158"/>
      <c r="K49" s="63" t="s">
        <v>513</v>
      </c>
      <c r="L49" s="64" t="s">
        <v>513</v>
      </c>
      <c r="M49" s="64" t="s">
        <v>513</v>
      </c>
      <c r="N49" s="64" t="s">
        <v>513</v>
      </c>
      <c r="O49" s="65" t="s">
        <v>513</v>
      </c>
      <c r="P49" s="48"/>
      <c r="Q49" s="48"/>
      <c r="R49" s="48"/>
      <c r="S49" s="48"/>
      <c r="T49" s="48"/>
      <c r="U49" s="48"/>
    </row>
    <row r="50" spans="1:21" ht="30.75" customHeight="1" x14ac:dyDescent="0.15">
      <c r="A50" s="48"/>
      <c r="B50" s="1180"/>
      <c r="C50" s="1181"/>
      <c r="D50" s="62"/>
      <c r="E50" s="1157" t="s">
        <v>17</v>
      </c>
      <c r="F50" s="1157"/>
      <c r="G50" s="1157"/>
      <c r="H50" s="1157"/>
      <c r="I50" s="1157"/>
      <c r="J50" s="1158"/>
      <c r="K50" s="63">
        <v>1779</v>
      </c>
      <c r="L50" s="64">
        <v>1840</v>
      </c>
      <c r="M50" s="64">
        <v>1721</v>
      </c>
      <c r="N50" s="64">
        <v>1507</v>
      </c>
      <c r="O50" s="65">
        <v>1515</v>
      </c>
      <c r="P50" s="48"/>
      <c r="Q50" s="48"/>
      <c r="R50" s="48"/>
      <c r="S50" s="48"/>
      <c r="T50" s="48"/>
      <c r="U50" s="48"/>
    </row>
    <row r="51" spans="1:21" ht="30.75" customHeight="1" x14ac:dyDescent="0.15">
      <c r="A51" s="48"/>
      <c r="B51" s="1182"/>
      <c r="C51" s="1183"/>
      <c r="D51" s="66"/>
      <c r="E51" s="1157" t="s">
        <v>18</v>
      </c>
      <c r="F51" s="1157"/>
      <c r="G51" s="1157"/>
      <c r="H51" s="1157"/>
      <c r="I51" s="1157"/>
      <c r="J51" s="1158"/>
      <c r="K51" s="63" t="s">
        <v>513</v>
      </c>
      <c r="L51" s="64" t="s">
        <v>513</v>
      </c>
      <c r="M51" s="64" t="s">
        <v>513</v>
      </c>
      <c r="N51" s="64" t="s">
        <v>513</v>
      </c>
      <c r="O51" s="65" t="s">
        <v>513</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61001</v>
      </c>
      <c r="L52" s="64">
        <v>62458</v>
      </c>
      <c r="M52" s="64">
        <v>59781</v>
      </c>
      <c r="N52" s="64">
        <v>59030</v>
      </c>
      <c r="O52" s="65">
        <v>58517</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25883</v>
      </c>
      <c r="L53" s="69">
        <v>26711</v>
      </c>
      <c r="M53" s="69">
        <v>30572</v>
      </c>
      <c r="N53" s="69">
        <v>30191</v>
      </c>
      <c r="O53" s="70">
        <v>30625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3" t="s">
        <v>26</v>
      </c>
      <c r="C58" s="1164"/>
      <c r="D58" s="1169" t="s">
        <v>27</v>
      </c>
      <c r="E58" s="1170"/>
      <c r="F58" s="1170"/>
      <c r="G58" s="1170"/>
      <c r="H58" s="1170"/>
      <c r="I58" s="1170"/>
      <c r="J58" s="1171"/>
      <c r="K58" s="83">
        <v>34909</v>
      </c>
      <c r="L58" s="84">
        <v>42869</v>
      </c>
      <c r="M58" s="84">
        <v>37653</v>
      </c>
      <c r="N58" s="84">
        <v>33565</v>
      </c>
      <c r="O58" s="85">
        <v>21574</v>
      </c>
    </row>
    <row r="59" spans="1:21" ht="31.5" customHeight="1" x14ac:dyDescent="0.15">
      <c r="B59" s="1165"/>
      <c r="C59" s="1166"/>
      <c r="D59" s="1172" t="s">
        <v>28</v>
      </c>
      <c r="E59" s="1173"/>
      <c r="F59" s="1173"/>
      <c r="G59" s="1173"/>
      <c r="H59" s="1173"/>
      <c r="I59" s="1173"/>
      <c r="J59" s="1174"/>
      <c r="K59" s="86">
        <v>190638</v>
      </c>
      <c r="L59" s="87">
        <v>187306</v>
      </c>
      <c r="M59" s="87">
        <v>169538</v>
      </c>
      <c r="N59" s="87">
        <v>167121</v>
      </c>
      <c r="O59" s="88">
        <v>177305</v>
      </c>
    </row>
    <row r="60" spans="1:21" ht="31.5" customHeight="1" thickBot="1" x14ac:dyDescent="0.2">
      <c r="B60" s="1167"/>
      <c r="C60" s="1168"/>
      <c r="D60" s="1175" t="s">
        <v>29</v>
      </c>
      <c r="E60" s="1176"/>
      <c r="F60" s="1176"/>
      <c r="G60" s="1176"/>
      <c r="H60" s="1176"/>
      <c r="I60" s="1176"/>
      <c r="J60" s="1177"/>
      <c r="K60" s="89">
        <v>209024</v>
      </c>
      <c r="L60" s="90">
        <v>217174</v>
      </c>
      <c r="M60" s="90">
        <v>215160</v>
      </c>
      <c r="N60" s="90">
        <v>216595</v>
      </c>
      <c r="O60" s="91">
        <v>230932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KHafYBzB1iGwZILgst5SnXWgQcLAW7auf7CYl9zs1mPgrjk0XCs/IkJfwnS3mpsHFAbEulyV+VD49VpS+UbIw==" saltValue="8c9Do4R5/oNLH/ifl/O4N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K40" sqref="K40"/>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8" t="s">
        <v>32</v>
      </c>
      <c r="C41" s="1199"/>
      <c r="D41" s="105"/>
      <c r="E41" s="1200" t="s">
        <v>33</v>
      </c>
      <c r="F41" s="1200"/>
      <c r="G41" s="1200"/>
      <c r="H41" s="1201"/>
      <c r="I41" s="355">
        <v>1049364</v>
      </c>
      <c r="J41" s="356">
        <v>1028266</v>
      </c>
      <c r="K41" s="356">
        <v>1031630</v>
      </c>
      <c r="L41" s="356">
        <v>1037830</v>
      </c>
      <c r="M41" s="357">
        <v>1060052</v>
      </c>
    </row>
    <row r="42" spans="2:13" ht="27.75" customHeight="1" x14ac:dyDescent="0.15">
      <c r="B42" s="1188"/>
      <c r="C42" s="1189"/>
      <c r="D42" s="106"/>
      <c r="E42" s="1192" t="s">
        <v>34</v>
      </c>
      <c r="F42" s="1192"/>
      <c r="G42" s="1192"/>
      <c r="H42" s="1193"/>
      <c r="I42" s="358">
        <v>26270</v>
      </c>
      <c r="J42" s="359">
        <v>23683</v>
      </c>
      <c r="K42" s="359">
        <v>21078</v>
      </c>
      <c r="L42" s="359">
        <v>18613</v>
      </c>
      <c r="M42" s="360">
        <v>16143</v>
      </c>
    </row>
    <row r="43" spans="2:13" ht="27.75" customHeight="1" x14ac:dyDescent="0.15">
      <c r="B43" s="1188"/>
      <c r="C43" s="1189"/>
      <c r="D43" s="106"/>
      <c r="E43" s="1192" t="s">
        <v>35</v>
      </c>
      <c r="F43" s="1192"/>
      <c r="G43" s="1192"/>
      <c r="H43" s="1193"/>
      <c r="I43" s="358">
        <v>141684</v>
      </c>
      <c r="J43" s="359">
        <v>142593</v>
      </c>
      <c r="K43" s="359">
        <v>149402</v>
      </c>
      <c r="L43" s="359">
        <v>146905</v>
      </c>
      <c r="M43" s="360">
        <v>169615</v>
      </c>
    </row>
    <row r="44" spans="2:13" ht="27.75" customHeight="1" x14ac:dyDescent="0.15">
      <c r="B44" s="1188"/>
      <c r="C44" s="1189"/>
      <c r="D44" s="106"/>
      <c r="E44" s="1192" t="s">
        <v>36</v>
      </c>
      <c r="F44" s="1192"/>
      <c r="G44" s="1192"/>
      <c r="H44" s="1193"/>
      <c r="I44" s="358" t="s">
        <v>513</v>
      </c>
      <c r="J44" s="359" t="s">
        <v>513</v>
      </c>
      <c r="K44" s="359" t="s">
        <v>513</v>
      </c>
      <c r="L44" s="359" t="s">
        <v>513</v>
      </c>
      <c r="M44" s="360" t="s">
        <v>513</v>
      </c>
    </row>
    <row r="45" spans="2:13" ht="27.75" customHeight="1" x14ac:dyDescent="0.15">
      <c r="B45" s="1188"/>
      <c r="C45" s="1189"/>
      <c r="D45" s="106"/>
      <c r="E45" s="1192" t="s">
        <v>37</v>
      </c>
      <c r="F45" s="1192"/>
      <c r="G45" s="1192"/>
      <c r="H45" s="1193"/>
      <c r="I45" s="358">
        <v>101660</v>
      </c>
      <c r="J45" s="359">
        <v>101461</v>
      </c>
      <c r="K45" s="359">
        <v>101065</v>
      </c>
      <c r="L45" s="359">
        <v>102440</v>
      </c>
      <c r="M45" s="360">
        <v>100836</v>
      </c>
    </row>
    <row r="46" spans="2:13" ht="27.75" customHeight="1" x14ac:dyDescent="0.15">
      <c r="B46" s="1188"/>
      <c r="C46" s="1189"/>
      <c r="D46" s="107"/>
      <c r="E46" s="1192" t="s">
        <v>38</v>
      </c>
      <c r="F46" s="1192"/>
      <c r="G46" s="1192"/>
      <c r="H46" s="1193"/>
      <c r="I46" s="358">
        <v>93</v>
      </c>
      <c r="J46" s="359">
        <v>67</v>
      </c>
      <c r="K46" s="359">
        <v>37</v>
      </c>
      <c r="L46" s="359">
        <v>26</v>
      </c>
      <c r="M46" s="360">
        <v>18</v>
      </c>
    </row>
    <row r="47" spans="2:13" ht="27.75" customHeight="1" x14ac:dyDescent="0.15">
      <c r="B47" s="1188"/>
      <c r="C47" s="1189"/>
      <c r="D47" s="108"/>
      <c r="E47" s="1202" t="s">
        <v>39</v>
      </c>
      <c r="F47" s="1203"/>
      <c r="G47" s="1203"/>
      <c r="H47" s="1204"/>
      <c r="I47" s="358" t="s">
        <v>513</v>
      </c>
      <c r="J47" s="359" t="s">
        <v>513</v>
      </c>
      <c r="K47" s="359" t="s">
        <v>513</v>
      </c>
      <c r="L47" s="359" t="s">
        <v>513</v>
      </c>
      <c r="M47" s="360" t="s">
        <v>513</v>
      </c>
    </row>
    <row r="48" spans="2:13" ht="27.75" customHeight="1" x14ac:dyDescent="0.15">
      <c r="B48" s="1188"/>
      <c r="C48" s="1189"/>
      <c r="D48" s="106"/>
      <c r="E48" s="1192" t="s">
        <v>40</v>
      </c>
      <c r="F48" s="1192"/>
      <c r="G48" s="1192"/>
      <c r="H48" s="1193"/>
      <c r="I48" s="358" t="s">
        <v>513</v>
      </c>
      <c r="J48" s="359" t="s">
        <v>513</v>
      </c>
      <c r="K48" s="359" t="s">
        <v>513</v>
      </c>
      <c r="L48" s="359" t="s">
        <v>513</v>
      </c>
      <c r="M48" s="360" t="s">
        <v>513</v>
      </c>
    </row>
    <row r="49" spans="2:13" ht="27.75" customHeight="1" x14ac:dyDescent="0.15">
      <c r="B49" s="1190"/>
      <c r="C49" s="1191"/>
      <c r="D49" s="106"/>
      <c r="E49" s="1192" t="s">
        <v>41</v>
      </c>
      <c r="F49" s="1192"/>
      <c r="G49" s="1192"/>
      <c r="H49" s="1193"/>
      <c r="I49" s="358" t="s">
        <v>513</v>
      </c>
      <c r="J49" s="359" t="s">
        <v>513</v>
      </c>
      <c r="K49" s="359" t="s">
        <v>513</v>
      </c>
      <c r="L49" s="359" t="s">
        <v>513</v>
      </c>
      <c r="M49" s="360" t="s">
        <v>513</v>
      </c>
    </row>
    <row r="50" spans="2:13" ht="27.75" customHeight="1" x14ac:dyDescent="0.15">
      <c r="B50" s="1186" t="s">
        <v>42</v>
      </c>
      <c r="C50" s="1187"/>
      <c r="D50" s="109"/>
      <c r="E50" s="1192" t="s">
        <v>43</v>
      </c>
      <c r="F50" s="1192"/>
      <c r="G50" s="1192"/>
      <c r="H50" s="1193"/>
      <c r="I50" s="358">
        <v>238846</v>
      </c>
      <c r="J50" s="359">
        <v>221716</v>
      </c>
      <c r="K50" s="359">
        <v>220192</v>
      </c>
      <c r="L50" s="359">
        <v>236916</v>
      </c>
      <c r="M50" s="360">
        <v>260995</v>
      </c>
    </row>
    <row r="51" spans="2:13" ht="27.75" customHeight="1" x14ac:dyDescent="0.15">
      <c r="B51" s="1188"/>
      <c r="C51" s="1189"/>
      <c r="D51" s="106"/>
      <c r="E51" s="1192" t="s">
        <v>44</v>
      </c>
      <c r="F51" s="1192"/>
      <c r="G51" s="1192"/>
      <c r="H51" s="1193"/>
      <c r="I51" s="358">
        <v>247958</v>
      </c>
      <c r="J51" s="359">
        <v>244740</v>
      </c>
      <c r="K51" s="359">
        <v>265157</v>
      </c>
      <c r="L51" s="359">
        <v>260368</v>
      </c>
      <c r="M51" s="360">
        <v>277578</v>
      </c>
    </row>
    <row r="52" spans="2:13" ht="27.75" customHeight="1" x14ac:dyDescent="0.15">
      <c r="B52" s="1190"/>
      <c r="C52" s="1191"/>
      <c r="D52" s="106"/>
      <c r="E52" s="1192" t="s">
        <v>45</v>
      </c>
      <c r="F52" s="1192"/>
      <c r="G52" s="1192"/>
      <c r="H52" s="1193"/>
      <c r="I52" s="358">
        <v>437760</v>
      </c>
      <c r="J52" s="359">
        <v>417670</v>
      </c>
      <c r="K52" s="359">
        <v>396619</v>
      </c>
      <c r="L52" s="359">
        <v>384700</v>
      </c>
      <c r="M52" s="360">
        <v>368189</v>
      </c>
    </row>
    <row r="53" spans="2:13" ht="27.75" customHeight="1" thickBot="1" x14ac:dyDescent="0.2">
      <c r="B53" s="1194" t="s">
        <v>46</v>
      </c>
      <c r="C53" s="1195"/>
      <c r="D53" s="110"/>
      <c r="E53" s="1196" t="s">
        <v>47</v>
      </c>
      <c r="F53" s="1196"/>
      <c r="G53" s="1196"/>
      <c r="H53" s="1197"/>
      <c r="I53" s="361">
        <v>394508</v>
      </c>
      <c r="J53" s="362">
        <v>411946</v>
      </c>
      <c r="K53" s="362">
        <v>421244</v>
      </c>
      <c r="L53" s="362">
        <v>423831</v>
      </c>
      <c r="M53" s="363">
        <v>439902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OFNdk6PNuzjKEUuNVfKVm+Mx5k/v/KQLTFsfu6derdN/GJBnTOQmQn34MiTeTaSrx9R7se2CIQJqZAK3Z4Xhw==" saltValue="seaB0WZVz7zZ34/PItmp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0" zoomScaleNormal="50" zoomScaleSheetLayoutView="100" workbookViewId="0">
      <selection activeCell="J5" sqref="J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3" t="s">
        <v>50</v>
      </c>
      <c r="D55" s="1213"/>
      <c r="E55" s="1214"/>
      <c r="F55" s="122">
        <v>6524</v>
      </c>
      <c r="G55" s="122">
        <v>7511</v>
      </c>
      <c r="H55" s="123">
        <v>8817</v>
      </c>
    </row>
    <row r="56" spans="2:8" ht="52.5" customHeight="1" x14ac:dyDescent="0.15">
      <c r="B56" s="124"/>
      <c r="C56" s="1215" t="s">
        <v>51</v>
      </c>
      <c r="D56" s="1215"/>
      <c r="E56" s="1216"/>
      <c r="F56" s="125">
        <v>1460</v>
      </c>
      <c r="G56" s="125">
        <v>1672</v>
      </c>
      <c r="H56" s="126">
        <v>1724</v>
      </c>
    </row>
    <row r="57" spans="2:8" ht="53.25" customHeight="1" x14ac:dyDescent="0.15">
      <c r="B57" s="124"/>
      <c r="C57" s="1217" t="s">
        <v>52</v>
      </c>
      <c r="D57" s="1217"/>
      <c r="E57" s="1218"/>
      <c r="F57" s="127">
        <v>23320</v>
      </c>
      <c r="G57" s="127">
        <v>24156</v>
      </c>
      <c r="H57" s="128">
        <v>23844</v>
      </c>
    </row>
    <row r="58" spans="2:8" ht="45.75" customHeight="1" x14ac:dyDescent="0.15">
      <c r="B58" s="129"/>
      <c r="C58" s="1205" t="s">
        <v>616</v>
      </c>
      <c r="D58" s="1206"/>
      <c r="E58" s="1207"/>
      <c r="F58" s="130">
        <v>8729</v>
      </c>
      <c r="G58" s="130">
        <v>8734</v>
      </c>
      <c r="H58" s="131">
        <v>8668</v>
      </c>
    </row>
    <row r="59" spans="2:8" ht="45.75" customHeight="1" x14ac:dyDescent="0.15">
      <c r="B59" s="129"/>
      <c r="C59" s="1205" t="s">
        <v>617</v>
      </c>
      <c r="D59" s="1206"/>
      <c r="E59" s="1207"/>
      <c r="F59" s="130">
        <v>4763</v>
      </c>
      <c r="G59" s="130">
        <v>4712</v>
      </c>
      <c r="H59" s="131">
        <v>3867</v>
      </c>
    </row>
    <row r="60" spans="2:8" ht="45.75" customHeight="1" x14ac:dyDescent="0.15">
      <c r="B60" s="129"/>
      <c r="C60" s="1205" t="s">
        <v>618</v>
      </c>
      <c r="D60" s="1206"/>
      <c r="E60" s="1207"/>
      <c r="F60" s="130">
        <v>2025</v>
      </c>
      <c r="G60" s="130">
        <v>1918</v>
      </c>
      <c r="H60" s="131">
        <v>2188</v>
      </c>
    </row>
    <row r="61" spans="2:8" ht="45.75" customHeight="1" x14ac:dyDescent="0.15">
      <c r="B61" s="129"/>
      <c r="C61" s="1205" t="s">
        <v>619</v>
      </c>
      <c r="D61" s="1206"/>
      <c r="E61" s="1207"/>
      <c r="F61" s="130">
        <v>1038</v>
      </c>
      <c r="G61" s="130">
        <v>1038</v>
      </c>
      <c r="H61" s="131">
        <v>1038</v>
      </c>
    </row>
    <row r="62" spans="2:8" ht="45.75" customHeight="1" thickBot="1" x14ac:dyDescent="0.2">
      <c r="B62" s="132"/>
      <c r="C62" s="1208" t="s">
        <v>620</v>
      </c>
      <c r="D62" s="1209"/>
      <c r="E62" s="1210"/>
      <c r="F62" s="133">
        <v>1017</v>
      </c>
      <c r="G62" s="133">
        <v>1023</v>
      </c>
      <c r="H62" s="134">
        <v>906</v>
      </c>
    </row>
    <row r="63" spans="2:8" ht="52.5" customHeight="1" thickBot="1" x14ac:dyDescent="0.2">
      <c r="B63" s="135"/>
      <c r="C63" s="1211" t="s">
        <v>53</v>
      </c>
      <c r="D63" s="1211"/>
      <c r="E63" s="1212"/>
      <c r="F63" s="136">
        <v>31304</v>
      </c>
      <c r="G63" s="136">
        <v>33339</v>
      </c>
      <c r="H63" s="137">
        <v>34385</v>
      </c>
    </row>
    <row r="64" spans="2:8" x14ac:dyDescent="0.15"/>
  </sheetData>
  <sheetProtection algorithmName="SHA-512" hashValue="wXdHf9PIyEyEohs5b9/M/vXMLEZj/9vFgzcI5yvEVbV/4IkllQ0kxuRlSesrQXFBuo3nOaiNDrS0h+6cyc4CBg==" saltValue="6D/Z0JHmRUKu06oZI53w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61625</v>
      </c>
      <c r="E3" s="156"/>
      <c r="F3" s="157">
        <v>54945</v>
      </c>
      <c r="G3" s="158"/>
      <c r="H3" s="159"/>
    </row>
    <row r="4" spans="1:8" x14ac:dyDescent="0.15">
      <c r="A4" s="160"/>
      <c r="B4" s="161"/>
      <c r="C4" s="162"/>
      <c r="D4" s="163">
        <v>32955</v>
      </c>
      <c r="E4" s="164"/>
      <c r="F4" s="165">
        <v>29293</v>
      </c>
      <c r="G4" s="166"/>
      <c r="H4" s="167"/>
    </row>
    <row r="5" spans="1:8" x14ac:dyDescent="0.15">
      <c r="A5" s="148" t="s">
        <v>546</v>
      </c>
      <c r="B5" s="153"/>
      <c r="C5" s="154"/>
      <c r="D5" s="155">
        <v>57934</v>
      </c>
      <c r="E5" s="156"/>
      <c r="F5" s="157">
        <v>57132</v>
      </c>
      <c r="G5" s="158"/>
      <c r="H5" s="159"/>
    </row>
    <row r="6" spans="1:8" x14ac:dyDescent="0.15">
      <c r="A6" s="160"/>
      <c r="B6" s="161"/>
      <c r="C6" s="162"/>
      <c r="D6" s="163">
        <v>30196</v>
      </c>
      <c r="E6" s="164"/>
      <c r="F6" s="165">
        <v>30126</v>
      </c>
      <c r="G6" s="166"/>
      <c r="H6" s="167"/>
    </row>
    <row r="7" spans="1:8" x14ac:dyDescent="0.15">
      <c r="A7" s="148" t="s">
        <v>547</v>
      </c>
      <c r="B7" s="153"/>
      <c r="C7" s="154"/>
      <c r="D7" s="155">
        <v>71795</v>
      </c>
      <c r="E7" s="156"/>
      <c r="F7" s="157">
        <v>58766</v>
      </c>
      <c r="G7" s="158"/>
      <c r="H7" s="159"/>
    </row>
    <row r="8" spans="1:8" x14ac:dyDescent="0.15">
      <c r="A8" s="160"/>
      <c r="B8" s="161"/>
      <c r="C8" s="162"/>
      <c r="D8" s="163">
        <v>41675</v>
      </c>
      <c r="E8" s="164"/>
      <c r="F8" s="165">
        <v>29363</v>
      </c>
      <c r="G8" s="166"/>
      <c r="H8" s="167"/>
    </row>
    <row r="9" spans="1:8" x14ac:dyDescent="0.15">
      <c r="A9" s="148" t="s">
        <v>548</v>
      </c>
      <c r="B9" s="153"/>
      <c r="C9" s="154"/>
      <c r="D9" s="155">
        <v>64255</v>
      </c>
      <c r="E9" s="156"/>
      <c r="F9" s="157">
        <v>62482</v>
      </c>
      <c r="G9" s="158"/>
      <c r="H9" s="159"/>
    </row>
    <row r="10" spans="1:8" x14ac:dyDescent="0.15">
      <c r="A10" s="160"/>
      <c r="B10" s="161"/>
      <c r="C10" s="162"/>
      <c r="D10" s="163">
        <v>32860</v>
      </c>
      <c r="E10" s="164"/>
      <c r="F10" s="165">
        <v>34626</v>
      </c>
      <c r="G10" s="166"/>
      <c r="H10" s="167"/>
    </row>
    <row r="11" spans="1:8" x14ac:dyDescent="0.15">
      <c r="A11" s="148" t="s">
        <v>549</v>
      </c>
      <c r="B11" s="153"/>
      <c r="C11" s="154"/>
      <c r="D11" s="155">
        <v>68818</v>
      </c>
      <c r="E11" s="156"/>
      <c r="F11" s="157">
        <v>59288</v>
      </c>
      <c r="G11" s="158"/>
      <c r="H11" s="159"/>
    </row>
    <row r="12" spans="1:8" x14ac:dyDescent="0.15">
      <c r="A12" s="160"/>
      <c r="B12" s="161"/>
      <c r="C12" s="168"/>
      <c r="D12" s="163">
        <v>42367</v>
      </c>
      <c r="E12" s="164"/>
      <c r="F12" s="165">
        <v>32670</v>
      </c>
      <c r="G12" s="166"/>
      <c r="H12" s="167"/>
    </row>
    <row r="13" spans="1:8" x14ac:dyDescent="0.15">
      <c r="A13" s="148"/>
      <c r="B13" s="153"/>
      <c r="C13" s="169"/>
      <c r="D13" s="170">
        <v>64885</v>
      </c>
      <c r="E13" s="171"/>
      <c r="F13" s="172">
        <v>58523</v>
      </c>
      <c r="G13" s="173"/>
      <c r="H13" s="159"/>
    </row>
    <row r="14" spans="1:8" x14ac:dyDescent="0.15">
      <c r="A14" s="160"/>
      <c r="B14" s="161"/>
      <c r="C14" s="162"/>
      <c r="D14" s="163">
        <v>36011</v>
      </c>
      <c r="E14" s="164"/>
      <c r="F14" s="165">
        <v>31216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0.17</v>
      </c>
      <c r="C19" s="174">
        <f>ROUND(VALUE(SUBSTITUTE(実質収支比率等に係る経年分析!G$48,"▲","-")),2)</f>
        <v>0.12</v>
      </c>
      <c r="D19" s="174">
        <f>ROUND(VALUE(SUBSTITUTE(実質収支比率等に係る経年分析!H$48,"▲","-")),2)</f>
        <v>0.14000000000000001</v>
      </c>
      <c r="E19" s="174">
        <f>ROUND(VALUE(SUBSTITUTE(実質収支比率等に係る経年分析!I$48,"▲","-")),2)</f>
        <v>1.63</v>
      </c>
      <c r="F19" s="174">
        <f>ROUND(VALUE(SUBSTITUTE(実質収支比率等に係る経年分析!J$48,"▲","-")),2)</f>
        <v>0.55000000000000004</v>
      </c>
    </row>
    <row r="20" spans="1:11" x14ac:dyDescent="0.15">
      <c r="A20" s="174" t="s">
        <v>57</v>
      </c>
      <c r="B20" s="174">
        <f>ROUND(VALUE(SUBSTITUTE(実質収支比率等に係る経年分析!F$47,"▲","-")),2)</f>
        <v>1.66</v>
      </c>
      <c r="C20" s="174">
        <f>ROUND(VALUE(SUBSTITUTE(実質収支比率等に係る経年分析!G$47,"▲","-")),2)</f>
        <v>1.71</v>
      </c>
      <c r="D20" s="174">
        <f>ROUND(VALUE(SUBSTITUTE(実質収支比率等に係る経年分析!H$47,"▲","-")),2)</f>
        <v>1.7</v>
      </c>
      <c r="E20" s="174">
        <f>ROUND(VALUE(SUBSTITUTE(実質収支比率等に係る経年分析!I$47,"▲","-")),2)</f>
        <v>1.97</v>
      </c>
      <c r="F20" s="174">
        <f>ROUND(VALUE(SUBSTITUTE(実質収支比率等に係る経年分析!J$47,"▲","-")),2)</f>
        <v>2.2400000000000002</v>
      </c>
    </row>
    <row r="21" spans="1:11" x14ac:dyDescent="0.15">
      <c r="A21" s="174" t="s">
        <v>58</v>
      </c>
      <c r="B21" s="174">
        <f>IF(ISNUMBER(VALUE(SUBSTITUTE(実質収支比率等に係る経年分析!F$49,"▲","-"))),ROUND(VALUE(SUBSTITUTE(実質収支比率等に係る経年分析!F$49,"▲","-")),2),NA())</f>
        <v>7.0000000000000007E-2</v>
      </c>
      <c r="C21" s="174">
        <f>IF(ISNUMBER(VALUE(SUBSTITUTE(実質収支比率等に係る経年分析!G$49,"▲","-"))),ROUND(VALUE(SUBSTITUTE(実質収支比率等に係る経年分析!G$49,"▲","-")),2),NA())</f>
        <v>0</v>
      </c>
      <c r="D21" s="174">
        <f>IF(ISNUMBER(VALUE(SUBSTITUTE(実質収支比率等に係る経年分析!H$49,"▲","-"))),ROUND(VALUE(SUBSTITUTE(実質収支比率等に係る経年分析!H$49,"▲","-")),2),NA())</f>
        <v>0.04</v>
      </c>
      <c r="E21" s="174">
        <f>IF(ISNUMBER(VALUE(SUBSTITUTE(実質収支比率等に係る経年分析!I$49,"▲","-"))),ROUND(VALUE(SUBSTITUTE(実質収支比率等に係る経年分析!I$49,"▲","-")),2),NA())</f>
        <v>1.73</v>
      </c>
      <c r="F21" s="174">
        <f>IF(ISNUMBER(VALUE(SUBSTITUTE(実質収支比率等に係る経年分析!J$49,"▲","-"))),ROUND(VALUE(SUBSTITUTE(実質収支比率等に係る経年分析!J$49,"▲","-")),2),NA())</f>
        <v>-1.47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0.57999999999999996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生田緑地ゴルフ場事業特別会計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公害健康被害補償事業特別会計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0.28000000000000003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x14ac:dyDescent="0.15">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0.49</v>
      </c>
    </row>
    <row r="33" spans="1:16" x14ac:dyDescent="0.15">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2.23</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2.58</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4.2300000000000004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5.35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61001</v>
      </c>
      <c r="E42" s="176"/>
      <c r="F42" s="176"/>
      <c r="G42" s="176">
        <f>'実質公債費比率（分子）の構造'!L$52</f>
        <v>62458</v>
      </c>
      <c r="H42" s="176"/>
      <c r="I42" s="176"/>
      <c r="J42" s="176">
        <f>'実質公債費比率（分子）の構造'!M$52</f>
        <v>59781</v>
      </c>
      <c r="K42" s="176"/>
      <c r="L42" s="176"/>
      <c r="M42" s="176">
        <f>'実質公債費比率（分子）の構造'!N$52</f>
        <v>59030</v>
      </c>
      <c r="N42" s="176"/>
      <c r="O42" s="176"/>
      <c r="P42" s="176">
        <f>'実質公債費比率（分子）の構造'!O$52</f>
        <v>58517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1779</v>
      </c>
      <c r="C44" s="176"/>
      <c r="D44" s="176"/>
      <c r="E44" s="176">
        <f>'実質公債費比率（分子）の構造'!L$50</f>
        <v>1840</v>
      </c>
      <c r="F44" s="176"/>
      <c r="G44" s="176"/>
      <c r="H44" s="176">
        <f>'実質公債費比率（分子）の構造'!M$50</f>
        <v>1721</v>
      </c>
      <c r="I44" s="176"/>
      <c r="J44" s="176"/>
      <c r="K44" s="176">
        <f>'実質公債費比率（分子）の構造'!N$50</f>
        <v>1507</v>
      </c>
      <c r="L44" s="176"/>
      <c r="M44" s="176"/>
      <c r="N44" s="176">
        <f>'実質公債費比率（分子）の構造'!O$50</f>
        <v>1515</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12613</v>
      </c>
      <c r="C46" s="176"/>
      <c r="D46" s="176"/>
      <c r="E46" s="176">
        <f>'実質公債費比率（分子）の構造'!L$48</f>
        <v>12783</v>
      </c>
      <c r="F46" s="176"/>
      <c r="G46" s="176"/>
      <c r="H46" s="176">
        <f>'実質公債費比率（分子）の構造'!M$48</f>
        <v>12856</v>
      </c>
      <c r="I46" s="176"/>
      <c r="J46" s="176"/>
      <c r="K46" s="176">
        <f>'実質公債費比率（分子）の構造'!N$48</f>
        <v>12217</v>
      </c>
      <c r="L46" s="176"/>
      <c r="M46" s="176"/>
      <c r="N46" s="176">
        <f>'実質公債費比率（分子）の構造'!O$48</f>
        <v>11919</v>
      </c>
      <c r="O46" s="176"/>
      <c r="P46" s="176"/>
    </row>
    <row r="47" spans="1:16" x14ac:dyDescent="0.15">
      <c r="A47" s="176" t="s">
        <v>70</v>
      </c>
      <c r="B47" s="176">
        <f>'実質公債費比率（分子）の構造'!K$47</f>
        <v>43035</v>
      </c>
      <c r="C47" s="176"/>
      <c r="D47" s="176"/>
      <c r="E47" s="176">
        <f>'実質公債費比率（分子）の構造'!L$47</f>
        <v>43724</v>
      </c>
      <c r="F47" s="176"/>
      <c r="G47" s="176"/>
      <c r="H47" s="176">
        <f>'実質公債費比率（分子）の構造'!M$47</f>
        <v>42506</v>
      </c>
      <c r="I47" s="176"/>
      <c r="J47" s="176"/>
      <c r="K47" s="176">
        <f>'実質公債費比率（分子）の構造'!N$47</f>
        <v>42756</v>
      </c>
      <c r="L47" s="176"/>
      <c r="M47" s="176"/>
      <c r="N47" s="176">
        <f>'実質公債費比率（分子）の構造'!O$47</f>
        <v>45447</v>
      </c>
      <c r="O47" s="176"/>
      <c r="P47" s="176"/>
    </row>
    <row r="48" spans="1:16" x14ac:dyDescent="0.15">
      <c r="A48" s="176" t="s">
        <v>71</v>
      </c>
      <c r="B48" s="176">
        <f>'実質公債費比率（分子）の構造'!K$46</f>
        <v>3071</v>
      </c>
      <c r="C48" s="176"/>
      <c r="D48" s="176"/>
      <c r="E48" s="176">
        <f>'実質公債費比率（分子）の構造'!L$46</f>
        <v>5896</v>
      </c>
      <c r="F48" s="176"/>
      <c r="G48" s="176"/>
      <c r="H48" s="176">
        <f>'実質公債費比率（分子）の構造'!M$46</f>
        <v>7984</v>
      </c>
      <c r="I48" s="176"/>
      <c r="J48" s="176"/>
      <c r="K48" s="176">
        <f>'実質公債費比率（分子）の構造'!N$46</f>
        <v>7667</v>
      </c>
      <c r="L48" s="176"/>
      <c r="M48" s="176"/>
      <c r="N48" s="176">
        <f>'実質公債費比率（分子）の構造'!O$46</f>
        <v>5010</v>
      </c>
      <c r="O48" s="176"/>
      <c r="P48" s="176"/>
    </row>
    <row r="49" spans="1:16" x14ac:dyDescent="0.15">
      <c r="A49" s="176" t="s">
        <v>72</v>
      </c>
      <c r="B49" s="176">
        <f>'実質公債費比率（分子）の構造'!K$45</f>
        <v>26386</v>
      </c>
      <c r="C49" s="176"/>
      <c r="D49" s="176"/>
      <c r="E49" s="176">
        <f>'実質公債費比率（分子）の構造'!L$45</f>
        <v>24926</v>
      </c>
      <c r="F49" s="176"/>
      <c r="G49" s="176"/>
      <c r="H49" s="176">
        <f>'実質公債費比率（分子）の構造'!M$45</f>
        <v>25286</v>
      </c>
      <c r="I49" s="176"/>
      <c r="J49" s="176"/>
      <c r="K49" s="176">
        <f>'実質公債費比率（分子）の構造'!N$45</f>
        <v>25074</v>
      </c>
      <c r="L49" s="176"/>
      <c r="M49" s="176"/>
      <c r="N49" s="176">
        <f>'実質公債費比率（分子）の構造'!O$45</f>
        <v>25251</v>
      </c>
      <c r="O49" s="176"/>
      <c r="P49" s="176"/>
    </row>
    <row r="50" spans="1:16" x14ac:dyDescent="0.15">
      <c r="A50" s="176" t="s">
        <v>73</v>
      </c>
      <c r="B50" s="176" t="e">
        <f>NA()</f>
        <v>#N/A</v>
      </c>
      <c r="C50" s="176">
        <f>IF(ISNUMBER('実質公債費比率（分子）の構造'!K$53),'実質公債費比率（分子）の構造'!K$53,NA())</f>
        <v>25883</v>
      </c>
      <c r="D50" s="176" t="e">
        <f>NA()</f>
        <v>#N/A</v>
      </c>
      <c r="E50" s="176" t="e">
        <f>NA()</f>
        <v>#N/A</v>
      </c>
      <c r="F50" s="176">
        <f>IF(ISNUMBER('実質公債費比率（分子）の構造'!L$53),'実質公債費比率（分子）の構造'!L$53,NA())</f>
        <v>26711</v>
      </c>
      <c r="G50" s="176" t="e">
        <f>NA()</f>
        <v>#N/A</v>
      </c>
      <c r="H50" s="176" t="e">
        <f>NA()</f>
        <v>#N/A</v>
      </c>
      <c r="I50" s="176">
        <f>IF(ISNUMBER('実質公債費比率（分子）の構造'!M$53),'実質公債費比率（分子）の構造'!M$53,NA())</f>
        <v>30572</v>
      </c>
      <c r="J50" s="176" t="e">
        <f>NA()</f>
        <v>#N/A</v>
      </c>
      <c r="K50" s="176" t="e">
        <f>NA()</f>
        <v>#N/A</v>
      </c>
      <c r="L50" s="176">
        <f>IF(ISNUMBER('実質公債費比率（分子）の構造'!N$53),'実質公債費比率（分子）の構造'!N$53,NA())</f>
        <v>30191</v>
      </c>
      <c r="M50" s="176" t="e">
        <f>NA()</f>
        <v>#N/A</v>
      </c>
      <c r="N50" s="176" t="e">
        <f>NA()</f>
        <v>#N/A</v>
      </c>
      <c r="O50" s="176">
        <f>IF(ISNUMBER('実質公債費比率（分子）の構造'!O$53),'実質公債費比率（分子）の構造'!O$53,NA())</f>
        <v>30625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437760</v>
      </c>
      <c r="E56" s="175"/>
      <c r="F56" s="175"/>
      <c r="G56" s="175">
        <f>'将来負担比率（分子）の構造'!J$52</f>
        <v>417670</v>
      </c>
      <c r="H56" s="175"/>
      <c r="I56" s="175"/>
      <c r="J56" s="175">
        <f>'将来負担比率（分子）の構造'!K$52</f>
        <v>396619</v>
      </c>
      <c r="K56" s="175"/>
      <c r="L56" s="175"/>
      <c r="M56" s="175">
        <f>'将来負担比率（分子）の構造'!L$52</f>
        <v>384700</v>
      </c>
      <c r="N56" s="175"/>
      <c r="O56" s="175"/>
      <c r="P56" s="175">
        <f>'将来負担比率（分子）の構造'!M$52</f>
        <v>368189</v>
      </c>
    </row>
    <row r="57" spans="1:16" x14ac:dyDescent="0.15">
      <c r="A57" s="175" t="s">
        <v>44</v>
      </c>
      <c r="B57" s="175"/>
      <c r="C57" s="175"/>
      <c r="D57" s="175">
        <f>'将来負担比率（分子）の構造'!I$51</f>
        <v>247958</v>
      </c>
      <c r="E57" s="175"/>
      <c r="F57" s="175"/>
      <c r="G57" s="175">
        <f>'将来負担比率（分子）の構造'!J$51</f>
        <v>244740</v>
      </c>
      <c r="H57" s="175"/>
      <c r="I57" s="175"/>
      <c r="J57" s="175">
        <f>'将来負担比率（分子）の構造'!K$51</f>
        <v>265157</v>
      </c>
      <c r="K57" s="175"/>
      <c r="L57" s="175"/>
      <c r="M57" s="175">
        <f>'将来負担比率（分子）の構造'!L$51</f>
        <v>260368</v>
      </c>
      <c r="N57" s="175"/>
      <c r="O57" s="175"/>
      <c r="P57" s="175">
        <f>'将来負担比率（分子）の構造'!M$51</f>
        <v>277578</v>
      </c>
    </row>
    <row r="58" spans="1:16" x14ac:dyDescent="0.15">
      <c r="A58" s="175" t="s">
        <v>43</v>
      </c>
      <c r="B58" s="175"/>
      <c r="C58" s="175"/>
      <c r="D58" s="175">
        <f>'将来負担比率（分子）の構造'!I$50</f>
        <v>238846</v>
      </c>
      <c r="E58" s="175"/>
      <c r="F58" s="175"/>
      <c r="G58" s="175">
        <f>'将来負担比率（分子）の構造'!J$50</f>
        <v>221716</v>
      </c>
      <c r="H58" s="175"/>
      <c r="I58" s="175"/>
      <c r="J58" s="175">
        <f>'将来負担比率（分子）の構造'!K$50</f>
        <v>220192</v>
      </c>
      <c r="K58" s="175"/>
      <c r="L58" s="175"/>
      <c r="M58" s="175">
        <f>'将来負担比率（分子）の構造'!L$50</f>
        <v>236916</v>
      </c>
      <c r="N58" s="175"/>
      <c r="O58" s="175"/>
      <c r="P58" s="175">
        <f>'将来負担比率（分子）の構造'!M$50</f>
        <v>260995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93</v>
      </c>
      <c r="C61" s="175"/>
      <c r="D61" s="175"/>
      <c r="E61" s="175">
        <f>'将来負担比率（分子）の構造'!J$46</f>
        <v>67</v>
      </c>
      <c r="F61" s="175"/>
      <c r="G61" s="175"/>
      <c r="H61" s="175">
        <f>'将来負担比率（分子）の構造'!K$46</f>
        <v>37</v>
      </c>
      <c r="I61" s="175"/>
      <c r="J61" s="175"/>
      <c r="K61" s="175">
        <f>'将来負担比率（分子）の構造'!L$46</f>
        <v>26</v>
      </c>
      <c r="L61" s="175"/>
      <c r="M61" s="175"/>
      <c r="N61" s="175">
        <f>'将来負担比率（分子）の構造'!M$46</f>
        <v>18</v>
      </c>
      <c r="O61" s="175"/>
      <c r="P61" s="175"/>
    </row>
    <row r="62" spans="1:16" x14ac:dyDescent="0.15">
      <c r="A62" s="175" t="s">
        <v>37</v>
      </c>
      <c r="B62" s="175">
        <f>'将来負担比率（分子）の構造'!I$45</f>
        <v>101660</v>
      </c>
      <c r="C62" s="175"/>
      <c r="D62" s="175"/>
      <c r="E62" s="175">
        <f>'将来負担比率（分子）の構造'!J$45</f>
        <v>101461</v>
      </c>
      <c r="F62" s="175"/>
      <c r="G62" s="175"/>
      <c r="H62" s="175">
        <f>'将来負担比率（分子）の構造'!K$45</f>
        <v>101065</v>
      </c>
      <c r="I62" s="175"/>
      <c r="J62" s="175"/>
      <c r="K62" s="175">
        <f>'将来負担比率（分子）の構造'!L$45</f>
        <v>102440</v>
      </c>
      <c r="L62" s="175"/>
      <c r="M62" s="175"/>
      <c r="N62" s="175">
        <f>'将来負担比率（分子）の構造'!M$45</f>
        <v>100836</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141684</v>
      </c>
      <c r="C64" s="175"/>
      <c r="D64" s="175"/>
      <c r="E64" s="175">
        <f>'将来負担比率（分子）の構造'!J$43</f>
        <v>142593</v>
      </c>
      <c r="F64" s="175"/>
      <c r="G64" s="175"/>
      <c r="H64" s="175">
        <f>'将来負担比率（分子）の構造'!K$43</f>
        <v>149402</v>
      </c>
      <c r="I64" s="175"/>
      <c r="J64" s="175"/>
      <c r="K64" s="175">
        <f>'将来負担比率（分子）の構造'!L$43</f>
        <v>146905</v>
      </c>
      <c r="L64" s="175"/>
      <c r="M64" s="175"/>
      <c r="N64" s="175">
        <f>'将来負担比率（分子）の構造'!M$43</f>
        <v>169615</v>
      </c>
      <c r="O64" s="175"/>
      <c r="P64" s="175"/>
    </row>
    <row r="65" spans="1:16" x14ac:dyDescent="0.15">
      <c r="A65" s="175" t="s">
        <v>34</v>
      </c>
      <c r="B65" s="175">
        <f>'将来負担比率（分子）の構造'!I$42</f>
        <v>26270</v>
      </c>
      <c r="C65" s="175"/>
      <c r="D65" s="175"/>
      <c r="E65" s="175">
        <f>'将来負担比率（分子）の構造'!J$42</f>
        <v>23683</v>
      </c>
      <c r="F65" s="175"/>
      <c r="G65" s="175"/>
      <c r="H65" s="175">
        <f>'将来負担比率（分子）の構造'!K$42</f>
        <v>21078</v>
      </c>
      <c r="I65" s="175"/>
      <c r="J65" s="175"/>
      <c r="K65" s="175">
        <f>'将来負担比率（分子）の構造'!L$42</f>
        <v>18613</v>
      </c>
      <c r="L65" s="175"/>
      <c r="M65" s="175"/>
      <c r="N65" s="175">
        <f>'将来負担比率（分子）の構造'!M$42</f>
        <v>16143</v>
      </c>
      <c r="O65" s="175"/>
      <c r="P65" s="175"/>
    </row>
    <row r="66" spans="1:16" x14ac:dyDescent="0.15">
      <c r="A66" s="175" t="s">
        <v>33</v>
      </c>
      <c r="B66" s="175">
        <f>'将来負担比率（分子）の構造'!I$41</f>
        <v>1049364</v>
      </c>
      <c r="C66" s="175"/>
      <c r="D66" s="175"/>
      <c r="E66" s="175">
        <f>'将来負担比率（分子）の構造'!J$41</f>
        <v>1028266</v>
      </c>
      <c r="F66" s="175"/>
      <c r="G66" s="175"/>
      <c r="H66" s="175">
        <f>'将来負担比率（分子）の構造'!K$41</f>
        <v>1031630</v>
      </c>
      <c r="I66" s="175"/>
      <c r="J66" s="175"/>
      <c r="K66" s="175">
        <f>'将来負担比率（分子）の構造'!L$41</f>
        <v>1037830</v>
      </c>
      <c r="L66" s="175"/>
      <c r="M66" s="175"/>
      <c r="N66" s="175">
        <f>'将来負担比率（分子）の構造'!M$41</f>
        <v>1060052</v>
      </c>
      <c r="O66" s="175"/>
      <c r="P66" s="175"/>
    </row>
    <row r="67" spans="1:16" x14ac:dyDescent="0.15">
      <c r="A67" s="175" t="s">
        <v>77</v>
      </c>
      <c r="B67" s="175" t="e">
        <f>NA()</f>
        <v>#N/A</v>
      </c>
      <c r="C67" s="175">
        <f>IF(ISNUMBER('将来負担比率（分子）の構造'!I$53), IF('将来負担比率（分子）の構造'!I$53 &lt; 0, 0, '将来負担比率（分子）の構造'!I$53), NA())</f>
        <v>394508</v>
      </c>
      <c r="D67" s="175" t="e">
        <f>NA()</f>
        <v>#N/A</v>
      </c>
      <c r="E67" s="175" t="e">
        <f>NA()</f>
        <v>#N/A</v>
      </c>
      <c r="F67" s="175">
        <f>IF(ISNUMBER('将来負担比率（分子）の構造'!J$53), IF('将来負担比率（分子）の構造'!J$53 &lt; 0, 0, '将来負担比率（分子）の構造'!J$53), NA())</f>
        <v>411946</v>
      </c>
      <c r="G67" s="175" t="e">
        <f>NA()</f>
        <v>#N/A</v>
      </c>
      <c r="H67" s="175" t="e">
        <f>NA()</f>
        <v>#N/A</v>
      </c>
      <c r="I67" s="175">
        <f>IF(ISNUMBER('将来負担比率（分子）の構造'!K$53), IF('将来負担比率（分子）の構造'!K$53 &lt; 0, 0, '将来負担比率（分子）の構造'!K$53), NA())</f>
        <v>421244</v>
      </c>
      <c r="J67" s="175" t="e">
        <f>NA()</f>
        <v>#N/A</v>
      </c>
      <c r="K67" s="175" t="e">
        <f>NA()</f>
        <v>#N/A</v>
      </c>
      <c r="L67" s="175">
        <f>IF(ISNUMBER('将来負担比率（分子）の構造'!L$53), IF('将来負担比率（分子）の構造'!L$53 &lt; 0, 0, '将来負担比率（分子）の構造'!L$53), NA())</f>
        <v>423831</v>
      </c>
      <c r="M67" s="175" t="e">
        <f>NA()</f>
        <v>#N/A</v>
      </c>
      <c r="N67" s="175" t="e">
        <f>NA()</f>
        <v>#N/A</v>
      </c>
      <c r="O67" s="175">
        <f>IF(ISNUMBER('将来負担比率（分子）の構造'!M$53), IF('将来負担比率（分子）の構造'!M$53 &lt; 0, 0, '将来負担比率（分子）の構造'!M$53), NA())</f>
        <v>439902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6524</v>
      </c>
      <c r="C72" s="179">
        <f>基金残高に係る経年分析!G55</f>
        <v>7511</v>
      </c>
      <c r="D72" s="179">
        <f>基金残高に係る経年分析!H55</f>
        <v>8817</v>
      </c>
    </row>
    <row r="73" spans="1:16" x14ac:dyDescent="0.15">
      <c r="A73" s="178" t="s">
        <v>80</v>
      </c>
      <c r="B73" s="179">
        <f>基金残高に係る経年分析!F56</f>
        <v>1460</v>
      </c>
      <c r="C73" s="179">
        <f>基金残高に係る経年分析!G56</f>
        <v>1672</v>
      </c>
      <c r="D73" s="179">
        <f>基金残高に係る経年分析!H56</f>
        <v>1724</v>
      </c>
    </row>
    <row r="74" spans="1:16" x14ac:dyDescent="0.15">
      <c r="A74" s="178" t="s">
        <v>81</v>
      </c>
      <c r="B74" s="179">
        <f>基金残高に係る経年分析!F57</f>
        <v>23320</v>
      </c>
      <c r="C74" s="179">
        <f>基金残高に係る経年分析!G57</f>
        <v>24156</v>
      </c>
      <c r="D74" s="179">
        <f>基金残高に係る経年分析!H57</f>
        <v>23844</v>
      </c>
    </row>
  </sheetData>
  <sheetProtection algorithmName="SHA-512" hashValue="5OpHDovs9se1yqmLna7XM6rfvhlrcDA7yKAyDnVs+3J7J5vzzIvD2E0vLw7KJMWO1/h8Y0vR8BQIfiEsBhppUQ==" saltValue="lbefAQwIhMYbFwnOPg39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378170636</v>
      </c>
      <c r="S5" s="677"/>
      <c r="T5" s="677"/>
      <c r="U5" s="677"/>
      <c r="V5" s="677"/>
      <c r="W5" s="677"/>
      <c r="X5" s="677"/>
      <c r="Y5" s="702"/>
      <c r="Z5" s="715">
        <v>47</v>
      </c>
      <c r="AA5" s="715"/>
      <c r="AB5" s="715"/>
      <c r="AC5" s="715"/>
      <c r="AD5" s="716">
        <v>350665781</v>
      </c>
      <c r="AE5" s="716"/>
      <c r="AF5" s="716"/>
      <c r="AG5" s="716"/>
      <c r="AH5" s="716"/>
      <c r="AI5" s="716"/>
      <c r="AJ5" s="716"/>
      <c r="AK5" s="716"/>
      <c r="AL5" s="703">
        <v>85.6</v>
      </c>
      <c r="AM5" s="685"/>
      <c r="AN5" s="685"/>
      <c r="AO5" s="704"/>
      <c r="AP5" s="679" t="s">
        <v>229</v>
      </c>
      <c r="AQ5" s="680"/>
      <c r="AR5" s="680"/>
      <c r="AS5" s="680"/>
      <c r="AT5" s="680"/>
      <c r="AU5" s="680"/>
      <c r="AV5" s="680"/>
      <c r="AW5" s="680"/>
      <c r="AX5" s="680"/>
      <c r="AY5" s="680"/>
      <c r="AZ5" s="680"/>
      <c r="BA5" s="680"/>
      <c r="BB5" s="680"/>
      <c r="BC5" s="680"/>
      <c r="BD5" s="680"/>
      <c r="BE5" s="680"/>
      <c r="BF5" s="681"/>
      <c r="BG5" s="621">
        <v>341421144</v>
      </c>
      <c r="BH5" s="622"/>
      <c r="BI5" s="622"/>
      <c r="BJ5" s="622"/>
      <c r="BK5" s="622"/>
      <c r="BL5" s="622"/>
      <c r="BM5" s="622"/>
      <c r="BN5" s="623"/>
      <c r="BO5" s="659">
        <v>90.3</v>
      </c>
      <c r="BP5" s="659"/>
      <c r="BQ5" s="659"/>
      <c r="BR5" s="659"/>
      <c r="BS5" s="660">
        <v>2455059</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3455698</v>
      </c>
      <c r="S6" s="622"/>
      <c r="T6" s="622"/>
      <c r="U6" s="622"/>
      <c r="V6" s="622"/>
      <c r="W6" s="622"/>
      <c r="X6" s="622"/>
      <c r="Y6" s="623"/>
      <c r="Z6" s="659">
        <v>0.4</v>
      </c>
      <c r="AA6" s="659"/>
      <c r="AB6" s="659"/>
      <c r="AC6" s="659"/>
      <c r="AD6" s="660">
        <v>3455698</v>
      </c>
      <c r="AE6" s="660"/>
      <c r="AF6" s="660"/>
      <c r="AG6" s="660"/>
      <c r="AH6" s="660"/>
      <c r="AI6" s="660"/>
      <c r="AJ6" s="660"/>
      <c r="AK6" s="660"/>
      <c r="AL6" s="624">
        <v>0.8</v>
      </c>
      <c r="AM6" s="625"/>
      <c r="AN6" s="625"/>
      <c r="AO6" s="661"/>
      <c r="AP6" s="618" t="s">
        <v>234</v>
      </c>
      <c r="AQ6" s="619"/>
      <c r="AR6" s="619"/>
      <c r="AS6" s="619"/>
      <c r="AT6" s="619"/>
      <c r="AU6" s="619"/>
      <c r="AV6" s="619"/>
      <c r="AW6" s="619"/>
      <c r="AX6" s="619"/>
      <c r="AY6" s="619"/>
      <c r="AZ6" s="619"/>
      <c r="BA6" s="619"/>
      <c r="BB6" s="619"/>
      <c r="BC6" s="619"/>
      <c r="BD6" s="619"/>
      <c r="BE6" s="619"/>
      <c r="BF6" s="620"/>
      <c r="BG6" s="621">
        <v>341421144</v>
      </c>
      <c r="BH6" s="622"/>
      <c r="BI6" s="622"/>
      <c r="BJ6" s="622"/>
      <c r="BK6" s="622"/>
      <c r="BL6" s="622"/>
      <c r="BM6" s="622"/>
      <c r="BN6" s="623"/>
      <c r="BO6" s="659">
        <v>90.3</v>
      </c>
      <c r="BP6" s="659"/>
      <c r="BQ6" s="659"/>
      <c r="BR6" s="659"/>
      <c r="BS6" s="660">
        <v>2455059</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1728864</v>
      </c>
      <c r="CS6" s="622"/>
      <c r="CT6" s="622"/>
      <c r="CU6" s="622"/>
      <c r="CV6" s="622"/>
      <c r="CW6" s="622"/>
      <c r="CX6" s="622"/>
      <c r="CY6" s="623"/>
      <c r="CZ6" s="703">
        <v>0.2</v>
      </c>
      <c r="DA6" s="685"/>
      <c r="DB6" s="685"/>
      <c r="DC6" s="705"/>
      <c r="DD6" s="627" t="s">
        <v>236</v>
      </c>
      <c r="DE6" s="622"/>
      <c r="DF6" s="622"/>
      <c r="DG6" s="622"/>
      <c r="DH6" s="622"/>
      <c r="DI6" s="622"/>
      <c r="DJ6" s="622"/>
      <c r="DK6" s="622"/>
      <c r="DL6" s="622"/>
      <c r="DM6" s="622"/>
      <c r="DN6" s="622"/>
      <c r="DO6" s="622"/>
      <c r="DP6" s="623"/>
      <c r="DQ6" s="627">
        <v>1728835</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109345</v>
      </c>
      <c r="S7" s="622"/>
      <c r="T7" s="622"/>
      <c r="U7" s="622"/>
      <c r="V7" s="622"/>
      <c r="W7" s="622"/>
      <c r="X7" s="622"/>
      <c r="Y7" s="623"/>
      <c r="Z7" s="659">
        <v>0</v>
      </c>
      <c r="AA7" s="659"/>
      <c r="AB7" s="659"/>
      <c r="AC7" s="659"/>
      <c r="AD7" s="660">
        <v>109345</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198911852</v>
      </c>
      <c r="BH7" s="622"/>
      <c r="BI7" s="622"/>
      <c r="BJ7" s="622"/>
      <c r="BK7" s="622"/>
      <c r="BL7" s="622"/>
      <c r="BM7" s="622"/>
      <c r="BN7" s="623"/>
      <c r="BO7" s="659">
        <v>52.6</v>
      </c>
      <c r="BP7" s="659"/>
      <c r="BQ7" s="659"/>
      <c r="BR7" s="659"/>
      <c r="BS7" s="660">
        <v>2455059</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61653010</v>
      </c>
      <c r="CS7" s="622"/>
      <c r="CT7" s="622"/>
      <c r="CU7" s="622"/>
      <c r="CV7" s="622"/>
      <c r="CW7" s="622"/>
      <c r="CX7" s="622"/>
      <c r="CY7" s="623"/>
      <c r="CZ7" s="659">
        <v>7.7</v>
      </c>
      <c r="DA7" s="659"/>
      <c r="DB7" s="659"/>
      <c r="DC7" s="659"/>
      <c r="DD7" s="627">
        <v>16375397</v>
      </c>
      <c r="DE7" s="622"/>
      <c r="DF7" s="622"/>
      <c r="DG7" s="622"/>
      <c r="DH7" s="622"/>
      <c r="DI7" s="622"/>
      <c r="DJ7" s="622"/>
      <c r="DK7" s="622"/>
      <c r="DL7" s="622"/>
      <c r="DM7" s="622"/>
      <c r="DN7" s="622"/>
      <c r="DO7" s="622"/>
      <c r="DP7" s="623"/>
      <c r="DQ7" s="627">
        <v>40144733</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2206549</v>
      </c>
      <c r="S8" s="622"/>
      <c r="T8" s="622"/>
      <c r="U8" s="622"/>
      <c r="V8" s="622"/>
      <c r="W8" s="622"/>
      <c r="X8" s="622"/>
      <c r="Y8" s="623"/>
      <c r="Z8" s="659">
        <v>0.3</v>
      </c>
      <c r="AA8" s="659"/>
      <c r="AB8" s="659"/>
      <c r="AC8" s="659"/>
      <c r="AD8" s="660">
        <v>2206549</v>
      </c>
      <c r="AE8" s="660"/>
      <c r="AF8" s="660"/>
      <c r="AG8" s="660"/>
      <c r="AH8" s="660"/>
      <c r="AI8" s="660"/>
      <c r="AJ8" s="660"/>
      <c r="AK8" s="660"/>
      <c r="AL8" s="624">
        <v>0.5</v>
      </c>
      <c r="AM8" s="625"/>
      <c r="AN8" s="625"/>
      <c r="AO8" s="661"/>
      <c r="AP8" s="618" t="s">
        <v>241</v>
      </c>
      <c r="AQ8" s="619"/>
      <c r="AR8" s="619"/>
      <c r="AS8" s="619"/>
      <c r="AT8" s="619"/>
      <c r="AU8" s="619"/>
      <c r="AV8" s="619"/>
      <c r="AW8" s="619"/>
      <c r="AX8" s="619"/>
      <c r="AY8" s="619"/>
      <c r="AZ8" s="619"/>
      <c r="BA8" s="619"/>
      <c r="BB8" s="619"/>
      <c r="BC8" s="619"/>
      <c r="BD8" s="619"/>
      <c r="BE8" s="619"/>
      <c r="BF8" s="620"/>
      <c r="BG8" s="621">
        <v>3036722</v>
      </c>
      <c r="BH8" s="622"/>
      <c r="BI8" s="622"/>
      <c r="BJ8" s="622"/>
      <c r="BK8" s="622"/>
      <c r="BL8" s="622"/>
      <c r="BM8" s="622"/>
      <c r="BN8" s="623"/>
      <c r="BO8" s="659">
        <v>0.8</v>
      </c>
      <c r="BP8" s="659"/>
      <c r="BQ8" s="659"/>
      <c r="BR8" s="659"/>
      <c r="BS8" s="660" t="s">
        <v>236</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313302884</v>
      </c>
      <c r="CS8" s="622"/>
      <c r="CT8" s="622"/>
      <c r="CU8" s="622"/>
      <c r="CV8" s="622"/>
      <c r="CW8" s="622"/>
      <c r="CX8" s="622"/>
      <c r="CY8" s="623"/>
      <c r="CZ8" s="659">
        <v>39.299999999999997</v>
      </c>
      <c r="DA8" s="659"/>
      <c r="DB8" s="659"/>
      <c r="DC8" s="659"/>
      <c r="DD8" s="627">
        <v>5902560</v>
      </c>
      <c r="DE8" s="622"/>
      <c r="DF8" s="622"/>
      <c r="DG8" s="622"/>
      <c r="DH8" s="622"/>
      <c r="DI8" s="622"/>
      <c r="DJ8" s="622"/>
      <c r="DK8" s="622"/>
      <c r="DL8" s="622"/>
      <c r="DM8" s="622"/>
      <c r="DN8" s="622"/>
      <c r="DO8" s="622"/>
      <c r="DP8" s="623"/>
      <c r="DQ8" s="627">
        <v>145284102</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1697307</v>
      </c>
      <c r="S9" s="622"/>
      <c r="T9" s="622"/>
      <c r="U9" s="622"/>
      <c r="V9" s="622"/>
      <c r="W9" s="622"/>
      <c r="X9" s="622"/>
      <c r="Y9" s="623"/>
      <c r="Z9" s="659">
        <v>0.2</v>
      </c>
      <c r="AA9" s="659"/>
      <c r="AB9" s="659"/>
      <c r="AC9" s="659"/>
      <c r="AD9" s="660">
        <v>1697307</v>
      </c>
      <c r="AE9" s="660"/>
      <c r="AF9" s="660"/>
      <c r="AG9" s="660"/>
      <c r="AH9" s="660"/>
      <c r="AI9" s="660"/>
      <c r="AJ9" s="660"/>
      <c r="AK9" s="660"/>
      <c r="AL9" s="624">
        <v>0.4</v>
      </c>
      <c r="AM9" s="625"/>
      <c r="AN9" s="625"/>
      <c r="AO9" s="661"/>
      <c r="AP9" s="618" t="s">
        <v>244</v>
      </c>
      <c r="AQ9" s="619"/>
      <c r="AR9" s="619"/>
      <c r="AS9" s="619"/>
      <c r="AT9" s="619"/>
      <c r="AU9" s="619"/>
      <c r="AV9" s="619"/>
      <c r="AW9" s="619"/>
      <c r="AX9" s="619"/>
      <c r="AY9" s="619"/>
      <c r="AZ9" s="619"/>
      <c r="BA9" s="619"/>
      <c r="BB9" s="619"/>
      <c r="BC9" s="619"/>
      <c r="BD9" s="619"/>
      <c r="BE9" s="619"/>
      <c r="BF9" s="620"/>
      <c r="BG9" s="621">
        <v>177904995</v>
      </c>
      <c r="BH9" s="622"/>
      <c r="BI9" s="622"/>
      <c r="BJ9" s="622"/>
      <c r="BK9" s="622"/>
      <c r="BL9" s="622"/>
      <c r="BM9" s="622"/>
      <c r="BN9" s="623"/>
      <c r="BO9" s="659">
        <v>47</v>
      </c>
      <c r="BP9" s="659"/>
      <c r="BQ9" s="659"/>
      <c r="BR9" s="659"/>
      <c r="BS9" s="660" t="s">
        <v>245</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96503315</v>
      </c>
      <c r="CS9" s="622"/>
      <c r="CT9" s="622"/>
      <c r="CU9" s="622"/>
      <c r="CV9" s="622"/>
      <c r="CW9" s="622"/>
      <c r="CX9" s="622"/>
      <c r="CY9" s="623"/>
      <c r="CZ9" s="659">
        <v>12.1</v>
      </c>
      <c r="DA9" s="659"/>
      <c r="DB9" s="659"/>
      <c r="DC9" s="659"/>
      <c r="DD9" s="627">
        <v>16982804</v>
      </c>
      <c r="DE9" s="622"/>
      <c r="DF9" s="622"/>
      <c r="DG9" s="622"/>
      <c r="DH9" s="622"/>
      <c r="DI9" s="622"/>
      <c r="DJ9" s="622"/>
      <c r="DK9" s="622"/>
      <c r="DL9" s="622"/>
      <c r="DM9" s="622"/>
      <c r="DN9" s="622"/>
      <c r="DO9" s="622"/>
      <c r="DP9" s="623"/>
      <c r="DQ9" s="627">
        <v>50053938</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v>429649</v>
      </c>
      <c r="S10" s="622"/>
      <c r="T10" s="622"/>
      <c r="U10" s="622"/>
      <c r="V10" s="622"/>
      <c r="W10" s="622"/>
      <c r="X10" s="622"/>
      <c r="Y10" s="623"/>
      <c r="Z10" s="659">
        <v>0.1</v>
      </c>
      <c r="AA10" s="659"/>
      <c r="AB10" s="659"/>
      <c r="AC10" s="659"/>
      <c r="AD10" s="660">
        <v>429649</v>
      </c>
      <c r="AE10" s="660"/>
      <c r="AF10" s="660"/>
      <c r="AG10" s="660"/>
      <c r="AH10" s="660"/>
      <c r="AI10" s="660"/>
      <c r="AJ10" s="660"/>
      <c r="AK10" s="660"/>
      <c r="AL10" s="624">
        <v>0.1</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4380485</v>
      </c>
      <c r="BH10" s="622"/>
      <c r="BI10" s="622"/>
      <c r="BJ10" s="622"/>
      <c r="BK10" s="622"/>
      <c r="BL10" s="622"/>
      <c r="BM10" s="622"/>
      <c r="BN10" s="623"/>
      <c r="BO10" s="659">
        <v>1.2</v>
      </c>
      <c r="BP10" s="659"/>
      <c r="BQ10" s="659"/>
      <c r="BR10" s="659"/>
      <c r="BS10" s="660" t="s">
        <v>236</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708873</v>
      </c>
      <c r="CS10" s="622"/>
      <c r="CT10" s="622"/>
      <c r="CU10" s="622"/>
      <c r="CV10" s="622"/>
      <c r="CW10" s="622"/>
      <c r="CX10" s="622"/>
      <c r="CY10" s="623"/>
      <c r="CZ10" s="659">
        <v>0.1</v>
      </c>
      <c r="DA10" s="659"/>
      <c r="DB10" s="659"/>
      <c r="DC10" s="659"/>
      <c r="DD10" s="627">
        <v>13750</v>
      </c>
      <c r="DE10" s="622"/>
      <c r="DF10" s="622"/>
      <c r="DG10" s="622"/>
      <c r="DH10" s="622"/>
      <c r="DI10" s="622"/>
      <c r="DJ10" s="622"/>
      <c r="DK10" s="622"/>
      <c r="DL10" s="622"/>
      <c r="DM10" s="622"/>
      <c r="DN10" s="622"/>
      <c r="DO10" s="622"/>
      <c r="DP10" s="623"/>
      <c r="DQ10" s="627">
        <v>490143</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35367530</v>
      </c>
      <c r="S11" s="622"/>
      <c r="T11" s="622"/>
      <c r="U11" s="622"/>
      <c r="V11" s="622"/>
      <c r="W11" s="622"/>
      <c r="X11" s="622"/>
      <c r="Y11" s="623"/>
      <c r="Z11" s="624">
        <v>4.4000000000000004</v>
      </c>
      <c r="AA11" s="625"/>
      <c r="AB11" s="625"/>
      <c r="AC11" s="626"/>
      <c r="AD11" s="627">
        <v>35367530</v>
      </c>
      <c r="AE11" s="622"/>
      <c r="AF11" s="622"/>
      <c r="AG11" s="622"/>
      <c r="AH11" s="622"/>
      <c r="AI11" s="622"/>
      <c r="AJ11" s="622"/>
      <c r="AK11" s="623"/>
      <c r="AL11" s="624">
        <v>8.6</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13589650</v>
      </c>
      <c r="BH11" s="622"/>
      <c r="BI11" s="622"/>
      <c r="BJ11" s="622"/>
      <c r="BK11" s="622"/>
      <c r="BL11" s="622"/>
      <c r="BM11" s="622"/>
      <c r="BN11" s="623"/>
      <c r="BO11" s="659">
        <v>3.6</v>
      </c>
      <c r="BP11" s="659"/>
      <c r="BQ11" s="659"/>
      <c r="BR11" s="659"/>
      <c r="BS11" s="660">
        <v>2455059</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480041</v>
      </c>
      <c r="CS11" s="622"/>
      <c r="CT11" s="622"/>
      <c r="CU11" s="622"/>
      <c r="CV11" s="622"/>
      <c r="CW11" s="622"/>
      <c r="CX11" s="622"/>
      <c r="CY11" s="623"/>
      <c r="CZ11" s="659">
        <v>0.1</v>
      </c>
      <c r="DA11" s="659"/>
      <c r="DB11" s="659"/>
      <c r="DC11" s="659"/>
      <c r="DD11" s="627">
        <v>33828</v>
      </c>
      <c r="DE11" s="622"/>
      <c r="DF11" s="622"/>
      <c r="DG11" s="622"/>
      <c r="DH11" s="622"/>
      <c r="DI11" s="622"/>
      <c r="DJ11" s="622"/>
      <c r="DK11" s="622"/>
      <c r="DL11" s="622"/>
      <c r="DM11" s="622"/>
      <c r="DN11" s="622"/>
      <c r="DO11" s="622"/>
      <c r="DP11" s="623"/>
      <c r="DQ11" s="627">
        <v>449488</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34690</v>
      </c>
      <c r="S12" s="622"/>
      <c r="T12" s="622"/>
      <c r="U12" s="622"/>
      <c r="V12" s="622"/>
      <c r="W12" s="622"/>
      <c r="X12" s="622"/>
      <c r="Y12" s="623"/>
      <c r="Z12" s="659">
        <v>0</v>
      </c>
      <c r="AA12" s="659"/>
      <c r="AB12" s="659"/>
      <c r="AC12" s="659"/>
      <c r="AD12" s="660">
        <v>34690</v>
      </c>
      <c r="AE12" s="660"/>
      <c r="AF12" s="660"/>
      <c r="AG12" s="660"/>
      <c r="AH12" s="660"/>
      <c r="AI12" s="660"/>
      <c r="AJ12" s="660"/>
      <c r="AK12" s="660"/>
      <c r="AL12" s="624">
        <v>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131573609</v>
      </c>
      <c r="BH12" s="622"/>
      <c r="BI12" s="622"/>
      <c r="BJ12" s="622"/>
      <c r="BK12" s="622"/>
      <c r="BL12" s="622"/>
      <c r="BM12" s="622"/>
      <c r="BN12" s="623"/>
      <c r="BO12" s="659">
        <v>34.799999999999997</v>
      </c>
      <c r="BP12" s="659"/>
      <c r="BQ12" s="659"/>
      <c r="BR12" s="659"/>
      <c r="BS12" s="660" t="s">
        <v>139</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25846655</v>
      </c>
      <c r="CS12" s="622"/>
      <c r="CT12" s="622"/>
      <c r="CU12" s="622"/>
      <c r="CV12" s="622"/>
      <c r="CW12" s="622"/>
      <c r="CX12" s="622"/>
      <c r="CY12" s="623"/>
      <c r="CZ12" s="659">
        <v>3.2</v>
      </c>
      <c r="DA12" s="659"/>
      <c r="DB12" s="659"/>
      <c r="DC12" s="659"/>
      <c r="DD12" s="627">
        <v>277068</v>
      </c>
      <c r="DE12" s="622"/>
      <c r="DF12" s="622"/>
      <c r="DG12" s="622"/>
      <c r="DH12" s="622"/>
      <c r="DI12" s="622"/>
      <c r="DJ12" s="622"/>
      <c r="DK12" s="622"/>
      <c r="DL12" s="622"/>
      <c r="DM12" s="622"/>
      <c r="DN12" s="622"/>
      <c r="DO12" s="622"/>
      <c r="DP12" s="623"/>
      <c r="DQ12" s="627">
        <v>4690900</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245</v>
      </c>
      <c r="S13" s="622"/>
      <c r="T13" s="622"/>
      <c r="U13" s="622"/>
      <c r="V13" s="622"/>
      <c r="W13" s="622"/>
      <c r="X13" s="622"/>
      <c r="Y13" s="623"/>
      <c r="Z13" s="659" t="s">
        <v>139</v>
      </c>
      <c r="AA13" s="659"/>
      <c r="AB13" s="659"/>
      <c r="AC13" s="659"/>
      <c r="AD13" s="660" t="s">
        <v>139</v>
      </c>
      <c r="AE13" s="660"/>
      <c r="AF13" s="660"/>
      <c r="AG13" s="660"/>
      <c r="AH13" s="660"/>
      <c r="AI13" s="660"/>
      <c r="AJ13" s="660"/>
      <c r="AK13" s="660"/>
      <c r="AL13" s="624" t="s">
        <v>139</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131237518</v>
      </c>
      <c r="BH13" s="622"/>
      <c r="BI13" s="622"/>
      <c r="BJ13" s="622"/>
      <c r="BK13" s="622"/>
      <c r="BL13" s="622"/>
      <c r="BM13" s="622"/>
      <c r="BN13" s="623"/>
      <c r="BO13" s="659">
        <v>34.700000000000003</v>
      </c>
      <c r="BP13" s="659"/>
      <c r="BQ13" s="659"/>
      <c r="BR13" s="659"/>
      <c r="BS13" s="660" t="s">
        <v>245</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77393809</v>
      </c>
      <c r="CS13" s="622"/>
      <c r="CT13" s="622"/>
      <c r="CU13" s="622"/>
      <c r="CV13" s="622"/>
      <c r="CW13" s="622"/>
      <c r="CX13" s="622"/>
      <c r="CY13" s="623"/>
      <c r="CZ13" s="659">
        <v>9.6999999999999993</v>
      </c>
      <c r="DA13" s="659"/>
      <c r="DB13" s="659"/>
      <c r="DC13" s="659"/>
      <c r="DD13" s="627">
        <v>43452708</v>
      </c>
      <c r="DE13" s="622"/>
      <c r="DF13" s="622"/>
      <c r="DG13" s="622"/>
      <c r="DH13" s="622"/>
      <c r="DI13" s="622"/>
      <c r="DJ13" s="622"/>
      <c r="DK13" s="622"/>
      <c r="DL13" s="622"/>
      <c r="DM13" s="622"/>
      <c r="DN13" s="622"/>
      <c r="DO13" s="622"/>
      <c r="DP13" s="623"/>
      <c r="DQ13" s="627">
        <v>38360399</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7003</v>
      </c>
      <c r="S14" s="622"/>
      <c r="T14" s="622"/>
      <c r="U14" s="622"/>
      <c r="V14" s="622"/>
      <c r="W14" s="622"/>
      <c r="X14" s="622"/>
      <c r="Y14" s="623"/>
      <c r="Z14" s="659">
        <v>0</v>
      </c>
      <c r="AA14" s="659"/>
      <c r="AB14" s="659"/>
      <c r="AC14" s="659"/>
      <c r="AD14" s="660">
        <v>7003</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997614</v>
      </c>
      <c r="BH14" s="622"/>
      <c r="BI14" s="622"/>
      <c r="BJ14" s="622"/>
      <c r="BK14" s="622"/>
      <c r="BL14" s="622"/>
      <c r="BM14" s="622"/>
      <c r="BN14" s="623"/>
      <c r="BO14" s="659">
        <v>0.3</v>
      </c>
      <c r="BP14" s="659"/>
      <c r="BQ14" s="659"/>
      <c r="BR14" s="659"/>
      <c r="BS14" s="660" t="s">
        <v>236</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17772334</v>
      </c>
      <c r="CS14" s="622"/>
      <c r="CT14" s="622"/>
      <c r="CU14" s="622"/>
      <c r="CV14" s="622"/>
      <c r="CW14" s="622"/>
      <c r="CX14" s="622"/>
      <c r="CY14" s="623"/>
      <c r="CZ14" s="659">
        <v>2.2000000000000002</v>
      </c>
      <c r="DA14" s="659"/>
      <c r="DB14" s="659"/>
      <c r="DC14" s="659"/>
      <c r="DD14" s="627">
        <v>2014161</v>
      </c>
      <c r="DE14" s="622"/>
      <c r="DF14" s="622"/>
      <c r="DG14" s="622"/>
      <c r="DH14" s="622"/>
      <c r="DI14" s="622"/>
      <c r="DJ14" s="622"/>
      <c r="DK14" s="622"/>
      <c r="DL14" s="622"/>
      <c r="DM14" s="622"/>
      <c r="DN14" s="622"/>
      <c r="DO14" s="622"/>
      <c r="DP14" s="623"/>
      <c r="DQ14" s="627">
        <v>15851308</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v>3792229</v>
      </c>
      <c r="S15" s="622"/>
      <c r="T15" s="622"/>
      <c r="U15" s="622"/>
      <c r="V15" s="622"/>
      <c r="W15" s="622"/>
      <c r="X15" s="622"/>
      <c r="Y15" s="623"/>
      <c r="Z15" s="659">
        <v>0.5</v>
      </c>
      <c r="AA15" s="659"/>
      <c r="AB15" s="659"/>
      <c r="AC15" s="659"/>
      <c r="AD15" s="660">
        <v>3792229</v>
      </c>
      <c r="AE15" s="660"/>
      <c r="AF15" s="660"/>
      <c r="AG15" s="660"/>
      <c r="AH15" s="660"/>
      <c r="AI15" s="660"/>
      <c r="AJ15" s="660"/>
      <c r="AK15" s="660"/>
      <c r="AL15" s="624">
        <v>0.9</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9938069</v>
      </c>
      <c r="BH15" s="622"/>
      <c r="BI15" s="622"/>
      <c r="BJ15" s="622"/>
      <c r="BK15" s="622"/>
      <c r="BL15" s="622"/>
      <c r="BM15" s="622"/>
      <c r="BN15" s="623"/>
      <c r="BO15" s="659">
        <v>2.6</v>
      </c>
      <c r="BP15" s="659"/>
      <c r="BQ15" s="659"/>
      <c r="BR15" s="659"/>
      <c r="BS15" s="660" t="s">
        <v>236</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129392109</v>
      </c>
      <c r="CS15" s="622"/>
      <c r="CT15" s="622"/>
      <c r="CU15" s="622"/>
      <c r="CV15" s="622"/>
      <c r="CW15" s="622"/>
      <c r="CX15" s="622"/>
      <c r="CY15" s="623"/>
      <c r="CZ15" s="659">
        <v>16.2</v>
      </c>
      <c r="DA15" s="659"/>
      <c r="DB15" s="659"/>
      <c r="DC15" s="659"/>
      <c r="DD15" s="627">
        <v>19828408</v>
      </c>
      <c r="DE15" s="622"/>
      <c r="DF15" s="622"/>
      <c r="DG15" s="622"/>
      <c r="DH15" s="622"/>
      <c r="DI15" s="622"/>
      <c r="DJ15" s="622"/>
      <c r="DK15" s="622"/>
      <c r="DL15" s="622"/>
      <c r="DM15" s="622"/>
      <c r="DN15" s="622"/>
      <c r="DO15" s="622"/>
      <c r="DP15" s="623"/>
      <c r="DQ15" s="627">
        <v>87922503</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933619</v>
      </c>
      <c r="S16" s="622"/>
      <c r="T16" s="622"/>
      <c r="U16" s="622"/>
      <c r="V16" s="622"/>
      <c r="W16" s="622"/>
      <c r="X16" s="622"/>
      <c r="Y16" s="623"/>
      <c r="Z16" s="659">
        <v>0.1</v>
      </c>
      <c r="AA16" s="659"/>
      <c r="AB16" s="659"/>
      <c r="AC16" s="659"/>
      <c r="AD16" s="660">
        <v>933619</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245</v>
      </c>
      <c r="BP16" s="659"/>
      <c r="BQ16" s="659"/>
      <c r="BR16" s="659"/>
      <c r="BS16" s="660" t="s">
        <v>236</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6508</v>
      </c>
      <c r="CS16" s="622"/>
      <c r="CT16" s="622"/>
      <c r="CU16" s="622"/>
      <c r="CV16" s="622"/>
      <c r="CW16" s="622"/>
      <c r="CX16" s="622"/>
      <c r="CY16" s="623"/>
      <c r="CZ16" s="659">
        <v>0</v>
      </c>
      <c r="DA16" s="659"/>
      <c r="DB16" s="659"/>
      <c r="DC16" s="659"/>
      <c r="DD16" s="627" t="s">
        <v>245</v>
      </c>
      <c r="DE16" s="622"/>
      <c r="DF16" s="622"/>
      <c r="DG16" s="622"/>
      <c r="DH16" s="622"/>
      <c r="DI16" s="622"/>
      <c r="DJ16" s="622"/>
      <c r="DK16" s="622"/>
      <c r="DL16" s="622"/>
      <c r="DM16" s="622"/>
      <c r="DN16" s="622"/>
      <c r="DO16" s="622"/>
      <c r="DP16" s="623"/>
      <c r="DQ16" s="627">
        <v>6508</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3395150</v>
      </c>
      <c r="S17" s="622"/>
      <c r="T17" s="622"/>
      <c r="U17" s="622"/>
      <c r="V17" s="622"/>
      <c r="W17" s="622"/>
      <c r="X17" s="622"/>
      <c r="Y17" s="623"/>
      <c r="Z17" s="659">
        <v>0.4</v>
      </c>
      <c r="AA17" s="659"/>
      <c r="AB17" s="659"/>
      <c r="AC17" s="659"/>
      <c r="AD17" s="660">
        <v>3395150</v>
      </c>
      <c r="AE17" s="660"/>
      <c r="AF17" s="660"/>
      <c r="AG17" s="660"/>
      <c r="AH17" s="660"/>
      <c r="AI17" s="660"/>
      <c r="AJ17" s="660"/>
      <c r="AK17" s="660"/>
      <c r="AL17" s="624">
        <v>0.8</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245</v>
      </c>
      <c r="BP17" s="659"/>
      <c r="BQ17" s="659"/>
      <c r="BR17" s="659"/>
      <c r="BS17" s="660" t="s">
        <v>245</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71549156</v>
      </c>
      <c r="CS17" s="622"/>
      <c r="CT17" s="622"/>
      <c r="CU17" s="622"/>
      <c r="CV17" s="622"/>
      <c r="CW17" s="622"/>
      <c r="CX17" s="622"/>
      <c r="CY17" s="623"/>
      <c r="CZ17" s="659">
        <v>9</v>
      </c>
      <c r="DA17" s="659"/>
      <c r="DB17" s="659"/>
      <c r="DC17" s="659"/>
      <c r="DD17" s="627" t="s">
        <v>139</v>
      </c>
      <c r="DE17" s="622"/>
      <c r="DF17" s="622"/>
      <c r="DG17" s="622"/>
      <c r="DH17" s="622"/>
      <c r="DI17" s="622"/>
      <c r="DJ17" s="622"/>
      <c r="DK17" s="622"/>
      <c r="DL17" s="622"/>
      <c r="DM17" s="622"/>
      <c r="DN17" s="622"/>
      <c r="DO17" s="622"/>
      <c r="DP17" s="623"/>
      <c r="DQ17" s="627">
        <v>68305227</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2209026</v>
      </c>
      <c r="S18" s="622"/>
      <c r="T18" s="622"/>
      <c r="U18" s="622"/>
      <c r="V18" s="622"/>
      <c r="W18" s="622"/>
      <c r="X18" s="622"/>
      <c r="Y18" s="623"/>
      <c r="Z18" s="659">
        <v>0.3</v>
      </c>
      <c r="AA18" s="659"/>
      <c r="AB18" s="659"/>
      <c r="AC18" s="659"/>
      <c r="AD18" s="660">
        <v>2209026</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v>1131237</v>
      </c>
      <c r="CS18" s="622"/>
      <c r="CT18" s="622"/>
      <c r="CU18" s="622"/>
      <c r="CV18" s="622"/>
      <c r="CW18" s="622"/>
      <c r="CX18" s="622"/>
      <c r="CY18" s="623"/>
      <c r="CZ18" s="659">
        <v>0.1</v>
      </c>
      <c r="DA18" s="659"/>
      <c r="DB18" s="659"/>
      <c r="DC18" s="659"/>
      <c r="DD18" s="627" t="s">
        <v>236</v>
      </c>
      <c r="DE18" s="622"/>
      <c r="DF18" s="622"/>
      <c r="DG18" s="622"/>
      <c r="DH18" s="622"/>
      <c r="DI18" s="622"/>
      <c r="DJ18" s="622"/>
      <c r="DK18" s="622"/>
      <c r="DL18" s="622"/>
      <c r="DM18" s="622"/>
      <c r="DN18" s="622"/>
      <c r="DO18" s="622"/>
      <c r="DP18" s="623"/>
      <c r="DQ18" s="627">
        <v>1131237</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2200020</v>
      </c>
      <c r="S19" s="622"/>
      <c r="T19" s="622"/>
      <c r="U19" s="622"/>
      <c r="V19" s="622"/>
      <c r="W19" s="622"/>
      <c r="X19" s="622"/>
      <c r="Y19" s="623"/>
      <c r="Z19" s="659">
        <v>0.3</v>
      </c>
      <c r="AA19" s="659"/>
      <c r="AB19" s="659"/>
      <c r="AC19" s="659"/>
      <c r="AD19" s="660">
        <v>2200020</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36749492</v>
      </c>
      <c r="BH19" s="622"/>
      <c r="BI19" s="622"/>
      <c r="BJ19" s="622"/>
      <c r="BK19" s="622"/>
      <c r="BL19" s="622"/>
      <c r="BM19" s="622"/>
      <c r="BN19" s="623"/>
      <c r="BO19" s="659">
        <v>9.6999999999999993</v>
      </c>
      <c r="BP19" s="659"/>
      <c r="BQ19" s="659"/>
      <c r="BR19" s="659"/>
      <c r="BS19" s="660" t="s">
        <v>236</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245</v>
      </c>
      <c r="DA19" s="659"/>
      <c r="DB19" s="659"/>
      <c r="DC19" s="659"/>
      <c r="DD19" s="627" t="s">
        <v>245</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9006</v>
      </c>
      <c r="S20" s="622"/>
      <c r="T20" s="622"/>
      <c r="U20" s="622"/>
      <c r="V20" s="622"/>
      <c r="W20" s="622"/>
      <c r="X20" s="622"/>
      <c r="Y20" s="623"/>
      <c r="Z20" s="659">
        <v>0</v>
      </c>
      <c r="AA20" s="659"/>
      <c r="AB20" s="659"/>
      <c r="AC20" s="659"/>
      <c r="AD20" s="660">
        <v>9006</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36749492</v>
      </c>
      <c r="BH20" s="622"/>
      <c r="BI20" s="622"/>
      <c r="BJ20" s="622"/>
      <c r="BK20" s="622"/>
      <c r="BL20" s="622"/>
      <c r="BM20" s="622"/>
      <c r="BN20" s="623"/>
      <c r="BO20" s="659">
        <v>9.6999999999999993</v>
      </c>
      <c r="BP20" s="659"/>
      <c r="BQ20" s="659"/>
      <c r="BR20" s="659"/>
      <c r="BS20" s="660" t="s">
        <v>236</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797468795</v>
      </c>
      <c r="CS20" s="622"/>
      <c r="CT20" s="622"/>
      <c r="CU20" s="622"/>
      <c r="CV20" s="622"/>
      <c r="CW20" s="622"/>
      <c r="CX20" s="622"/>
      <c r="CY20" s="623"/>
      <c r="CZ20" s="659">
        <v>100</v>
      </c>
      <c r="DA20" s="659"/>
      <c r="DB20" s="659"/>
      <c r="DC20" s="659"/>
      <c r="DD20" s="627">
        <v>104880684</v>
      </c>
      <c r="DE20" s="622"/>
      <c r="DF20" s="622"/>
      <c r="DG20" s="622"/>
      <c r="DH20" s="622"/>
      <c r="DI20" s="622"/>
      <c r="DJ20" s="622"/>
      <c r="DK20" s="622"/>
      <c r="DL20" s="622"/>
      <c r="DM20" s="622"/>
      <c r="DN20" s="622"/>
      <c r="DO20" s="622"/>
      <c r="DP20" s="623"/>
      <c r="DQ20" s="627">
        <v>454419321</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339619</v>
      </c>
      <c r="S21" s="622"/>
      <c r="T21" s="622"/>
      <c r="U21" s="622"/>
      <c r="V21" s="622"/>
      <c r="W21" s="622"/>
      <c r="X21" s="622"/>
      <c r="Y21" s="623"/>
      <c r="Z21" s="659">
        <v>0</v>
      </c>
      <c r="AA21" s="659"/>
      <c r="AB21" s="659"/>
      <c r="AC21" s="659"/>
      <c r="AD21" s="660" t="s">
        <v>236</v>
      </c>
      <c r="AE21" s="660"/>
      <c r="AF21" s="660"/>
      <c r="AG21" s="660"/>
      <c r="AH21" s="660"/>
      <c r="AI21" s="660"/>
      <c r="AJ21" s="660"/>
      <c r="AK21" s="660"/>
      <c r="AL21" s="624" t="s">
        <v>245</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26564</v>
      </c>
      <c r="BH21" s="622"/>
      <c r="BI21" s="622"/>
      <c r="BJ21" s="622"/>
      <c r="BK21" s="622"/>
      <c r="BL21" s="622"/>
      <c r="BM21" s="622"/>
      <c r="BN21" s="623"/>
      <c r="BO21" s="659">
        <v>0</v>
      </c>
      <c r="BP21" s="659"/>
      <c r="BQ21" s="659"/>
      <c r="BR21" s="659"/>
      <c r="BS21" s="660" t="s">
        <v>245</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t="s">
        <v>236</v>
      </c>
      <c r="S22" s="622"/>
      <c r="T22" s="622"/>
      <c r="U22" s="622"/>
      <c r="V22" s="622"/>
      <c r="W22" s="622"/>
      <c r="X22" s="622"/>
      <c r="Y22" s="623"/>
      <c r="Z22" s="659" t="s">
        <v>236</v>
      </c>
      <c r="AA22" s="659"/>
      <c r="AB22" s="659"/>
      <c r="AC22" s="659"/>
      <c r="AD22" s="660" t="s">
        <v>245</v>
      </c>
      <c r="AE22" s="660"/>
      <c r="AF22" s="660"/>
      <c r="AG22" s="660"/>
      <c r="AH22" s="660"/>
      <c r="AI22" s="660"/>
      <c r="AJ22" s="660"/>
      <c r="AK22" s="660"/>
      <c r="AL22" s="624" t="s">
        <v>236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v>9218073</v>
      </c>
      <c r="BH22" s="622"/>
      <c r="BI22" s="622"/>
      <c r="BJ22" s="622"/>
      <c r="BK22" s="622"/>
      <c r="BL22" s="622"/>
      <c r="BM22" s="622"/>
      <c r="BN22" s="623"/>
      <c r="BO22" s="659">
        <v>2.4</v>
      </c>
      <c r="BP22" s="659"/>
      <c r="BQ22" s="659"/>
      <c r="BR22" s="659"/>
      <c r="BS22" s="660" t="s">
        <v>245</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339288</v>
      </c>
      <c r="S23" s="622"/>
      <c r="T23" s="622"/>
      <c r="U23" s="622"/>
      <c r="V23" s="622"/>
      <c r="W23" s="622"/>
      <c r="X23" s="622"/>
      <c r="Y23" s="623"/>
      <c r="Z23" s="659">
        <v>0</v>
      </c>
      <c r="AA23" s="659"/>
      <c r="AB23" s="659"/>
      <c r="AC23" s="659"/>
      <c r="AD23" s="660" t="s">
        <v>236</v>
      </c>
      <c r="AE23" s="660"/>
      <c r="AF23" s="660"/>
      <c r="AG23" s="660"/>
      <c r="AH23" s="660"/>
      <c r="AI23" s="660"/>
      <c r="AJ23" s="660"/>
      <c r="AK23" s="660"/>
      <c r="AL23" s="624" t="s">
        <v>236</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27504855</v>
      </c>
      <c r="BH23" s="622"/>
      <c r="BI23" s="622"/>
      <c r="BJ23" s="622"/>
      <c r="BK23" s="622"/>
      <c r="BL23" s="622"/>
      <c r="BM23" s="622"/>
      <c r="BN23" s="623"/>
      <c r="BO23" s="659">
        <v>7.3</v>
      </c>
      <c r="BP23" s="659"/>
      <c r="BQ23" s="659"/>
      <c r="BR23" s="659"/>
      <c r="BS23" s="660" t="s">
        <v>139</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v>331</v>
      </c>
      <c r="S24" s="622"/>
      <c r="T24" s="622"/>
      <c r="U24" s="622"/>
      <c r="V24" s="622"/>
      <c r="W24" s="622"/>
      <c r="X24" s="622"/>
      <c r="Y24" s="623"/>
      <c r="Z24" s="659">
        <v>0</v>
      </c>
      <c r="AA24" s="659"/>
      <c r="AB24" s="659"/>
      <c r="AC24" s="659"/>
      <c r="AD24" s="660" t="s">
        <v>236</v>
      </c>
      <c r="AE24" s="660"/>
      <c r="AF24" s="660"/>
      <c r="AG24" s="660"/>
      <c r="AH24" s="660"/>
      <c r="AI24" s="660"/>
      <c r="AJ24" s="660"/>
      <c r="AK24" s="660"/>
      <c r="AL24" s="624" t="s">
        <v>236</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139</v>
      </c>
      <c r="BH24" s="622"/>
      <c r="BI24" s="622"/>
      <c r="BJ24" s="622"/>
      <c r="BK24" s="622"/>
      <c r="BL24" s="622"/>
      <c r="BM24" s="622"/>
      <c r="BN24" s="623"/>
      <c r="BO24" s="659" t="s">
        <v>236</v>
      </c>
      <c r="BP24" s="659"/>
      <c r="BQ24" s="659"/>
      <c r="BR24" s="659"/>
      <c r="BS24" s="660" t="s">
        <v>236</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462502701</v>
      </c>
      <c r="CS24" s="677"/>
      <c r="CT24" s="677"/>
      <c r="CU24" s="677"/>
      <c r="CV24" s="677"/>
      <c r="CW24" s="677"/>
      <c r="CX24" s="677"/>
      <c r="CY24" s="702"/>
      <c r="CZ24" s="703">
        <v>58</v>
      </c>
      <c r="DA24" s="685"/>
      <c r="DB24" s="685"/>
      <c r="DC24" s="705"/>
      <c r="DD24" s="701">
        <v>279993726</v>
      </c>
      <c r="DE24" s="677"/>
      <c r="DF24" s="677"/>
      <c r="DG24" s="677"/>
      <c r="DH24" s="677"/>
      <c r="DI24" s="677"/>
      <c r="DJ24" s="677"/>
      <c r="DK24" s="702"/>
      <c r="DL24" s="701">
        <v>275407719</v>
      </c>
      <c r="DM24" s="677"/>
      <c r="DN24" s="677"/>
      <c r="DO24" s="677"/>
      <c r="DP24" s="677"/>
      <c r="DQ24" s="677"/>
      <c r="DR24" s="677"/>
      <c r="DS24" s="677"/>
      <c r="DT24" s="677"/>
      <c r="DU24" s="677"/>
      <c r="DV24" s="702"/>
      <c r="DW24" s="703">
        <v>67.2</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432148050</v>
      </c>
      <c r="S25" s="622"/>
      <c r="T25" s="622"/>
      <c r="U25" s="622"/>
      <c r="V25" s="622"/>
      <c r="W25" s="622"/>
      <c r="X25" s="622"/>
      <c r="Y25" s="623"/>
      <c r="Z25" s="659">
        <v>53.7</v>
      </c>
      <c r="AA25" s="659"/>
      <c r="AB25" s="659"/>
      <c r="AC25" s="659"/>
      <c r="AD25" s="660">
        <v>404303576</v>
      </c>
      <c r="AE25" s="660"/>
      <c r="AF25" s="660"/>
      <c r="AG25" s="660"/>
      <c r="AH25" s="660"/>
      <c r="AI25" s="660"/>
      <c r="AJ25" s="660"/>
      <c r="AK25" s="660"/>
      <c r="AL25" s="624">
        <v>98.7</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245</v>
      </c>
      <c r="BH25" s="622"/>
      <c r="BI25" s="622"/>
      <c r="BJ25" s="622"/>
      <c r="BK25" s="622"/>
      <c r="BL25" s="622"/>
      <c r="BM25" s="622"/>
      <c r="BN25" s="623"/>
      <c r="BO25" s="659" t="s">
        <v>245</v>
      </c>
      <c r="BP25" s="659"/>
      <c r="BQ25" s="659"/>
      <c r="BR25" s="659"/>
      <c r="BS25" s="660" t="s">
        <v>236</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152551439</v>
      </c>
      <c r="CS25" s="634"/>
      <c r="CT25" s="634"/>
      <c r="CU25" s="634"/>
      <c r="CV25" s="634"/>
      <c r="CW25" s="634"/>
      <c r="CX25" s="634"/>
      <c r="CY25" s="635"/>
      <c r="CZ25" s="624">
        <v>19.100000000000001</v>
      </c>
      <c r="DA25" s="636"/>
      <c r="DB25" s="636"/>
      <c r="DC25" s="637"/>
      <c r="DD25" s="627">
        <v>130652499</v>
      </c>
      <c r="DE25" s="634"/>
      <c r="DF25" s="634"/>
      <c r="DG25" s="634"/>
      <c r="DH25" s="634"/>
      <c r="DI25" s="634"/>
      <c r="DJ25" s="634"/>
      <c r="DK25" s="635"/>
      <c r="DL25" s="627">
        <v>129039158</v>
      </c>
      <c r="DM25" s="634"/>
      <c r="DN25" s="634"/>
      <c r="DO25" s="634"/>
      <c r="DP25" s="634"/>
      <c r="DQ25" s="634"/>
      <c r="DR25" s="634"/>
      <c r="DS25" s="634"/>
      <c r="DT25" s="634"/>
      <c r="DU25" s="634"/>
      <c r="DV25" s="635"/>
      <c r="DW25" s="624">
        <v>31.5</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309414</v>
      </c>
      <c r="S26" s="622"/>
      <c r="T26" s="622"/>
      <c r="U26" s="622"/>
      <c r="V26" s="622"/>
      <c r="W26" s="622"/>
      <c r="X26" s="622"/>
      <c r="Y26" s="623"/>
      <c r="Z26" s="659">
        <v>0</v>
      </c>
      <c r="AA26" s="659"/>
      <c r="AB26" s="659"/>
      <c r="AC26" s="659"/>
      <c r="AD26" s="660">
        <v>309414</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236</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111942728</v>
      </c>
      <c r="CS26" s="622"/>
      <c r="CT26" s="622"/>
      <c r="CU26" s="622"/>
      <c r="CV26" s="622"/>
      <c r="CW26" s="622"/>
      <c r="CX26" s="622"/>
      <c r="CY26" s="623"/>
      <c r="CZ26" s="624">
        <v>14</v>
      </c>
      <c r="DA26" s="636"/>
      <c r="DB26" s="636"/>
      <c r="DC26" s="637"/>
      <c r="DD26" s="627">
        <v>91353672</v>
      </c>
      <c r="DE26" s="622"/>
      <c r="DF26" s="622"/>
      <c r="DG26" s="622"/>
      <c r="DH26" s="622"/>
      <c r="DI26" s="622"/>
      <c r="DJ26" s="622"/>
      <c r="DK26" s="623"/>
      <c r="DL26" s="627" t="s">
        <v>139</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8651794</v>
      </c>
      <c r="S27" s="622"/>
      <c r="T27" s="622"/>
      <c r="U27" s="622"/>
      <c r="V27" s="622"/>
      <c r="W27" s="622"/>
      <c r="X27" s="622"/>
      <c r="Y27" s="623"/>
      <c r="Z27" s="659">
        <v>1.1000000000000001</v>
      </c>
      <c r="AA27" s="659"/>
      <c r="AB27" s="659"/>
      <c r="AC27" s="659"/>
      <c r="AD27" s="660" t="s">
        <v>236</v>
      </c>
      <c r="AE27" s="660"/>
      <c r="AF27" s="660"/>
      <c r="AG27" s="660"/>
      <c r="AH27" s="660"/>
      <c r="AI27" s="660"/>
      <c r="AJ27" s="660"/>
      <c r="AK27" s="660"/>
      <c r="AL27" s="624" t="s">
        <v>245</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378170636</v>
      </c>
      <c r="BH27" s="622"/>
      <c r="BI27" s="622"/>
      <c r="BJ27" s="622"/>
      <c r="BK27" s="622"/>
      <c r="BL27" s="622"/>
      <c r="BM27" s="622"/>
      <c r="BN27" s="623"/>
      <c r="BO27" s="659">
        <v>100</v>
      </c>
      <c r="BP27" s="659"/>
      <c r="BQ27" s="659"/>
      <c r="BR27" s="659"/>
      <c r="BS27" s="660">
        <v>2455059</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238658955</v>
      </c>
      <c r="CS27" s="634"/>
      <c r="CT27" s="634"/>
      <c r="CU27" s="634"/>
      <c r="CV27" s="634"/>
      <c r="CW27" s="634"/>
      <c r="CX27" s="634"/>
      <c r="CY27" s="635"/>
      <c r="CZ27" s="624">
        <v>29.9</v>
      </c>
      <c r="DA27" s="636"/>
      <c r="DB27" s="636"/>
      <c r="DC27" s="637"/>
      <c r="DD27" s="627">
        <v>81292849</v>
      </c>
      <c r="DE27" s="634"/>
      <c r="DF27" s="634"/>
      <c r="DG27" s="634"/>
      <c r="DH27" s="634"/>
      <c r="DI27" s="634"/>
      <c r="DJ27" s="634"/>
      <c r="DK27" s="635"/>
      <c r="DL27" s="627">
        <v>78892212</v>
      </c>
      <c r="DM27" s="634"/>
      <c r="DN27" s="634"/>
      <c r="DO27" s="634"/>
      <c r="DP27" s="634"/>
      <c r="DQ27" s="634"/>
      <c r="DR27" s="634"/>
      <c r="DS27" s="634"/>
      <c r="DT27" s="634"/>
      <c r="DU27" s="634"/>
      <c r="DV27" s="635"/>
      <c r="DW27" s="624">
        <v>19.3</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12516199</v>
      </c>
      <c r="S28" s="622"/>
      <c r="T28" s="622"/>
      <c r="U28" s="622"/>
      <c r="V28" s="622"/>
      <c r="W28" s="622"/>
      <c r="X28" s="622"/>
      <c r="Y28" s="623"/>
      <c r="Z28" s="659">
        <v>1.6</v>
      </c>
      <c r="AA28" s="659"/>
      <c r="AB28" s="659"/>
      <c r="AC28" s="659"/>
      <c r="AD28" s="660">
        <v>3897149</v>
      </c>
      <c r="AE28" s="660"/>
      <c r="AF28" s="660"/>
      <c r="AG28" s="660"/>
      <c r="AH28" s="660"/>
      <c r="AI28" s="660"/>
      <c r="AJ28" s="660"/>
      <c r="AK28" s="660"/>
      <c r="AL28" s="624">
        <v>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71292307</v>
      </c>
      <c r="CS28" s="622"/>
      <c r="CT28" s="622"/>
      <c r="CU28" s="622"/>
      <c r="CV28" s="622"/>
      <c r="CW28" s="622"/>
      <c r="CX28" s="622"/>
      <c r="CY28" s="623"/>
      <c r="CZ28" s="624">
        <v>8.9</v>
      </c>
      <c r="DA28" s="636"/>
      <c r="DB28" s="636"/>
      <c r="DC28" s="637"/>
      <c r="DD28" s="627">
        <v>68048378</v>
      </c>
      <c r="DE28" s="622"/>
      <c r="DF28" s="622"/>
      <c r="DG28" s="622"/>
      <c r="DH28" s="622"/>
      <c r="DI28" s="622"/>
      <c r="DJ28" s="622"/>
      <c r="DK28" s="623"/>
      <c r="DL28" s="627">
        <v>67476349</v>
      </c>
      <c r="DM28" s="622"/>
      <c r="DN28" s="622"/>
      <c r="DO28" s="622"/>
      <c r="DP28" s="622"/>
      <c r="DQ28" s="622"/>
      <c r="DR28" s="622"/>
      <c r="DS28" s="622"/>
      <c r="DT28" s="622"/>
      <c r="DU28" s="622"/>
      <c r="DV28" s="623"/>
      <c r="DW28" s="624">
        <v>16.5</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3370917</v>
      </c>
      <c r="S29" s="622"/>
      <c r="T29" s="622"/>
      <c r="U29" s="622"/>
      <c r="V29" s="622"/>
      <c r="W29" s="622"/>
      <c r="X29" s="622"/>
      <c r="Y29" s="623"/>
      <c r="Z29" s="659">
        <v>0.4</v>
      </c>
      <c r="AA29" s="659"/>
      <c r="AB29" s="659"/>
      <c r="AC29" s="659"/>
      <c r="AD29" s="660">
        <v>44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71291868</v>
      </c>
      <c r="CS29" s="634"/>
      <c r="CT29" s="634"/>
      <c r="CU29" s="634"/>
      <c r="CV29" s="634"/>
      <c r="CW29" s="634"/>
      <c r="CX29" s="634"/>
      <c r="CY29" s="635"/>
      <c r="CZ29" s="624">
        <v>8.9</v>
      </c>
      <c r="DA29" s="636"/>
      <c r="DB29" s="636"/>
      <c r="DC29" s="637"/>
      <c r="DD29" s="627">
        <v>68047939</v>
      </c>
      <c r="DE29" s="634"/>
      <c r="DF29" s="634"/>
      <c r="DG29" s="634"/>
      <c r="DH29" s="634"/>
      <c r="DI29" s="634"/>
      <c r="DJ29" s="634"/>
      <c r="DK29" s="635"/>
      <c r="DL29" s="627">
        <v>67475910</v>
      </c>
      <c r="DM29" s="634"/>
      <c r="DN29" s="634"/>
      <c r="DO29" s="634"/>
      <c r="DP29" s="634"/>
      <c r="DQ29" s="634"/>
      <c r="DR29" s="634"/>
      <c r="DS29" s="634"/>
      <c r="DT29" s="634"/>
      <c r="DU29" s="634"/>
      <c r="DV29" s="635"/>
      <c r="DW29" s="624">
        <v>16.5</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191053563</v>
      </c>
      <c r="S30" s="622"/>
      <c r="T30" s="622"/>
      <c r="U30" s="622"/>
      <c r="V30" s="622"/>
      <c r="W30" s="622"/>
      <c r="X30" s="622"/>
      <c r="Y30" s="623"/>
      <c r="Z30" s="659">
        <v>23.7</v>
      </c>
      <c r="AA30" s="659"/>
      <c r="AB30" s="659"/>
      <c r="AC30" s="659"/>
      <c r="AD30" s="660" t="s">
        <v>245</v>
      </c>
      <c r="AE30" s="660"/>
      <c r="AF30" s="660"/>
      <c r="AG30" s="660"/>
      <c r="AH30" s="660"/>
      <c r="AI30" s="660"/>
      <c r="AJ30" s="660"/>
      <c r="AK30" s="660"/>
      <c r="AL30" s="624" t="s">
        <v>236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62354854</v>
      </c>
      <c r="CS30" s="622"/>
      <c r="CT30" s="622"/>
      <c r="CU30" s="622"/>
      <c r="CV30" s="622"/>
      <c r="CW30" s="622"/>
      <c r="CX30" s="622"/>
      <c r="CY30" s="623"/>
      <c r="CZ30" s="624">
        <v>7.8</v>
      </c>
      <c r="DA30" s="636"/>
      <c r="DB30" s="636"/>
      <c r="DC30" s="637"/>
      <c r="DD30" s="627">
        <v>59489236</v>
      </c>
      <c r="DE30" s="622"/>
      <c r="DF30" s="622"/>
      <c r="DG30" s="622"/>
      <c r="DH30" s="622"/>
      <c r="DI30" s="622"/>
      <c r="DJ30" s="622"/>
      <c r="DK30" s="623"/>
      <c r="DL30" s="627">
        <v>59029343</v>
      </c>
      <c r="DM30" s="622"/>
      <c r="DN30" s="622"/>
      <c r="DO30" s="622"/>
      <c r="DP30" s="622"/>
      <c r="DQ30" s="622"/>
      <c r="DR30" s="622"/>
      <c r="DS30" s="622"/>
      <c r="DT30" s="622"/>
      <c r="DU30" s="622"/>
      <c r="DV30" s="623"/>
      <c r="DW30" s="624">
        <v>14.4</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245</v>
      </c>
      <c r="S31" s="622"/>
      <c r="T31" s="622"/>
      <c r="U31" s="622"/>
      <c r="V31" s="622"/>
      <c r="W31" s="622"/>
      <c r="X31" s="622"/>
      <c r="Y31" s="623"/>
      <c r="Z31" s="659" t="s">
        <v>236</v>
      </c>
      <c r="AA31" s="659"/>
      <c r="AB31" s="659"/>
      <c r="AC31" s="659"/>
      <c r="AD31" s="660" t="s">
        <v>236</v>
      </c>
      <c r="AE31" s="660"/>
      <c r="AF31" s="660"/>
      <c r="AG31" s="660"/>
      <c r="AH31" s="660"/>
      <c r="AI31" s="660"/>
      <c r="AJ31" s="660"/>
      <c r="AK31" s="660"/>
      <c r="AL31" s="624" t="s">
        <v>236</v>
      </c>
      <c r="AM31" s="625"/>
      <c r="AN31" s="625"/>
      <c r="AO31" s="661"/>
      <c r="AP31" s="691" t="s">
        <v>313</v>
      </c>
      <c r="AQ31" s="692"/>
      <c r="AR31" s="692"/>
      <c r="AS31" s="692"/>
      <c r="AT31" s="693" t="s">
        <v>314</v>
      </c>
      <c r="AU31" s="218"/>
      <c r="AV31" s="218"/>
      <c r="AW31" s="218"/>
      <c r="AX31" s="679" t="s">
        <v>188</v>
      </c>
      <c r="AY31" s="680"/>
      <c r="AZ31" s="680"/>
      <c r="BA31" s="680"/>
      <c r="BB31" s="680"/>
      <c r="BC31" s="680"/>
      <c r="BD31" s="680"/>
      <c r="BE31" s="680"/>
      <c r="BF31" s="681"/>
      <c r="BG31" s="683">
        <v>99.7</v>
      </c>
      <c r="BH31" s="684"/>
      <c r="BI31" s="684"/>
      <c r="BJ31" s="684"/>
      <c r="BK31" s="684"/>
      <c r="BL31" s="684"/>
      <c r="BM31" s="685">
        <v>99.5</v>
      </c>
      <c r="BN31" s="684"/>
      <c r="BO31" s="684"/>
      <c r="BP31" s="684"/>
      <c r="BQ31" s="686"/>
      <c r="BR31" s="683">
        <v>99.7</v>
      </c>
      <c r="BS31" s="684"/>
      <c r="BT31" s="684"/>
      <c r="BU31" s="684"/>
      <c r="BV31" s="684"/>
      <c r="BW31" s="684"/>
      <c r="BX31" s="685">
        <v>99.5</v>
      </c>
      <c r="BY31" s="684"/>
      <c r="BZ31" s="684"/>
      <c r="CA31" s="684"/>
      <c r="CB31" s="686"/>
      <c r="CD31" s="642"/>
      <c r="CE31" s="643"/>
      <c r="CF31" s="618" t="s">
        <v>315</v>
      </c>
      <c r="CG31" s="619"/>
      <c r="CH31" s="619"/>
      <c r="CI31" s="619"/>
      <c r="CJ31" s="619"/>
      <c r="CK31" s="619"/>
      <c r="CL31" s="619"/>
      <c r="CM31" s="619"/>
      <c r="CN31" s="619"/>
      <c r="CO31" s="619"/>
      <c r="CP31" s="619"/>
      <c r="CQ31" s="620"/>
      <c r="CR31" s="621">
        <v>8937014</v>
      </c>
      <c r="CS31" s="634"/>
      <c r="CT31" s="634"/>
      <c r="CU31" s="634"/>
      <c r="CV31" s="634"/>
      <c r="CW31" s="634"/>
      <c r="CX31" s="634"/>
      <c r="CY31" s="635"/>
      <c r="CZ31" s="624">
        <v>1.1000000000000001</v>
      </c>
      <c r="DA31" s="636"/>
      <c r="DB31" s="636"/>
      <c r="DC31" s="637"/>
      <c r="DD31" s="627">
        <v>8558703</v>
      </c>
      <c r="DE31" s="634"/>
      <c r="DF31" s="634"/>
      <c r="DG31" s="634"/>
      <c r="DH31" s="634"/>
      <c r="DI31" s="634"/>
      <c r="DJ31" s="634"/>
      <c r="DK31" s="635"/>
      <c r="DL31" s="627">
        <v>8446567</v>
      </c>
      <c r="DM31" s="634"/>
      <c r="DN31" s="634"/>
      <c r="DO31" s="634"/>
      <c r="DP31" s="634"/>
      <c r="DQ31" s="634"/>
      <c r="DR31" s="634"/>
      <c r="DS31" s="634"/>
      <c r="DT31" s="634"/>
      <c r="DU31" s="634"/>
      <c r="DV31" s="635"/>
      <c r="DW31" s="624">
        <v>2.1</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40350020</v>
      </c>
      <c r="S32" s="622"/>
      <c r="T32" s="622"/>
      <c r="U32" s="622"/>
      <c r="V32" s="622"/>
      <c r="W32" s="622"/>
      <c r="X32" s="622"/>
      <c r="Y32" s="623"/>
      <c r="Z32" s="659">
        <v>5</v>
      </c>
      <c r="AA32" s="659"/>
      <c r="AB32" s="659"/>
      <c r="AC32" s="659"/>
      <c r="AD32" s="660" t="s">
        <v>236</v>
      </c>
      <c r="AE32" s="660"/>
      <c r="AF32" s="660"/>
      <c r="AG32" s="660"/>
      <c r="AH32" s="660"/>
      <c r="AI32" s="660"/>
      <c r="AJ32" s="660"/>
      <c r="AK32" s="660"/>
      <c r="AL32" s="624" t="s">
        <v>236</v>
      </c>
      <c r="AM32" s="625"/>
      <c r="AN32" s="625"/>
      <c r="AO32" s="661"/>
      <c r="AP32" s="662"/>
      <c r="AQ32" s="663"/>
      <c r="AR32" s="663"/>
      <c r="AS32" s="663"/>
      <c r="AT32" s="694"/>
      <c r="AU32" s="214" t="s">
        <v>317</v>
      </c>
      <c r="AX32" s="618" t="s">
        <v>318</v>
      </c>
      <c r="AY32" s="619"/>
      <c r="AZ32" s="619"/>
      <c r="BA32" s="619"/>
      <c r="BB32" s="619"/>
      <c r="BC32" s="619"/>
      <c r="BD32" s="619"/>
      <c r="BE32" s="619"/>
      <c r="BF32" s="620"/>
      <c r="BG32" s="687">
        <v>99.5</v>
      </c>
      <c r="BH32" s="634"/>
      <c r="BI32" s="634"/>
      <c r="BJ32" s="634"/>
      <c r="BK32" s="634"/>
      <c r="BL32" s="634"/>
      <c r="BM32" s="625">
        <v>99.2</v>
      </c>
      <c r="BN32" s="634"/>
      <c r="BO32" s="634"/>
      <c r="BP32" s="634"/>
      <c r="BQ32" s="657"/>
      <c r="BR32" s="687">
        <v>99.5</v>
      </c>
      <c r="BS32" s="634"/>
      <c r="BT32" s="634"/>
      <c r="BU32" s="634"/>
      <c r="BV32" s="634"/>
      <c r="BW32" s="634"/>
      <c r="BX32" s="625">
        <v>99.2</v>
      </c>
      <c r="BY32" s="634"/>
      <c r="BZ32" s="634"/>
      <c r="CA32" s="634"/>
      <c r="CB32" s="657"/>
      <c r="CD32" s="644"/>
      <c r="CE32" s="645"/>
      <c r="CF32" s="618" t="s">
        <v>319</v>
      </c>
      <c r="CG32" s="619"/>
      <c r="CH32" s="619"/>
      <c r="CI32" s="619"/>
      <c r="CJ32" s="619"/>
      <c r="CK32" s="619"/>
      <c r="CL32" s="619"/>
      <c r="CM32" s="619"/>
      <c r="CN32" s="619"/>
      <c r="CO32" s="619"/>
      <c r="CP32" s="619"/>
      <c r="CQ32" s="620"/>
      <c r="CR32" s="621">
        <v>439</v>
      </c>
      <c r="CS32" s="622"/>
      <c r="CT32" s="622"/>
      <c r="CU32" s="622"/>
      <c r="CV32" s="622"/>
      <c r="CW32" s="622"/>
      <c r="CX32" s="622"/>
      <c r="CY32" s="623"/>
      <c r="CZ32" s="624">
        <v>0</v>
      </c>
      <c r="DA32" s="636"/>
      <c r="DB32" s="636"/>
      <c r="DC32" s="637"/>
      <c r="DD32" s="627">
        <v>439</v>
      </c>
      <c r="DE32" s="622"/>
      <c r="DF32" s="622"/>
      <c r="DG32" s="622"/>
      <c r="DH32" s="622"/>
      <c r="DI32" s="622"/>
      <c r="DJ32" s="622"/>
      <c r="DK32" s="623"/>
      <c r="DL32" s="627">
        <v>439</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9620702</v>
      </c>
      <c r="S33" s="622"/>
      <c r="T33" s="622"/>
      <c r="U33" s="622"/>
      <c r="V33" s="622"/>
      <c r="W33" s="622"/>
      <c r="X33" s="622"/>
      <c r="Y33" s="623"/>
      <c r="Z33" s="659">
        <v>1.2</v>
      </c>
      <c r="AA33" s="659"/>
      <c r="AB33" s="659"/>
      <c r="AC33" s="659"/>
      <c r="AD33" s="660">
        <v>787804</v>
      </c>
      <c r="AE33" s="660"/>
      <c r="AF33" s="660"/>
      <c r="AG33" s="660"/>
      <c r="AH33" s="660"/>
      <c r="AI33" s="660"/>
      <c r="AJ33" s="660"/>
      <c r="AK33" s="660"/>
      <c r="AL33" s="624">
        <v>0.2</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99.9</v>
      </c>
      <c r="BH33" s="606"/>
      <c r="BI33" s="606"/>
      <c r="BJ33" s="606"/>
      <c r="BK33" s="606"/>
      <c r="BL33" s="606"/>
      <c r="BM33" s="652">
        <v>99.8</v>
      </c>
      <c r="BN33" s="606"/>
      <c r="BO33" s="606"/>
      <c r="BP33" s="606"/>
      <c r="BQ33" s="669"/>
      <c r="BR33" s="682">
        <v>99.8</v>
      </c>
      <c r="BS33" s="606"/>
      <c r="BT33" s="606"/>
      <c r="BU33" s="606"/>
      <c r="BV33" s="606"/>
      <c r="BW33" s="606"/>
      <c r="BX33" s="652">
        <v>99.8</v>
      </c>
      <c r="BY33" s="606"/>
      <c r="BZ33" s="606"/>
      <c r="CA33" s="606"/>
      <c r="CB33" s="669"/>
      <c r="CD33" s="618" t="s">
        <v>322</v>
      </c>
      <c r="CE33" s="619"/>
      <c r="CF33" s="619"/>
      <c r="CG33" s="619"/>
      <c r="CH33" s="619"/>
      <c r="CI33" s="619"/>
      <c r="CJ33" s="619"/>
      <c r="CK33" s="619"/>
      <c r="CL33" s="619"/>
      <c r="CM33" s="619"/>
      <c r="CN33" s="619"/>
      <c r="CO33" s="619"/>
      <c r="CP33" s="619"/>
      <c r="CQ33" s="620"/>
      <c r="CR33" s="621">
        <v>230078902</v>
      </c>
      <c r="CS33" s="634"/>
      <c r="CT33" s="634"/>
      <c r="CU33" s="634"/>
      <c r="CV33" s="634"/>
      <c r="CW33" s="634"/>
      <c r="CX33" s="634"/>
      <c r="CY33" s="635"/>
      <c r="CZ33" s="624">
        <v>28.9</v>
      </c>
      <c r="DA33" s="636"/>
      <c r="DB33" s="636"/>
      <c r="DC33" s="637"/>
      <c r="DD33" s="627">
        <v>151632821</v>
      </c>
      <c r="DE33" s="634"/>
      <c r="DF33" s="634"/>
      <c r="DG33" s="634"/>
      <c r="DH33" s="634"/>
      <c r="DI33" s="634"/>
      <c r="DJ33" s="634"/>
      <c r="DK33" s="635"/>
      <c r="DL33" s="627">
        <v>122312171</v>
      </c>
      <c r="DM33" s="634"/>
      <c r="DN33" s="634"/>
      <c r="DO33" s="634"/>
      <c r="DP33" s="634"/>
      <c r="DQ33" s="634"/>
      <c r="DR33" s="634"/>
      <c r="DS33" s="634"/>
      <c r="DT33" s="634"/>
      <c r="DU33" s="634"/>
      <c r="DV33" s="635"/>
      <c r="DW33" s="624">
        <v>29.9</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1334904</v>
      </c>
      <c r="S34" s="622"/>
      <c r="T34" s="622"/>
      <c r="U34" s="622"/>
      <c r="V34" s="622"/>
      <c r="W34" s="622"/>
      <c r="X34" s="622"/>
      <c r="Y34" s="623"/>
      <c r="Z34" s="659">
        <v>0.2</v>
      </c>
      <c r="AA34" s="659"/>
      <c r="AB34" s="659"/>
      <c r="AC34" s="659"/>
      <c r="AD34" s="660" t="s">
        <v>139</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103548847</v>
      </c>
      <c r="CS34" s="622"/>
      <c r="CT34" s="622"/>
      <c r="CU34" s="622"/>
      <c r="CV34" s="622"/>
      <c r="CW34" s="622"/>
      <c r="CX34" s="622"/>
      <c r="CY34" s="623"/>
      <c r="CZ34" s="624">
        <v>13</v>
      </c>
      <c r="DA34" s="636"/>
      <c r="DB34" s="636"/>
      <c r="DC34" s="637"/>
      <c r="DD34" s="627">
        <v>67973260</v>
      </c>
      <c r="DE34" s="622"/>
      <c r="DF34" s="622"/>
      <c r="DG34" s="622"/>
      <c r="DH34" s="622"/>
      <c r="DI34" s="622"/>
      <c r="DJ34" s="622"/>
      <c r="DK34" s="623"/>
      <c r="DL34" s="627">
        <v>60064084</v>
      </c>
      <c r="DM34" s="622"/>
      <c r="DN34" s="622"/>
      <c r="DO34" s="622"/>
      <c r="DP34" s="622"/>
      <c r="DQ34" s="622"/>
      <c r="DR34" s="622"/>
      <c r="DS34" s="622"/>
      <c r="DT34" s="622"/>
      <c r="DU34" s="622"/>
      <c r="DV34" s="623"/>
      <c r="DW34" s="624">
        <v>14.7</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5727406</v>
      </c>
      <c r="S35" s="622"/>
      <c r="T35" s="622"/>
      <c r="U35" s="622"/>
      <c r="V35" s="622"/>
      <c r="W35" s="622"/>
      <c r="X35" s="622"/>
      <c r="Y35" s="623"/>
      <c r="Z35" s="659">
        <v>0.7</v>
      </c>
      <c r="AA35" s="659"/>
      <c r="AB35" s="659"/>
      <c r="AC35" s="659"/>
      <c r="AD35" s="660" t="s">
        <v>245</v>
      </c>
      <c r="AE35" s="660"/>
      <c r="AF35" s="660"/>
      <c r="AG35" s="660"/>
      <c r="AH35" s="660"/>
      <c r="AI35" s="660"/>
      <c r="AJ35" s="660"/>
      <c r="AK35" s="660"/>
      <c r="AL35" s="624" t="s">
        <v>236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6559735</v>
      </c>
      <c r="CS35" s="634"/>
      <c r="CT35" s="634"/>
      <c r="CU35" s="634"/>
      <c r="CV35" s="634"/>
      <c r="CW35" s="634"/>
      <c r="CX35" s="634"/>
      <c r="CY35" s="635"/>
      <c r="CZ35" s="624">
        <v>0.8</v>
      </c>
      <c r="DA35" s="636"/>
      <c r="DB35" s="636"/>
      <c r="DC35" s="637"/>
      <c r="DD35" s="627">
        <v>4263657</v>
      </c>
      <c r="DE35" s="634"/>
      <c r="DF35" s="634"/>
      <c r="DG35" s="634"/>
      <c r="DH35" s="634"/>
      <c r="DI35" s="634"/>
      <c r="DJ35" s="634"/>
      <c r="DK35" s="635"/>
      <c r="DL35" s="627">
        <v>4263657</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5375801</v>
      </c>
      <c r="S36" s="622"/>
      <c r="T36" s="622"/>
      <c r="U36" s="622"/>
      <c r="V36" s="622"/>
      <c r="W36" s="622"/>
      <c r="X36" s="622"/>
      <c r="Y36" s="623"/>
      <c r="Z36" s="659">
        <v>0.7</v>
      </c>
      <c r="AA36" s="659"/>
      <c r="AB36" s="659"/>
      <c r="AC36" s="659"/>
      <c r="AD36" s="660" t="s">
        <v>236</v>
      </c>
      <c r="AE36" s="660"/>
      <c r="AF36" s="660"/>
      <c r="AG36" s="660"/>
      <c r="AH36" s="660"/>
      <c r="AI36" s="660"/>
      <c r="AJ36" s="660"/>
      <c r="AK36" s="660"/>
      <c r="AL36" s="624" t="s">
        <v>236</v>
      </c>
      <c r="AM36" s="625"/>
      <c r="AN36" s="625"/>
      <c r="AO36" s="661"/>
      <c r="AP36" s="222"/>
      <c r="AQ36" s="670" t="s">
        <v>330</v>
      </c>
      <c r="AR36" s="671"/>
      <c r="AS36" s="671"/>
      <c r="AT36" s="671"/>
      <c r="AU36" s="671"/>
      <c r="AV36" s="671"/>
      <c r="AW36" s="671"/>
      <c r="AX36" s="671"/>
      <c r="AY36" s="672"/>
      <c r="AZ36" s="676">
        <v>62826893</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330559</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54206334</v>
      </c>
      <c r="CS36" s="622"/>
      <c r="CT36" s="622"/>
      <c r="CU36" s="622"/>
      <c r="CV36" s="622"/>
      <c r="CW36" s="622"/>
      <c r="CX36" s="622"/>
      <c r="CY36" s="623"/>
      <c r="CZ36" s="624">
        <v>6.8</v>
      </c>
      <c r="DA36" s="636"/>
      <c r="DB36" s="636"/>
      <c r="DC36" s="637"/>
      <c r="DD36" s="627">
        <v>42338754</v>
      </c>
      <c r="DE36" s="622"/>
      <c r="DF36" s="622"/>
      <c r="DG36" s="622"/>
      <c r="DH36" s="622"/>
      <c r="DI36" s="622"/>
      <c r="DJ36" s="622"/>
      <c r="DK36" s="623"/>
      <c r="DL36" s="627">
        <v>26176549</v>
      </c>
      <c r="DM36" s="622"/>
      <c r="DN36" s="622"/>
      <c r="DO36" s="622"/>
      <c r="DP36" s="622"/>
      <c r="DQ36" s="622"/>
      <c r="DR36" s="622"/>
      <c r="DS36" s="622"/>
      <c r="DT36" s="622"/>
      <c r="DU36" s="622"/>
      <c r="DV36" s="623"/>
      <c r="DW36" s="624">
        <v>6.4</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33391693</v>
      </c>
      <c r="S37" s="622"/>
      <c r="T37" s="622"/>
      <c r="U37" s="622"/>
      <c r="V37" s="622"/>
      <c r="W37" s="622"/>
      <c r="X37" s="622"/>
      <c r="Y37" s="623"/>
      <c r="Z37" s="659">
        <v>4.0999999999999996</v>
      </c>
      <c r="AA37" s="659"/>
      <c r="AB37" s="659"/>
      <c r="AC37" s="659"/>
      <c r="AD37" s="660">
        <v>275104</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12041678</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-2045797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63465</v>
      </c>
      <c r="CS37" s="634"/>
      <c r="CT37" s="634"/>
      <c r="CU37" s="634"/>
      <c r="CV37" s="634"/>
      <c r="CW37" s="634"/>
      <c r="CX37" s="634"/>
      <c r="CY37" s="635"/>
      <c r="CZ37" s="624">
        <v>0</v>
      </c>
      <c r="DA37" s="636"/>
      <c r="DB37" s="636"/>
      <c r="DC37" s="637"/>
      <c r="DD37" s="627">
        <v>63465</v>
      </c>
      <c r="DE37" s="634"/>
      <c r="DF37" s="634"/>
      <c r="DG37" s="634"/>
      <c r="DH37" s="634"/>
      <c r="DI37" s="634"/>
      <c r="DJ37" s="634"/>
      <c r="DK37" s="635"/>
      <c r="DL37" s="627">
        <v>63465</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61491000</v>
      </c>
      <c r="S38" s="622"/>
      <c r="T38" s="622"/>
      <c r="U38" s="622"/>
      <c r="V38" s="622"/>
      <c r="W38" s="622"/>
      <c r="X38" s="622"/>
      <c r="Y38" s="623"/>
      <c r="Z38" s="659">
        <v>7.6</v>
      </c>
      <c r="AA38" s="659"/>
      <c r="AB38" s="659"/>
      <c r="AC38" s="659"/>
      <c r="AD38" s="660" t="s">
        <v>139</v>
      </c>
      <c r="AE38" s="660"/>
      <c r="AF38" s="660"/>
      <c r="AG38" s="660"/>
      <c r="AH38" s="660"/>
      <c r="AI38" s="660"/>
      <c r="AJ38" s="660"/>
      <c r="AK38" s="660"/>
      <c r="AL38" s="624" t="s">
        <v>236</v>
      </c>
      <c r="AM38" s="625"/>
      <c r="AN38" s="625"/>
      <c r="AO38" s="661"/>
      <c r="AQ38" s="654" t="s">
        <v>338</v>
      </c>
      <c r="AR38" s="655"/>
      <c r="AS38" s="655"/>
      <c r="AT38" s="655"/>
      <c r="AU38" s="655"/>
      <c r="AV38" s="655"/>
      <c r="AW38" s="655"/>
      <c r="AX38" s="655"/>
      <c r="AY38" s="656"/>
      <c r="AZ38" s="621">
        <v>7961993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170996</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40958268</v>
      </c>
      <c r="CS38" s="622"/>
      <c r="CT38" s="622"/>
      <c r="CU38" s="622"/>
      <c r="CV38" s="622"/>
      <c r="CW38" s="622"/>
      <c r="CX38" s="622"/>
      <c r="CY38" s="623"/>
      <c r="CZ38" s="624">
        <v>5.0999999999999996</v>
      </c>
      <c r="DA38" s="636"/>
      <c r="DB38" s="636"/>
      <c r="DC38" s="637"/>
      <c r="DD38" s="627">
        <v>34443422</v>
      </c>
      <c r="DE38" s="622"/>
      <c r="DF38" s="622"/>
      <c r="DG38" s="622"/>
      <c r="DH38" s="622"/>
      <c r="DI38" s="622"/>
      <c r="DJ38" s="622"/>
      <c r="DK38" s="623"/>
      <c r="DL38" s="627">
        <v>31767310</v>
      </c>
      <c r="DM38" s="622"/>
      <c r="DN38" s="622"/>
      <c r="DO38" s="622"/>
      <c r="DP38" s="622"/>
      <c r="DQ38" s="622"/>
      <c r="DR38" s="622"/>
      <c r="DS38" s="622"/>
      <c r="DT38" s="622"/>
      <c r="DU38" s="622"/>
      <c r="DV38" s="623"/>
      <c r="DW38" s="624">
        <v>7.8</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245</v>
      </c>
      <c r="S39" s="622"/>
      <c r="T39" s="622"/>
      <c r="U39" s="622"/>
      <c r="V39" s="622"/>
      <c r="W39" s="622"/>
      <c r="X39" s="622"/>
      <c r="Y39" s="623"/>
      <c r="Z39" s="659" t="s">
        <v>245</v>
      </c>
      <c r="AA39" s="659"/>
      <c r="AB39" s="659"/>
      <c r="AC39" s="659"/>
      <c r="AD39" s="660" t="s">
        <v>139</v>
      </c>
      <c r="AE39" s="660"/>
      <c r="AF39" s="660"/>
      <c r="AG39" s="660"/>
      <c r="AH39" s="660"/>
      <c r="AI39" s="660"/>
      <c r="AJ39" s="660"/>
      <c r="AK39" s="660"/>
      <c r="AL39" s="624" t="s">
        <v>245</v>
      </c>
      <c r="AM39" s="625"/>
      <c r="AN39" s="625"/>
      <c r="AO39" s="661"/>
      <c r="AQ39" s="654" t="s">
        <v>342</v>
      </c>
      <c r="AR39" s="655"/>
      <c r="AS39" s="655"/>
      <c r="AT39" s="655"/>
      <c r="AU39" s="655"/>
      <c r="AV39" s="655"/>
      <c r="AW39" s="655"/>
      <c r="AX39" s="655"/>
      <c r="AY39" s="656"/>
      <c r="AZ39" s="621">
        <v>1131237</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237907</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2575021</v>
      </c>
      <c r="CS39" s="634"/>
      <c r="CT39" s="634"/>
      <c r="CU39" s="634"/>
      <c r="CV39" s="634"/>
      <c r="CW39" s="634"/>
      <c r="CX39" s="634"/>
      <c r="CY39" s="635"/>
      <c r="CZ39" s="624">
        <v>0.3</v>
      </c>
      <c r="DA39" s="636"/>
      <c r="DB39" s="636"/>
      <c r="DC39" s="637"/>
      <c r="DD39" s="627">
        <v>231053</v>
      </c>
      <c r="DE39" s="634"/>
      <c r="DF39" s="634"/>
      <c r="DG39" s="634"/>
      <c r="DH39" s="634"/>
      <c r="DI39" s="634"/>
      <c r="DJ39" s="634"/>
      <c r="DK39" s="635"/>
      <c r="DL39" s="627" t="s">
        <v>245</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t="s">
        <v>236</v>
      </c>
      <c r="S40" s="622"/>
      <c r="T40" s="622"/>
      <c r="U40" s="622"/>
      <c r="V40" s="622"/>
      <c r="W40" s="622"/>
      <c r="X40" s="622"/>
      <c r="Y40" s="623"/>
      <c r="Z40" s="659" t="s">
        <v>236</v>
      </c>
      <c r="AA40" s="659"/>
      <c r="AB40" s="659"/>
      <c r="AC40" s="659"/>
      <c r="AD40" s="660" t="s">
        <v>236</v>
      </c>
      <c r="AE40" s="660"/>
      <c r="AF40" s="660"/>
      <c r="AG40" s="660"/>
      <c r="AH40" s="660"/>
      <c r="AI40" s="660"/>
      <c r="AJ40" s="660"/>
      <c r="AK40" s="660"/>
      <c r="AL40" s="624" t="s">
        <v>236</v>
      </c>
      <c r="AM40" s="625"/>
      <c r="AN40" s="625"/>
      <c r="AO40" s="661"/>
      <c r="AQ40" s="654" t="s">
        <v>346</v>
      </c>
      <c r="AR40" s="655"/>
      <c r="AS40" s="655"/>
      <c r="AT40" s="655"/>
      <c r="AU40" s="655"/>
      <c r="AV40" s="655"/>
      <c r="AW40" s="655"/>
      <c r="AX40" s="655"/>
      <c r="AY40" s="656"/>
      <c r="AZ40" s="621">
        <v>565777</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125</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22230697</v>
      </c>
      <c r="CS40" s="622"/>
      <c r="CT40" s="622"/>
      <c r="CU40" s="622"/>
      <c r="CV40" s="622"/>
      <c r="CW40" s="622"/>
      <c r="CX40" s="622"/>
      <c r="CY40" s="623"/>
      <c r="CZ40" s="624">
        <v>2.8</v>
      </c>
      <c r="DA40" s="636"/>
      <c r="DB40" s="636"/>
      <c r="DC40" s="637"/>
      <c r="DD40" s="627">
        <v>2382675</v>
      </c>
      <c r="DE40" s="622"/>
      <c r="DF40" s="622"/>
      <c r="DG40" s="622"/>
      <c r="DH40" s="622"/>
      <c r="DI40" s="622"/>
      <c r="DJ40" s="622"/>
      <c r="DK40" s="623"/>
      <c r="DL40" s="627">
        <v>40571</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805341463</v>
      </c>
      <c r="S41" s="646"/>
      <c r="T41" s="646"/>
      <c r="U41" s="646"/>
      <c r="V41" s="646"/>
      <c r="W41" s="646"/>
      <c r="X41" s="646"/>
      <c r="Y41" s="649"/>
      <c r="Z41" s="650">
        <v>100</v>
      </c>
      <c r="AA41" s="650"/>
      <c r="AB41" s="650"/>
      <c r="AC41" s="650"/>
      <c r="AD41" s="651">
        <v>409573091</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11230709</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245</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236</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29895499</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334</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104887192</v>
      </c>
      <c r="CS42" s="634"/>
      <c r="CT42" s="634"/>
      <c r="CU42" s="634"/>
      <c r="CV42" s="634"/>
      <c r="CW42" s="634"/>
      <c r="CX42" s="634"/>
      <c r="CY42" s="635"/>
      <c r="CZ42" s="624">
        <v>13.2</v>
      </c>
      <c r="DA42" s="636"/>
      <c r="DB42" s="636"/>
      <c r="DC42" s="637"/>
      <c r="DD42" s="627">
        <v>22792774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3594190</v>
      </c>
      <c r="CS43" s="634"/>
      <c r="CT43" s="634"/>
      <c r="CU43" s="634"/>
      <c r="CV43" s="634"/>
      <c r="CW43" s="634"/>
      <c r="CX43" s="634"/>
      <c r="CY43" s="635"/>
      <c r="CZ43" s="624">
        <v>0.5</v>
      </c>
      <c r="DA43" s="636"/>
      <c r="DB43" s="636"/>
      <c r="DC43" s="637"/>
      <c r="DD43" s="627">
        <v>3519429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104880684</v>
      </c>
      <c r="CS44" s="622"/>
      <c r="CT44" s="622"/>
      <c r="CU44" s="622"/>
      <c r="CV44" s="622"/>
      <c r="CW44" s="622"/>
      <c r="CX44" s="622"/>
      <c r="CY44" s="623"/>
      <c r="CZ44" s="624">
        <v>13.2</v>
      </c>
      <c r="DA44" s="625"/>
      <c r="DB44" s="625"/>
      <c r="DC44" s="626"/>
      <c r="DD44" s="627">
        <v>22786266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34138700</v>
      </c>
      <c r="CS45" s="634"/>
      <c r="CT45" s="634"/>
      <c r="CU45" s="634"/>
      <c r="CV45" s="634"/>
      <c r="CW45" s="634"/>
      <c r="CX45" s="634"/>
      <c r="CY45" s="635"/>
      <c r="CZ45" s="624">
        <v>4.3</v>
      </c>
      <c r="DA45" s="636"/>
      <c r="DB45" s="636"/>
      <c r="DC45" s="637"/>
      <c r="DD45" s="627">
        <v>2345700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64567998</v>
      </c>
      <c r="CS46" s="622"/>
      <c r="CT46" s="622"/>
      <c r="CU46" s="622"/>
      <c r="CV46" s="622"/>
      <c r="CW46" s="622"/>
      <c r="CX46" s="622"/>
      <c r="CY46" s="623"/>
      <c r="CZ46" s="624">
        <v>8.1</v>
      </c>
      <c r="DA46" s="625"/>
      <c r="DB46" s="625"/>
      <c r="DC46" s="626"/>
      <c r="DD46" s="627">
        <v>20211155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6508</v>
      </c>
      <c r="CS47" s="634"/>
      <c r="CT47" s="634"/>
      <c r="CU47" s="634"/>
      <c r="CV47" s="634"/>
      <c r="CW47" s="634"/>
      <c r="CX47" s="634"/>
      <c r="CY47" s="635"/>
      <c r="CZ47" s="624">
        <v>0</v>
      </c>
      <c r="DA47" s="636"/>
      <c r="DB47" s="636"/>
      <c r="DC47" s="637"/>
      <c r="DD47" s="627">
        <v>6508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236</v>
      </c>
      <c r="CS48" s="622"/>
      <c r="CT48" s="622"/>
      <c r="CU48" s="622"/>
      <c r="CV48" s="622"/>
      <c r="CW48" s="622"/>
      <c r="CX48" s="622"/>
      <c r="CY48" s="623"/>
      <c r="CZ48" s="624" t="s">
        <v>245</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797468795</v>
      </c>
      <c r="CS49" s="606"/>
      <c r="CT49" s="606"/>
      <c r="CU49" s="606"/>
      <c r="CV49" s="606"/>
      <c r="CW49" s="606"/>
      <c r="CX49" s="606"/>
      <c r="CY49" s="607"/>
      <c r="CZ49" s="608">
        <v>100</v>
      </c>
      <c r="DA49" s="609"/>
      <c r="DB49" s="609"/>
      <c r="DC49" s="610"/>
      <c r="DD49" s="611">
        <v>454419321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w8AzLE7j3caQb2KER1HD/LLSyKRAhdbeq7QOKIp1OA3t8dxfaWEOpjy/O90MXKzArTdXpUoUqt+0pi+OLO+7A==" saltValue="UMVB+q1HM5dbWQXUzjFO6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44" sqref="V44:Z4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2" t="s">
        <v>367</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368</v>
      </c>
      <c r="DK2" s="1094"/>
      <c r="DL2" s="1094"/>
      <c r="DM2" s="1094"/>
      <c r="DN2" s="1094"/>
      <c r="DO2" s="1095"/>
      <c r="DP2" s="228"/>
      <c r="DQ2" s="1093" t="s">
        <v>369</v>
      </c>
      <c r="DR2" s="1094"/>
      <c r="DS2" s="1094"/>
      <c r="DT2" s="1094"/>
      <c r="DU2" s="1094"/>
      <c r="DV2" s="1094"/>
      <c r="DW2" s="1094"/>
      <c r="DX2" s="1094"/>
      <c r="DY2" s="1094"/>
      <c r="DZ2" s="109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370</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6"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6" t="s">
        <v>386</v>
      </c>
      <c r="DH5" s="1087"/>
      <c r="DI5" s="1087"/>
      <c r="DJ5" s="1087"/>
      <c r="DK5" s="1088"/>
      <c r="DL5" s="1086" t="s">
        <v>387</v>
      </c>
      <c r="DM5" s="1087"/>
      <c r="DN5" s="1087"/>
      <c r="DO5" s="1087"/>
      <c r="DP5" s="1088"/>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7"/>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9"/>
      <c r="DH6" s="1090"/>
      <c r="DI6" s="1090"/>
      <c r="DJ6" s="1090"/>
      <c r="DK6" s="1091"/>
      <c r="DL6" s="1089"/>
      <c r="DM6" s="1090"/>
      <c r="DN6" s="1090"/>
      <c r="DO6" s="1090"/>
      <c r="DP6" s="1091"/>
      <c r="DQ6" s="1004"/>
      <c r="DR6" s="1005"/>
      <c r="DS6" s="1005"/>
      <c r="DT6" s="1005"/>
      <c r="DU6" s="1006"/>
      <c r="DV6" s="1004"/>
      <c r="DW6" s="1005"/>
      <c r="DX6" s="1005"/>
      <c r="DY6" s="1005"/>
      <c r="DZ6" s="1016"/>
      <c r="EA6" s="234"/>
    </row>
    <row r="7" spans="1:131" s="235" customFormat="1" ht="26.25" customHeight="1" thickTop="1" x14ac:dyDescent="0.15">
      <c r="A7" s="236">
        <v>1</v>
      </c>
      <c r="B7" s="1049" t="s">
        <v>565</v>
      </c>
      <c r="C7" s="1050"/>
      <c r="D7" s="1050"/>
      <c r="E7" s="1050"/>
      <c r="F7" s="1050"/>
      <c r="G7" s="1050"/>
      <c r="H7" s="1050"/>
      <c r="I7" s="1050"/>
      <c r="J7" s="1050"/>
      <c r="K7" s="1050"/>
      <c r="L7" s="1050"/>
      <c r="M7" s="1050"/>
      <c r="N7" s="1050"/>
      <c r="O7" s="1050"/>
      <c r="P7" s="1051"/>
      <c r="Q7" s="1104">
        <v>858001</v>
      </c>
      <c r="R7" s="1105"/>
      <c r="S7" s="1105"/>
      <c r="T7" s="1105"/>
      <c r="U7" s="1105"/>
      <c r="V7" s="1105">
        <v>850600</v>
      </c>
      <c r="W7" s="1105"/>
      <c r="X7" s="1105"/>
      <c r="Y7" s="1105"/>
      <c r="Z7" s="1105"/>
      <c r="AA7" s="1105">
        <v>7401</v>
      </c>
      <c r="AB7" s="1105"/>
      <c r="AC7" s="1105"/>
      <c r="AD7" s="1105"/>
      <c r="AE7" s="1106"/>
      <c r="AF7" s="1107">
        <v>1940</v>
      </c>
      <c r="AG7" s="1108"/>
      <c r="AH7" s="1108"/>
      <c r="AI7" s="1108"/>
      <c r="AJ7" s="1109"/>
      <c r="AK7" s="1110">
        <v>58413</v>
      </c>
      <c r="AL7" s="1111"/>
      <c r="AM7" s="1111"/>
      <c r="AN7" s="1111"/>
      <c r="AO7" s="1111"/>
      <c r="AP7" s="1111">
        <v>1058046</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594</v>
      </c>
      <c r="BT7" s="1102"/>
      <c r="BU7" s="1102"/>
      <c r="BV7" s="1102"/>
      <c r="BW7" s="1102"/>
      <c r="BX7" s="1102"/>
      <c r="BY7" s="1102"/>
      <c r="BZ7" s="1102"/>
      <c r="CA7" s="1102"/>
      <c r="CB7" s="1102"/>
      <c r="CC7" s="1102"/>
      <c r="CD7" s="1102"/>
      <c r="CE7" s="1102"/>
      <c r="CF7" s="1102"/>
      <c r="CG7" s="1114"/>
      <c r="CH7" s="1098">
        <v>6</v>
      </c>
      <c r="CI7" s="1099"/>
      <c r="CJ7" s="1099"/>
      <c r="CK7" s="1099"/>
      <c r="CL7" s="1100"/>
      <c r="CM7" s="1098">
        <v>177</v>
      </c>
      <c r="CN7" s="1099"/>
      <c r="CO7" s="1099"/>
      <c r="CP7" s="1099"/>
      <c r="CQ7" s="1100"/>
      <c r="CR7" s="1098">
        <v>77</v>
      </c>
      <c r="CS7" s="1099"/>
      <c r="CT7" s="1099"/>
      <c r="CU7" s="1099"/>
      <c r="CV7" s="1100"/>
      <c r="CW7" s="1098"/>
      <c r="CX7" s="1099"/>
      <c r="CY7" s="1099"/>
      <c r="CZ7" s="1099"/>
      <c r="DA7" s="1100"/>
      <c r="DB7" s="1098"/>
      <c r="DC7" s="1099"/>
      <c r="DD7" s="1099"/>
      <c r="DE7" s="1099"/>
      <c r="DF7" s="1100"/>
      <c r="DG7" s="1098"/>
      <c r="DH7" s="1099"/>
      <c r="DI7" s="1099"/>
      <c r="DJ7" s="1099"/>
      <c r="DK7" s="1100"/>
      <c r="DL7" s="1098"/>
      <c r="DM7" s="1099"/>
      <c r="DN7" s="1099"/>
      <c r="DO7" s="1099"/>
      <c r="DP7" s="1100"/>
      <c r="DQ7" s="1098"/>
      <c r="DR7" s="1099"/>
      <c r="DS7" s="1099"/>
      <c r="DT7" s="1099"/>
      <c r="DU7" s="1100"/>
      <c r="DV7" s="1101"/>
      <c r="DW7" s="1102"/>
      <c r="DX7" s="1102"/>
      <c r="DY7" s="1102"/>
      <c r="DZ7" s="1103"/>
      <c r="EA7" s="234"/>
    </row>
    <row r="8" spans="1:131" s="235" customFormat="1" ht="26.25" customHeight="1" x14ac:dyDescent="0.15">
      <c r="A8" s="238">
        <v>2</v>
      </c>
      <c r="B8" s="1030" t="s">
        <v>577</v>
      </c>
      <c r="C8" s="1031"/>
      <c r="D8" s="1031"/>
      <c r="E8" s="1031"/>
      <c r="F8" s="1031"/>
      <c r="G8" s="1031"/>
      <c r="H8" s="1031"/>
      <c r="I8" s="1031"/>
      <c r="J8" s="1031"/>
      <c r="K8" s="1031"/>
      <c r="L8" s="1031"/>
      <c r="M8" s="1031"/>
      <c r="N8" s="1031"/>
      <c r="O8" s="1031"/>
      <c r="P8" s="1032"/>
      <c r="Q8" s="1038">
        <v>353</v>
      </c>
      <c r="R8" s="1039"/>
      <c r="S8" s="1039"/>
      <c r="T8" s="1039"/>
      <c r="U8" s="1039"/>
      <c r="V8" s="1039">
        <v>214</v>
      </c>
      <c r="W8" s="1039"/>
      <c r="X8" s="1039"/>
      <c r="Y8" s="1039"/>
      <c r="Z8" s="1039"/>
      <c r="AA8" s="1039">
        <v>139</v>
      </c>
      <c r="AB8" s="1039"/>
      <c r="AC8" s="1039"/>
      <c r="AD8" s="1039"/>
      <c r="AE8" s="1040"/>
      <c r="AF8" s="1035">
        <v>139</v>
      </c>
      <c r="AG8" s="1036"/>
      <c r="AH8" s="1036"/>
      <c r="AI8" s="1036"/>
      <c r="AJ8" s="1037"/>
      <c r="AK8" s="1082">
        <v>41</v>
      </c>
      <c r="AL8" s="1083"/>
      <c r="AM8" s="1083"/>
      <c r="AN8" s="1083"/>
      <c r="AO8" s="1083"/>
      <c r="AP8" s="1083">
        <v>1600</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8</v>
      </c>
      <c r="CI8" s="990"/>
      <c r="CJ8" s="990"/>
      <c r="CK8" s="990"/>
      <c r="CL8" s="991"/>
      <c r="CM8" s="989">
        <v>1552</v>
      </c>
      <c r="CN8" s="990"/>
      <c r="CO8" s="990"/>
      <c r="CP8" s="990"/>
      <c r="CQ8" s="991"/>
      <c r="CR8" s="989">
        <v>20</v>
      </c>
      <c r="CS8" s="990"/>
      <c r="CT8" s="990"/>
      <c r="CU8" s="990"/>
      <c r="CV8" s="991"/>
      <c r="CW8" s="989"/>
      <c r="CX8" s="990"/>
      <c r="CY8" s="990"/>
      <c r="CZ8" s="990"/>
      <c r="DA8" s="991"/>
      <c r="DB8" s="989"/>
      <c r="DC8" s="990"/>
      <c r="DD8" s="990"/>
      <c r="DE8" s="990"/>
      <c r="DF8" s="991"/>
      <c r="DG8" s="989"/>
      <c r="DH8" s="990"/>
      <c r="DI8" s="990"/>
      <c r="DJ8" s="990"/>
      <c r="DK8" s="991"/>
      <c r="DL8" s="989">
        <v>10000</v>
      </c>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567</v>
      </c>
      <c r="C9" s="1031"/>
      <c r="D9" s="1031"/>
      <c r="E9" s="1031"/>
      <c r="F9" s="1031"/>
      <c r="G9" s="1031"/>
      <c r="H9" s="1031"/>
      <c r="I9" s="1031"/>
      <c r="J9" s="1031"/>
      <c r="K9" s="1031"/>
      <c r="L9" s="1031"/>
      <c r="M9" s="1031"/>
      <c r="N9" s="1031"/>
      <c r="O9" s="1031"/>
      <c r="P9" s="1032"/>
      <c r="Q9" s="1038">
        <v>191</v>
      </c>
      <c r="R9" s="1039"/>
      <c r="S9" s="1039"/>
      <c r="T9" s="1039"/>
      <c r="U9" s="1039"/>
      <c r="V9" s="1039">
        <v>59</v>
      </c>
      <c r="W9" s="1039"/>
      <c r="X9" s="1039"/>
      <c r="Y9" s="1039"/>
      <c r="Z9" s="1039"/>
      <c r="AA9" s="1039">
        <v>132</v>
      </c>
      <c r="AB9" s="1039"/>
      <c r="AC9" s="1039"/>
      <c r="AD9" s="1039"/>
      <c r="AE9" s="1040"/>
      <c r="AF9" s="1035">
        <v>132</v>
      </c>
      <c r="AG9" s="1036"/>
      <c r="AH9" s="1036"/>
      <c r="AI9" s="1036"/>
      <c r="AJ9" s="1037"/>
      <c r="AK9" s="1082">
        <v>25</v>
      </c>
      <c r="AL9" s="1083"/>
      <c r="AM9" s="1083"/>
      <c r="AN9" s="1083"/>
      <c r="AO9" s="1083"/>
      <c r="AP9" s="1083">
        <v>0</v>
      </c>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37</v>
      </c>
      <c r="CI9" s="990"/>
      <c r="CJ9" s="990"/>
      <c r="CK9" s="990"/>
      <c r="CL9" s="991"/>
      <c r="CM9" s="989">
        <v>535</v>
      </c>
      <c r="CN9" s="990"/>
      <c r="CO9" s="990"/>
      <c r="CP9" s="990"/>
      <c r="CQ9" s="991"/>
      <c r="CR9" s="989">
        <v>30</v>
      </c>
      <c r="CS9" s="990"/>
      <c r="CT9" s="990"/>
      <c r="CU9" s="990"/>
      <c r="CV9" s="991"/>
      <c r="CW9" s="989">
        <v>408</v>
      </c>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578</v>
      </c>
      <c r="C10" s="1031"/>
      <c r="D10" s="1031"/>
      <c r="E10" s="1031"/>
      <c r="F10" s="1031"/>
      <c r="G10" s="1031"/>
      <c r="H10" s="1031"/>
      <c r="I10" s="1031"/>
      <c r="J10" s="1031"/>
      <c r="K10" s="1031"/>
      <c r="L10" s="1031"/>
      <c r="M10" s="1031"/>
      <c r="N10" s="1031"/>
      <c r="O10" s="1031"/>
      <c r="P10" s="1032"/>
      <c r="Q10" s="1038">
        <v>100</v>
      </c>
      <c r="R10" s="1039"/>
      <c r="S10" s="1039"/>
      <c r="T10" s="1039"/>
      <c r="U10" s="1039"/>
      <c r="V10" s="1039">
        <v>100</v>
      </c>
      <c r="W10" s="1039"/>
      <c r="X10" s="1039"/>
      <c r="Y10" s="1039"/>
      <c r="Z10" s="1039"/>
      <c r="AA10" s="1039">
        <v>0</v>
      </c>
      <c r="AB10" s="1039"/>
      <c r="AC10" s="1039"/>
      <c r="AD10" s="1039"/>
      <c r="AE10" s="1040"/>
      <c r="AF10" s="1035">
        <v>0</v>
      </c>
      <c r="AG10" s="1036"/>
      <c r="AH10" s="1036"/>
      <c r="AI10" s="1036"/>
      <c r="AJ10" s="1037"/>
      <c r="AK10" s="1082">
        <v>22</v>
      </c>
      <c r="AL10" s="1083"/>
      <c r="AM10" s="1083"/>
      <c r="AN10" s="1083"/>
      <c r="AO10" s="1083"/>
      <c r="AP10" s="1083">
        <v>0</v>
      </c>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2" t="s">
        <v>597</v>
      </c>
      <c r="BT10" s="993"/>
      <c r="BU10" s="993"/>
      <c r="BV10" s="993"/>
      <c r="BW10" s="993"/>
      <c r="BX10" s="993"/>
      <c r="BY10" s="993"/>
      <c r="BZ10" s="993"/>
      <c r="CA10" s="993"/>
      <c r="CB10" s="993"/>
      <c r="CC10" s="993"/>
      <c r="CD10" s="993"/>
      <c r="CE10" s="993"/>
      <c r="CF10" s="993"/>
      <c r="CG10" s="1014"/>
      <c r="CH10" s="989">
        <v>-8</v>
      </c>
      <c r="CI10" s="990"/>
      <c r="CJ10" s="990"/>
      <c r="CK10" s="990"/>
      <c r="CL10" s="991"/>
      <c r="CM10" s="989">
        <v>320</v>
      </c>
      <c r="CN10" s="990"/>
      <c r="CO10" s="990"/>
      <c r="CP10" s="990"/>
      <c r="CQ10" s="991"/>
      <c r="CR10" s="989">
        <v>300</v>
      </c>
      <c r="CS10" s="990"/>
      <c r="CT10" s="990"/>
      <c r="CU10" s="990"/>
      <c r="CV10" s="991"/>
      <c r="CW10" s="989">
        <v>23</v>
      </c>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t="s">
        <v>579</v>
      </c>
      <c r="C11" s="1031"/>
      <c r="D11" s="1031"/>
      <c r="E11" s="1031"/>
      <c r="F11" s="1031"/>
      <c r="G11" s="1031"/>
      <c r="H11" s="1031"/>
      <c r="I11" s="1031"/>
      <c r="J11" s="1031"/>
      <c r="K11" s="1031"/>
      <c r="L11" s="1031"/>
      <c r="M11" s="1031"/>
      <c r="N11" s="1031"/>
      <c r="O11" s="1031"/>
      <c r="P11" s="1032"/>
      <c r="Q11" s="1038">
        <v>440</v>
      </c>
      <c r="R11" s="1039"/>
      <c r="S11" s="1039"/>
      <c r="T11" s="1039"/>
      <c r="U11" s="1039"/>
      <c r="V11" s="1039">
        <v>242</v>
      </c>
      <c r="W11" s="1039"/>
      <c r="X11" s="1039"/>
      <c r="Y11" s="1039"/>
      <c r="Z11" s="1039"/>
      <c r="AA11" s="1039">
        <v>198</v>
      </c>
      <c r="AB11" s="1039"/>
      <c r="AC11" s="1039"/>
      <c r="AD11" s="1039"/>
      <c r="AE11" s="1040"/>
      <c r="AF11" s="1035">
        <v>76</v>
      </c>
      <c r="AG11" s="1036"/>
      <c r="AH11" s="1036"/>
      <c r="AI11" s="1036"/>
      <c r="AJ11" s="1037"/>
      <c r="AK11" s="1082">
        <v>0</v>
      </c>
      <c r="AL11" s="1083"/>
      <c r="AM11" s="1083"/>
      <c r="AN11" s="1083"/>
      <c r="AO11" s="1083"/>
      <c r="AP11" s="1083">
        <v>406</v>
      </c>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2" t="s">
        <v>598</v>
      </c>
      <c r="BT11" s="993"/>
      <c r="BU11" s="993"/>
      <c r="BV11" s="993"/>
      <c r="BW11" s="993"/>
      <c r="BX11" s="993"/>
      <c r="BY11" s="993"/>
      <c r="BZ11" s="993"/>
      <c r="CA11" s="993"/>
      <c r="CB11" s="993"/>
      <c r="CC11" s="993"/>
      <c r="CD11" s="993"/>
      <c r="CE11" s="993"/>
      <c r="CF11" s="993"/>
      <c r="CG11" s="1014"/>
      <c r="CH11" s="989">
        <v>-2</v>
      </c>
      <c r="CI11" s="990"/>
      <c r="CJ11" s="990"/>
      <c r="CK11" s="990"/>
      <c r="CL11" s="991"/>
      <c r="CM11" s="989">
        <v>161</v>
      </c>
      <c r="CN11" s="990"/>
      <c r="CO11" s="990"/>
      <c r="CP11" s="990"/>
      <c r="CQ11" s="991"/>
      <c r="CR11" s="989">
        <v>45</v>
      </c>
      <c r="CS11" s="990"/>
      <c r="CT11" s="990"/>
      <c r="CU11" s="990"/>
      <c r="CV11" s="991"/>
      <c r="CW11" s="989">
        <v>14</v>
      </c>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t="s">
        <v>580</v>
      </c>
      <c r="C12" s="1031"/>
      <c r="D12" s="1031"/>
      <c r="E12" s="1031"/>
      <c r="F12" s="1031"/>
      <c r="G12" s="1031"/>
      <c r="H12" s="1031"/>
      <c r="I12" s="1031"/>
      <c r="J12" s="1031"/>
      <c r="K12" s="1031"/>
      <c r="L12" s="1031"/>
      <c r="M12" s="1031"/>
      <c r="N12" s="1031"/>
      <c r="O12" s="1031"/>
      <c r="P12" s="1032"/>
      <c r="Q12" s="1038">
        <v>444</v>
      </c>
      <c r="R12" s="1039"/>
      <c r="S12" s="1039"/>
      <c r="T12" s="1039"/>
      <c r="U12" s="1039"/>
      <c r="V12" s="1039">
        <v>444</v>
      </c>
      <c r="W12" s="1039"/>
      <c r="X12" s="1039"/>
      <c r="Y12" s="1039"/>
      <c r="Z12" s="1039"/>
      <c r="AA12" s="1039">
        <v>0</v>
      </c>
      <c r="AB12" s="1039"/>
      <c r="AC12" s="1039"/>
      <c r="AD12" s="1039"/>
      <c r="AE12" s="1040"/>
      <c r="AF12" s="1035">
        <v>0</v>
      </c>
      <c r="AG12" s="1036"/>
      <c r="AH12" s="1036"/>
      <c r="AI12" s="1036"/>
      <c r="AJ12" s="1037"/>
      <c r="AK12" s="1082">
        <v>438</v>
      </c>
      <c r="AL12" s="1083"/>
      <c r="AM12" s="1083"/>
      <c r="AN12" s="1083"/>
      <c r="AO12" s="1083"/>
      <c r="AP12" s="1083">
        <v>0</v>
      </c>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2" t="s">
        <v>599</v>
      </c>
      <c r="BT12" s="993"/>
      <c r="BU12" s="993"/>
      <c r="BV12" s="993"/>
      <c r="BW12" s="993"/>
      <c r="BX12" s="993"/>
      <c r="BY12" s="993"/>
      <c r="BZ12" s="993"/>
      <c r="CA12" s="993"/>
      <c r="CB12" s="993"/>
      <c r="CC12" s="993"/>
      <c r="CD12" s="993"/>
      <c r="CE12" s="993"/>
      <c r="CF12" s="993"/>
      <c r="CG12" s="1014"/>
      <c r="CH12" s="989">
        <v>-429</v>
      </c>
      <c r="CI12" s="990"/>
      <c r="CJ12" s="990"/>
      <c r="CK12" s="990"/>
      <c r="CL12" s="991"/>
      <c r="CM12" s="989">
        <v>4515</v>
      </c>
      <c r="CN12" s="990"/>
      <c r="CO12" s="990"/>
      <c r="CP12" s="990"/>
      <c r="CQ12" s="991"/>
      <c r="CR12" s="989">
        <v>2143</v>
      </c>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t="s">
        <v>581</v>
      </c>
      <c r="C13" s="1031"/>
      <c r="D13" s="1031"/>
      <c r="E13" s="1031"/>
      <c r="F13" s="1031"/>
      <c r="G13" s="1031"/>
      <c r="H13" s="1031"/>
      <c r="I13" s="1031"/>
      <c r="J13" s="1031"/>
      <c r="K13" s="1031"/>
      <c r="L13" s="1031"/>
      <c r="M13" s="1031"/>
      <c r="N13" s="1031"/>
      <c r="O13" s="1031"/>
      <c r="P13" s="1032"/>
      <c r="Q13" s="1038">
        <v>169254</v>
      </c>
      <c r="R13" s="1039"/>
      <c r="S13" s="1039"/>
      <c r="T13" s="1039"/>
      <c r="U13" s="1039"/>
      <c r="V13" s="1039">
        <v>169254</v>
      </c>
      <c r="W13" s="1039"/>
      <c r="X13" s="1039"/>
      <c r="Y13" s="1039"/>
      <c r="Z13" s="1039"/>
      <c r="AA13" s="1039">
        <v>0</v>
      </c>
      <c r="AB13" s="1039"/>
      <c r="AC13" s="1039"/>
      <c r="AD13" s="1039"/>
      <c r="AE13" s="1040"/>
      <c r="AF13" s="1035">
        <v>0</v>
      </c>
      <c r="AG13" s="1036"/>
      <c r="AH13" s="1036"/>
      <c r="AI13" s="1036"/>
      <c r="AJ13" s="1037"/>
      <c r="AK13" s="1082">
        <v>142410</v>
      </c>
      <c r="AL13" s="1083"/>
      <c r="AM13" s="1083"/>
      <c r="AN13" s="1083"/>
      <c r="AO13" s="1083"/>
      <c r="AP13" s="1083">
        <v>0</v>
      </c>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2" t="s">
        <v>600</v>
      </c>
      <c r="BT13" s="993"/>
      <c r="BU13" s="993"/>
      <c r="BV13" s="993"/>
      <c r="BW13" s="993"/>
      <c r="BX13" s="993"/>
      <c r="BY13" s="993"/>
      <c r="BZ13" s="993"/>
      <c r="CA13" s="993"/>
      <c r="CB13" s="993"/>
      <c r="CC13" s="993"/>
      <c r="CD13" s="993"/>
      <c r="CE13" s="993"/>
      <c r="CF13" s="993"/>
      <c r="CG13" s="1014"/>
      <c r="CH13" s="989">
        <v>14</v>
      </c>
      <c r="CI13" s="990"/>
      <c r="CJ13" s="990"/>
      <c r="CK13" s="990"/>
      <c r="CL13" s="991"/>
      <c r="CM13" s="989">
        <v>64</v>
      </c>
      <c r="CN13" s="990"/>
      <c r="CO13" s="990"/>
      <c r="CP13" s="990"/>
      <c r="CQ13" s="991"/>
      <c r="CR13" s="989">
        <v>40</v>
      </c>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2" t="s">
        <v>601</v>
      </c>
      <c r="BT14" s="993"/>
      <c r="BU14" s="993"/>
      <c r="BV14" s="993"/>
      <c r="BW14" s="993"/>
      <c r="BX14" s="993"/>
      <c r="BY14" s="993"/>
      <c r="BZ14" s="993"/>
      <c r="CA14" s="993"/>
      <c r="CB14" s="993"/>
      <c r="CC14" s="993"/>
      <c r="CD14" s="993"/>
      <c r="CE14" s="993"/>
      <c r="CF14" s="993"/>
      <c r="CG14" s="1014"/>
      <c r="CH14" s="989">
        <v>-83</v>
      </c>
      <c r="CI14" s="990"/>
      <c r="CJ14" s="990"/>
      <c r="CK14" s="990"/>
      <c r="CL14" s="991"/>
      <c r="CM14" s="989">
        <v>1944</v>
      </c>
      <c r="CN14" s="990"/>
      <c r="CO14" s="990"/>
      <c r="CP14" s="990"/>
      <c r="CQ14" s="991"/>
      <c r="CR14" s="989">
        <v>100</v>
      </c>
      <c r="CS14" s="990"/>
      <c r="CT14" s="990"/>
      <c r="CU14" s="990"/>
      <c r="CV14" s="991"/>
      <c r="CW14" s="989">
        <v>370</v>
      </c>
      <c r="CX14" s="990"/>
      <c r="CY14" s="990"/>
      <c r="CZ14" s="990"/>
      <c r="DA14" s="991"/>
      <c r="DB14" s="989">
        <v>957</v>
      </c>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2" t="s">
        <v>602</v>
      </c>
      <c r="BT15" s="993"/>
      <c r="BU15" s="993"/>
      <c r="BV15" s="993"/>
      <c r="BW15" s="993"/>
      <c r="BX15" s="993"/>
      <c r="BY15" s="993"/>
      <c r="BZ15" s="993"/>
      <c r="CA15" s="993"/>
      <c r="CB15" s="993"/>
      <c r="CC15" s="993"/>
      <c r="CD15" s="993"/>
      <c r="CE15" s="993"/>
      <c r="CF15" s="993"/>
      <c r="CG15" s="1014"/>
      <c r="CH15" s="989">
        <v>-5</v>
      </c>
      <c r="CI15" s="990"/>
      <c r="CJ15" s="990"/>
      <c r="CK15" s="990"/>
      <c r="CL15" s="991"/>
      <c r="CM15" s="989">
        <v>136</v>
      </c>
      <c r="CN15" s="990"/>
      <c r="CO15" s="990"/>
      <c r="CP15" s="990"/>
      <c r="CQ15" s="991"/>
      <c r="CR15" s="989">
        <v>7</v>
      </c>
      <c r="CS15" s="990"/>
      <c r="CT15" s="990"/>
      <c r="CU15" s="990"/>
      <c r="CV15" s="991"/>
      <c r="CW15" s="989">
        <v>21</v>
      </c>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2" t="s">
        <v>603</v>
      </c>
      <c r="BT16" s="993"/>
      <c r="BU16" s="993"/>
      <c r="BV16" s="993"/>
      <c r="BW16" s="993"/>
      <c r="BX16" s="993"/>
      <c r="BY16" s="993"/>
      <c r="BZ16" s="993"/>
      <c r="CA16" s="993"/>
      <c r="CB16" s="993"/>
      <c r="CC16" s="993"/>
      <c r="CD16" s="993"/>
      <c r="CE16" s="993"/>
      <c r="CF16" s="993"/>
      <c r="CG16" s="1014"/>
      <c r="CH16" s="989">
        <v>18</v>
      </c>
      <c r="CI16" s="990"/>
      <c r="CJ16" s="990"/>
      <c r="CK16" s="990"/>
      <c r="CL16" s="991"/>
      <c r="CM16" s="989">
        <v>278</v>
      </c>
      <c r="CN16" s="990"/>
      <c r="CO16" s="990"/>
      <c r="CP16" s="990"/>
      <c r="CQ16" s="991"/>
      <c r="CR16" s="989">
        <v>10</v>
      </c>
      <c r="CS16" s="990"/>
      <c r="CT16" s="990"/>
      <c r="CU16" s="990"/>
      <c r="CV16" s="991"/>
      <c r="CW16" s="989">
        <v>54</v>
      </c>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2" t="s">
        <v>604</v>
      </c>
      <c r="BT17" s="993"/>
      <c r="BU17" s="993"/>
      <c r="BV17" s="993"/>
      <c r="BW17" s="993"/>
      <c r="BX17" s="993"/>
      <c r="BY17" s="993"/>
      <c r="BZ17" s="993"/>
      <c r="CA17" s="993"/>
      <c r="CB17" s="993"/>
      <c r="CC17" s="993"/>
      <c r="CD17" s="993"/>
      <c r="CE17" s="993"/>
      <c r="CF17" s="993"/>
      <c r="CG17" s="1014"/>
      <c r="CH17" s="989">
        <v>7</v>
      </c>
      <c r="CI17" s="990"/>
      <c r="CJ17" s="990"/>
      <c r="CK17" s="990"/>
      <c r="CL17" s="991"/>
      <c r="CM17" s="989">
        <v>126</v>
      </c>
      <c r="CN17" s="990"/>
      <c r="CO17" s="990"/>
      <c r="CP17" s="990"/>
      <c r="CQ17" s="991"/>
      <c r="CR17" s="989">
        <v>10</v>
      </c>
      <c r="CS17" s="990"/>
      <c r="CT17" s="990"/>
      <c r="CU17" s="990"/>
      <c r="CV17" s="991"/>
      <c r="CW17" s="989">
        <v>82</v>
      </c>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2" t="s">
        <v>605</v>
      </c>
      <c r="BT18" s="993"/>
      <c r="BU18" s="993"/>
      <c r="BV18" s="993"/>
      <c r="BW18" s="993"/>
      <c r="BX18" s="993"/>
      <c r="BY18" s="993"/>
      <c r="BZ18" s="993"/>
      <c r="CA18" s="993"/>
      <c r="CB18" s="993"/>
      <c r="CC18" s="993"/>
      <c r="CD18" s="993"/>
      <c r="CE18" s="993"/>
      <c r="CF18" s="993"/>
      <c r="CG18" s="1014"/>
      <c r="CH18" s="989">
        <v>-1</v>
      </c>
      <c r="CI18" s="990"/>
      <c r="CJ18" s="990"/>
      <c r="CK18" s="990"/>
      <c r="CL18" s="991"/>
      <c r="CM18" s="989">
        <v>88</v>
      </c>
      <c r="CN18" s="990"/>
      <c r="CO18" s="990"/>
      <c r="CP18" s="990"/>
      <c r="CQ18" s="991"/>
      <c r="CR18" s="989">
        <v>15</v>
      </c>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2" t="s">
        <v>606</v>
      </c>
      <c r="BT19" s="993"/>
      <c r="BU19" s="993"/>
      <c r="BV19" s="993"/>
      <c r="BW19" s="993"/>
      <c r="BX19" s="993"/>
      <c r="BY19" s="993"/>
      <c r="BZ19" s="993"/>
      <c r="CA19" s="993"/>
      <c r="CB19" s="993"/>
      <c r="CC19" s="993"/>
      <c r="CD19" s="993"/>
      <c r="CE19" s="993"/>
      <c r="CF19" s="993"/>
      <c r="CG19" s="1014"/>
      <c r="CH19" s="989">
        <v>1467</v>
      </c>
      <c r="CI19" s="990"/>
      <c r="CJ19" s="990"/>
      <c r="CK19" s="990"/>
      <c r="CL19" s="991"/>
      <c r="CM19" s="989">
        <v>65378</v>
      </c>
      <c r="CN19" s="990"/>
      <c r="CO19" s="990"/>
      <c r="CP19" s="990"/>
      <c r="CQ19" s="991"/>
      <c r="CR19" s="989">
        <v>8</v>
      </c>
      <c r="CS19" s="990"/>
      <c r="CT19" s="990"/>
      <c r="CU19" s="990"/>
      <c r="CV19" s="991"/>
      <c r="CW19" s="989">
        <v>13</v>
      </c>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2" t="s">
        <v>607</v>
      </c>
      <c r="BT20" s="993"/>
      <c r="BU20" s="993"/>
      <c r="BV20" s="993"/>
      <c r="BW20" s="993"/>
      <c r="BX20" s="993"/>
      <c r="BY20" s="993"/>
      <c r="BZ20" s="993"/>
      <c r="CA20" s="993"/>
      <c r="CB20" s="993"/>
      <c r="CC20" s="993"/>
      <c r="CD20" s="993"/>
      <c r="CE20" s="993"/>
      <c r="CF20" s="993"/>
      <c r="CG20" s="1014"/>
      <c r="CH20" s="989">
        <v>319</v>
      </c>
      <c r="CI20" s="990"/>
      <c r="CJ20" s="990"/>
      <c r="CK20" s="990"/>
      <c r="CL20" s="991"/>
      <c r="CM20" s="989">
        <v>5842</v>
      </c>
      <c r="CN20" s="990"/>
      <c r="CO20" s="990"/>
      <c r="CP20" s="990"/>
      <c r="CQ20" s="991"/>
      <c r="CR20" s="989">
        <v>481</v>
      </c>
      <c r="CS20" s="990"/>
      <c r="CT20" s="990"/>
      <c r="CU20" s="990"/>
      <c r="CV20" s="991"/>
      <c r="CW20" s="989">
        <v>6</v>
      </c>
      <c r="CX20" s="990"/>
      <c r="CY20" s="990"/>
      <c r="CZ20" s="990"/>
      <c r="DA20" s="991"/>
      <c r="DB20" s="989">
        <v>11051</v>
      </c>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2" t="s">
        <v>608</v>
      </c>
      <c r="BT21" s="993"/>
      <c r="BU21" s="993"/>
      <c r="BV21" s="993"/>
      <c r="BW21" s="993"/>
      <c r="BX21" s="993"/>
      <c r="BY21" s="993"/>
      <c r="BZ21" s="993"/>
      <c r="CA21" s="993"/>
      <c r="CB21" s="993"/>
      <c r="CC21" s="993"/>
      <c r="CD21" s="993"/>
      <c r="CE21" s="993"/>
      <c r="CF21" s="993"/>
      <c r="CG21" s="1014"/>
      <c r="CH21" s="989">
        <v>153</v>
      </c>
      <c r="CI21" s="990"/>
      <c r="CJ21" s="990"/>
      <c r="CK21" s="990"/>
      <c r="CL21" s="991"/>
      <c r="CM21" s="989">
        <v>10788</v>
      </c>
      <c r="CN21" s="990"/>
      <c r="CO21" s="990"/>
      <c r="CP21" s="990"/>
      <c r="CQ21" s="991"/>
      <c r="CR21" s="989">
        <v>10</v>
      </c>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5"/>
      <c r="R22" s="1076"/>
      <c r="S22" s="1076"/>
      <c r="T22" s="1076"/>
      <c r="U22" s="1076"/>
      <c r="V22" s="1076"/>
      <c r="W22" s="1076"/>
      <c r="X22" s="1076"/>
      <c r="Y22" s="1076"/>
      <c r="Z22" s="1076"/>
      <c r="AA22" s="1076"/>
      <c r="AB22" s="1076"/>
      <c r="AC22" s="1076"/>
      <c r="AD22" s="1076"/>
      <c r="AE22" s="1077"/>
      <c r="AF22" s="1035"/>
      <c r="AG22" s="1036"/>
      <c r="AH22" s="1036"/>
      <c r="AI22" s="1036"/>
      <c r="AJ22" s="1037"/>
      <c r="AK22" s="1078"/>
      <c r="AL22" s="1079"/>
      <c r="AM22" s="1079"/>
      <c r="AN22" s="1079"/>
      <c r="AO22" s="1079"/>
      <c r="AP22" s="1079"/>
      <c r="AQ22" s="1079"/>
      <c r="AR22" s="1079"/>
      <c r="AS22" s="1079"/>
      <c r="AT22" s="1079"/>
      <c r="AU22" s="1080"/>
      <c r="AV22" s="1080"/>
      <c r="AW22" s="1080"/>
      <c r="AX22" s="1080"/>
      <c r="AY22" s="1081"/>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t="s">
        <v>609</v>
      </c>
      <c r="BT22" s="993"/>
      <c r="BU22" s="993"/>
      <c r="BV22" s="993"/>
      <c r="BW22" s="993"/>
      <c r="BX22" s="993"/>
      <c r="BY22" s="993"/>
      <c r="BZ22" s="993"/>
      <c r="CA22" s="993"/>
      <c r="CB22" s="993"/>
      <c r="CC22" s="993"/>
      <c r="CD22" s="993"/>
      <c r="CE22" s="993"/>
      <c r="CF22" s="993"/>
      <c r="CG22" s="1014"/>
      <c r="CH22" s="989">
        <v>5</v>
      </c>
      <c r="CI22" s="990"/>
      <c r="CJ22" s="990"/>
      <c r="CK22" s="990"/>
      <c r="CL22" s="991"/>
      <c r="CM22" s="989">
        <v>1422</v>
      </c>
      <c r="CN22" s="990"/>
      <c r="CO22" s="990"/>
      <c r="CP22" s="990"/>
      <c r="CQ22" s="991"/>
      <c r="CR22" s="989">
        <v>105</v>
      </c>
      <c r="CS22" s="990"/>
      <c r="CT22" s="990"/>
      <c r="CU22" s="990"/>
      <c r="CV22" s="991"/>
      <c r="CW22" s="989">
        <v>1</v>
      </c>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9">
        <v>857826</v>
      </c>
      <c r="R23" s="1063"/>
      <c r="S23" s="1063"/>
      <c r="T23" s="1063"/>
      <c r="U23" s="1063"/>
      <c r="V23" s="1063">
        <v>850258</v>
      </c>
      <c r="W23" s="1063"/>
      <c r="X23" s="1063"/>
      <c r="Y23" s="1063"/>
      <c r="Z23" s="1063"/>
      <c r="AA23" s="1063">
        <v>7568</v>
      </c>
      <c r="AB23" s="1063"/>
      <c r="AC23" s="1063"/>
      <c r="AD23" s="1063"/>
      <c r="AE23" s="1070"/>
      <c r="AF23" s="1071">
        <v>2107</v>
      </c>
      <c r="AG23" s="1063"/>
      <c r="AH23" s="1063"/>
      <c r="AI23" s="1063"/>
      <c r="AJ23" s="1072"/>
      <c r="AK23" s="1073"/>
      <c r="AL23" s="1074"/>
      <c r="AM23" s="1074"/>
      <c r="AN23" s="1074"/>
      <c r="AO23" s="1074"/>
      <c r="AP23" s="1063"/>
      <c r="AQ23" s="1063"/>
      <c r="AR23" s="1063"/>
      <c r="AS23" s="1063"/>
      <c r="AT23" s="1063"/>
      <c r="AU23" s="1064"/>
      <c r="AV23" s="1064"/>
      <c r="AW23" s="1064"/>
      <c r="AX23" s="1064"/>
      <c r="AY23" s="1065"/>
      <c r="AZ23" s="1066" t="s">
        <v>245</v>
      </c>
      <c r="BA23" s="1067"/>
      <c r="BB23" s="1067"/>
      <c r="BC23" s="1067"/>
      <c r="BD23" s="1068"/>
      <c r="BE23" s="233"/>
      <c r="BF23" s="233"/>
      <c r="BG23" s="233"/>
      <c r="BH23" s="233"/>
      <c r="BI23" s="233"/>
      <c r="BJ23" s="233"/>
      <c r="BK23" s="233"/>
      <c r="BL23" s="233"/>
      <c r="BM23" s="233"/>
      <c r="BN23" s="233"/>
      <c r="BO23" s="233"/>
      <c r="BP23" s="233"/>
      <c r="BQ23" s="238">
        <v>17</v>
      </c>
      <c r="BR23" s="239"/>
      <c r="BS23" s="992" t="s">
        <v>610</v>
      </c>
      <c r="BT23" s="993"/>
      <c r="BU23" s="993"/>
      <c r="BV23" s="993"/>
      <c r="BW23" s="993"/>
      <c r="BX23" s="993"/>
      <c r="BY23" s="993"/>
      <c r="BZ23" s="993"/>
      <c r="CA23" s="993"/>
      <c r="CB23" s="993"/>
      <c r="CC23" s="993"/>
      <c r="CD23" s="993"/>
      <c r="CE23" s="993"/>
      <c r="CF23" s="993"/>
      <c r="CG23" s="1014"/>
      <c r="CH23" s="989">
        <v>50</v>
      </c>
      <c r="CI23" s="990"/>
      <c r="CJ23" s="990"/>
      <c r="CK23" s="990"/>
      <c r="CL23" s="991"/>
      <c r="CM23" s="989">
        <v>613</v>
      </c>
      <c r="CN23" s="990"/>
      <c r="CO23" s="990"/>
      <c r="CP23" s="990"/>
      <c r="CQ23" s="991"/>
      <c r="CR23" s="989">
        <v>131</v>
      </c>
      <c r="CS23" s="990"/>
      <c r="CT23" s="990"/>
      <c r="CU23" s="990"/>
      <c r="CV23" s="991"/>
      <c r="CW23" s="989">
        <v>105</v>
      </c>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2" t="s">
        <v>393</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2" t="s">
        <v>611</v>
      </c>
      <c r="BT24" s="993"/>
      <c r="BU24" s="993"/>
      <c r="BV24" s="993"/>
      <c r="BW24" s="993"/>
      <c r="BX24" s="993"/>
      <c r="BY24" s="993"/>
      <c r="BZ24" s="993"/>
      <c r="CA24" s="993"/>
      <c r="CB24" s="993"/>
      <c r="CC24" s="993"/>
      <c r="CD24" s="993"/>
      <c r="CE24" s="993"/>
      <c r="CF24" s="993"/>
      <c r="CG24" s="1014"/>
      <c r="CH24" s="989">
        <v>112</v>
      </c>
      <c r="CI24" s="990"/>
      <c r="CJ24" s="990"/>
      <c r="CK24" s="990"/>
      <c r="CL24" s="991"/>
      <c r="CM24" s="989">
        <v>3009</v>
      </c>
      <c r="CN24" s="990"/>
      <c r="CO24" s="990"/>
      <c r="CP24" s="990"/>
      <c r="CQ24" s="991"/>
      <c r="CR24" s="989">
        <v>50</v>
      </c>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1" t="s">
        <v>394</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2" t="s">
        <v>612</v>
      </c>
      <c r="BT25" s="993"/>
      <c r="BU25" s="993"/>
      <c r="BV25" s="993"/>
      <c r="BW25" s="993"/>
      <c r="BX25" s="993"/>
      <c r="BY25" s="993"/>
      <c r="BZ25" s="993"/>
      <c r="CA25" s="993"/>
      <c r="CB25" s="993"/>
      <c r="CC25" s="993"/>
      <c r="CD25" s="993"/>
      <c r="CE25" s="993"/>
      <c r="CF25" s="993"/>
      <c r="CG25" s="1014"/>
      <c r="CH25" s="989">
        <v>1028</v>
      </c>
      <c r="CI25" s="990"/>
      <c r="CJ25" s="990"/>
      <c r="CK25" s="990"/>
      <c r="CL25" s="991"/>
      <c r="CM25" s="989">
        <v>7217</v>
      </c>
      <c r="CN25" s="990"/>
      <c r="CO25" s="990"/>
      <c r="CP25" s="990"/>
      <c r="CQ25" s="991"/>
      <c r="CR25" s="989">
        <v>1700</v>
      </c>
      <c r="CS25" s="990"/>
      <c r="CT25" s="990"/>
      <c r="CU25" s="990"/>
      <c r="CV25" s="991"/>
      <c r="CW25" s="989"/>
      <c r="CX25" s="990"/>
      <c r="CY25" s="990"/>
      <c r="CZ25" s="990"/>
      <c r="DA25" s="991"/>
      <c r="DB25" s="989">
        <v>3700</v>
      </c>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7" t="s">
        <v>398</v>
      </c>
      <c r="AG26" s="1008"/>
      <c r="AH26" s="1008"/>
      <c r="AI26" s="1008"/>
      <c r="AJ26" s="1058"/>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t="s">
        <v>613</v>
      </c>
      <c r="BT26" s="993"/>
      <c r="BU26" s="993"/>
      <c r="BV26" s="993"/>
      <c r="BW26" s="993"/>
      <c r="BX26" s="993"/>
      <c r="BY26" s="993"/>
      <c r="BZ26" s="993"/>
      <c r="CA26" s="993"/>
      <c r="CB26" s="993"/>
      <c r="CC26" s="993"/>
      <c r="CD26" s="993"/>
      <c r="CE26" s="993"/>
      <c r="CF26" s="993"/>
      <c r="CG26" s="1014"/>
      <c r="CH26" s="989">
        <v>-5</v>
      </c>
      <c r="CI26" s="990"/>
      <c r="CJ26" s="990"/>
      <c r="CK26" s="990"/>
      <c r="CL26" s="991"/>
      <c r="CM26" s="989">
        <v>583</v>
      </c>
      <c r="CN26" s="990"/>
      <c r="CO26" s="990"/>
      <c r="CP26" s="990"/>
      <c r="CQ26" s="991"/>
      <c r="CR26" s="989">
        <v>100</v>
      </c>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9"/>
      <c r="AG27" s="1011"/>
      <c r="AH27" s="1011"/>
      <c r="AI27" s="1011"/>
      <c r="AJ27" s="1060"/>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t="s">
        <v>614</v>
      </c>
      <c r="BT27" s="993"/>
      <c r="BU27" s="993"/>
      <c r="BV27" s="993"/>
      <c r="BW27" s="993"/>
      <c r="BX27" s="993"/>
      <c r="BY27" s="993"/>
      <c r="BZ27" s="993"/>
      <c r="CA27" s="993"/>
      <c r="CB27" s="993"/>
      <c r="CC27" s="993"/>
      <c r="CD27" s="993"/>
      <c r="CE27" s="993"/>
      <c r="CF27" s="993"/>
      <c r="CG27" s="1014"/>
      <c r="CH27" s="989">
        <v>1</v>
      </c>
      <c r="CI27" s="990"/>
      <c r="CJ27" s="990"/>
      <c r="CK27" s="990"/>
      <c r="CL27" s="991"/>
      <c r="CM27" s="989">
        <v>25</v>
      </c>
      <c r="CN27" s="990"/>
      <c r="CO27" s="990"/>
      <c r="CP27" s="990"/>
      <c r="CQ27" s="991"/>
      <c r="CR27" s="989">
        <v>1</v>
      </c>
      <c r="CS27" s="990"/>
      <c r="CT27" s="990"/>
      <c r="CU27" s="990"/>
      <c r="CV27" s="991"/>
      <c r="CW27" s="989">
        <v>4</v>
      </c>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9" t="s">
        <v>585</v>
      </c>
      <c r="C28" s="1050"/>
      <c r="D28" s="1050"/>
      <c r="E28" s="1050"/>
      <c r="F28" s="1050"/>
      <c r="G28" s="1050"/>
      <c r="H28" s="1050"/>
      <c r="I28" s="1050"/>
      <c r="J28" s="1050"/>
      <c r="K28" s="1050"/>
      <c r="L28" s="1050"/>
      <c r="M28" s="1050"/>
      <c r="N28" s="1050"/>
      <c r="O28" s="1050"/>
      <c r="P28" s="1051"/>
      <c r="Q28" s="1052">
        <v>22019</v>
      </c>
      <c r="R28" s="1053"/>
      <c r="S28" s="1053"/>
      <c r="T28" s="1053"/>
      <c r="U28" s="1053"/>
      <c r="V28" s="1053">
        <v>22007</v>
      </c>
      <c r="W28" s="1053"/>
      <c r="X28" s="1053"/>
      <c r="Y28" s="1053"/>
      <c r="Z28" s="1053"/>
      <c r="AA28" s="1053">
        <v>12</v>
      </c>
      <c r="AB28" s="1053"/>
      <c r="AC28" s="1053"/>
      <c r="AD28" s="1053"/>
      <c r="AE28" s="1054"/>
      <c r="AF28" s="1055">
        <v>12</v>
      </c>
      <c r="AG28" s="1053"/>
      <c r="AH28" s="1053"/>
      <c r="AI28" s="1053"/>
      <c r="AJ28" s="1056"/>
      <c r="AK28" s="1044">
        <v>0</v>
      </c>
      <c r="AL28" s="1045"/>
      <c r="AM28" s="1045"/>
      <c r="AN28" s="1045"/>
      <c r="AO28" s="1045"/>
      <c r="AP28" s="1045">
        <v>0</v>
      </c>
      <c r="AQ28" s="1045"/>
      <c r="AR28" s="1045"/>
      <c r="AS28" s="1045"/>
      <c r="AT28" s="1045"/>
      <c r="AU28" s="1045">
        <v>0</v>
      </c>
      <c r="AV28" s="1045"/>
      <c r="AW28" s="1045"/>
      <c r="AX28" s="1045"/>
      <c r="AY28" s="1045"/>
      <c r="AZ28" s="1046">
        <v>0</v>
      </c>
      <c r="BA28" s="1046"/>
      <c r="BB28" s="1046"/>
      <c r="BC28" s="1046"/>
      <c r="BD28" s="1046"/>
      <c r="BE28" s="1047"/>
      <c r="BF28" s="1047"/>
      <c r="BG28" s="1047"/>
      <c r="BH28" s="1047"/>
      <c r="BI28" s="1048"/>
      <c r="BJ28" s="232"/>
      <c r="BK28" s="232"/>
      <c r="BL28" s="232"/>
      <c r="BM28" s="232"/>
      <c r="BN28" s="232"/>
      <c r="BO28" s="241"/>
      <c r="BP28" s="241"/>
      <c r="BQ28" s="238">
        <v>22</v>
      </c>
      <c r="BR28" s="239"/>
      <c r="BS28" s="992" t="s">
        <v>615</v>
      </c>
      <c r="BT28" s="993"/>
      <c r="BU28" s="993"/>
      <c r="BV28" s="993"/>
      <c r="BW28" s="993"/>
      <c r="BX28" s="993"/>
      <c r="BY28" s="993"/>
      <c r="BZ28" s="993"/>
      <c r="CA28" s="993"/>
      <c r="CB28" s="993"/>
      <c r="CC28" s="993"/>
      <c r="CD28" s="993"/>
      <c r="CE28" s="993"/>
      <c r="CF28" s="993"/>
      <c r="CG28" s="1014"/>
      <c r="CH28" s="989">
        <v>-1</v>
      </c>
      <c r="CI28" s="990"/>
      <c r="CJ28" s="990"/>
      <c r="CK28" s="990"/>
      <c r="CL28" s="991"/>
      <c r="CM28" s="989">
        <v>294</v>
      </c>
      <c r="CN28" s="990"/>
      <c r="CO28" s="990"/>
      <c r="CP28" s="990"/>
      <c r="CQ28" s="991"/>
      <c r="CR28" s="989">
        <v>200</v>
      </c>
      <c r="CS28" s="990"/>
      <c r="CT28" s="990"/>
      <c r="CU28" s="990"/>
      <c r="CV28" s="991"/>
      <c r="CW28" s="989">
        <v>142</v>
      </c>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586</v>
      </c>
      <c r="C29" s="1031"/>
      <c r="D29" s="1031"/>
      <c r="E29" s="1031"/>
      <c r="F29" s="1031"/>
      <c r="G29" s="1031"/>
      <c r="H29" s="1031"/>
      <c r="I29" s="1031"/>
      <c r="J29" s="1031"/>
      <c r="K29" s="1031"/>
      <c r="L29" s="1031"/>
      <c r="M29" s="1031"/>
      <c r="N29" s="1031"/>
      <c r="O29" s="1031"/>
      <c r="P29" s="1032"/>
      <c r="Q29" s="1038">
        <v>123164</v>
      </c>
      <c r="R29" s="1039"/>
      <c r="S29" s="1039"/>
      <c r="T29" s="1039"/>
      <c r="U29" s="1039"/>
      <c r="V29" s="1039">
        <v>122834</v>
      </c>
      <c r="W29" s="1039"/>
      <c r="X29" s="1039"/>
      <c r="Y29" s="1039"/>
      <c r="Z29" s="1039"/>
      <c r="AA29" s="1039">
        <v>330</v>
      </c>
      <c r="AB29" s="1039"/>
      <c r="AC29" s="1039"/>
      <c r="AD29" s="1039"/>
      <c r="AE29" s="1040"/>
      <c r="AF29" s="1042">
        <v>330</v>
      </c>
      <c r="AG29" s="1039"/>
      <c r="AH29" s="1039"/>
      <c r="AI29" s="1039"/>
      <c r="AJ29" s="1043"/>
      <c r="AK29" s="980">
        <v>11231</v>
      </c>
      <c r="AL29" s="971"/>
      <c r="AM29" s="971"/>
      <c r="AN29" s="971"/>
      <c r="AO29" s="971"/>
      <c r="AP29" s="971">
        <v>0</v>
      </c>
      <c r="AQ29" s="971"/>
      <c r="AR29" s="971"/>
      <c r="AS29" s="971"/>
      <c r="AT29" s="971"/>
      <c r="AU29" s="971">
        <v>0</v>
      </c>
      <c r="AV29" s="971"/>
      <c r="AW29" s="971"/>
      <c r="AX29" s="971"/>
      <c r="AY29" s="971"/>
      <c r="AZ29" s="1041">
        <v>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587</v>
      </c>
      <c r="C30" s="1031"/>
      <c r="D30" s="1031"/>
      <c r="E30" s="1031"/>
      <c r="F30" s="1031"/>
      <c r="G30" s="1031"/>
      <c r="H30" s="1031"/>
      <c r="I30" s="1031"/>
      <c r="J30" s="1031"/>
      <c r="K30" s="1031"/>
      <c r="L30" s="1031"/>
      <c r="M30" s="1031"/>
      <c r="N30" s="1031"/>
      <c r="O30" s="1031"/>
      <c r="P30" s="1032"/>
      <c r="Q30" s="1038">
        <v>19119</v>
      </c>
      <c r="R30" s="1039"/>
      <c r="S30" s="1039"/>
      <c r="T30" s="1039"/>
      <c r="U30" s="1039"/>
      <c r="V30" s="1039">
        <v>18187</v>
      </c>
      <c r="W30" s="1039"/>
      <c r="X30" s="1039"/>
      <c r="Y30" s="1039"/>
      <c r="Z30" s="1039"/>
      <c r="AA30" s="1039">
        <v>932</v>
      </c>
      <c r="AB30" s="1039"/>
      <c r="AC30" s="1039"/>
      <c r="AD30" s="1039"/>
      <c r="AE30" s="1040"/>
      <c r="AF30" s="1042">
        <v>932</v>
      </c>
      <c r="AG30" s="1039"/>
      <c r="AH30" s="1039"/>
      <c r="AI30" s="1039"/>
      <c r="AJ30" s="1043"/>
      <c r="AK30" s="980">
        <v>2814</v>
      </c>
      <c r="AL30" s="971"/>
      <c r="AM30" s="971"/>
      <c r="AN30" s="971"/>
      <c r="AO30" s="971"/>
      <c r="AP30" s="971">
        <v>0</v>
      </c>
      <c r="AQ30" s="971"/>
      <c r="AR30" s="971"/>
      <c r="AS30" s="971"/>
      <c r="AT30" s="971"/>
      <c r="AU30" s="971">
        <v>0</v>
      </c>
      <c r="AV30" s="971"/>
      <c r="AW30" s="971"/>
      <c r="AX30" s="971"/>
      <c r="AY30" s="971"/>
      <c r="AZ30" s="1041">
        <v>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566</v>
      </c>
      <c r="C31" s="1031"/>
      <c r="D31" s="1031"/>
      <c r="E31" s="1031"/>
      <c r="F31" s="1031"/>
      <c r="G31" s="1031"/>
      <c r="H31" s="1031"/>
      <c r="I31" s="1031"/>
      <c r="J31" s="1031"/>
      <c r="K31" s="1031"/>
      <c r="L31" s="1031"/>
      <c r="M31" s="1031"/>
      <c r="N31" s="1031"/>
      <c r="O31" s="1031"/>
      <c r="P31" s="1032"/>
      <c r="Q31" s="1038">
        <v>105670</v>
      </c>
      <c r="R31" s="1039"/>
      <c r="S31" s="1039"/>
      <c r="T31" s="1039"/>
      <c r="U31" s="1039"/>
      <c r="V31" s="1039">
        <v>103982</v>
      </c>
      <c r="W31" s="1039"/>
      <c r="X31" s="1039"/>
      <c r="Y31" s="1039"/>
      <c r="Z31" s="1039"/>
      <c r="AA31" s="1039">
        <v>1688</v>
      </c>
      <c r="AB31" s="1039"/>
      <c r="AC31" s="1039"/>
      <c r="AD31" s="1039"/>
      <c r="AE31" s="1040"/>
      <c r="AF31" s="1042">
        <v>1688</v>
      </c>
      <c r="AG31" s="1039"/>
      <c r="AH31" s="1039"/>
      <c r="AI31" s="1039"/>
      <c r="AJ31" s="1043"/>
      <c r="AK31" s="980">
        <v>15983</v>
      </c>
      <c r="AL31" s="971"/>
      <c r="AM31" s="971"/>
      <c r="AN31" s="971"/>
      <c r="AO31" s="971"/>
      <c r="AP31" s="971">
        <v>1361</v>
      </c>
      <c r="AQ31" s="971"/>
      <c r="AR31" s="971"/>
      <c r="AS31" s="971"/>
      <c r="AT31" s="971"/>
      <c r="AU31" s="971">
        <v>0</v>
      </c>
      <c r="AV31" s="971"/>
      <c r="AW31" s="971"/>
      <c r="AX31" s="971"/>
      <c r="AY31" s="971"/>
      <c r="AZ31" s="1041">
        <v>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564</v>
      </c>
      <c r="C32" s="1031"/>
      <c r="D32" s="1031"/>
      <c r="E32" s="1031"/>
      <c r="F32" s="1031"/>
      <c r="G32" s="1031"/>
      <c r="H32" s="1031"/>
      <c r="I32" s="1031"/>
      <c r="J32" s="1031"/>
      <c r="K32" s="1031"/>
      <c r="L32" s="1031"/>
      <c r="M32" s="1031"/>
      <c r="N32" s="1031"/>
      <c r="O32" s="1031"/>
      <c r="P32" s="1032"/>
      <c r="Q32" s="1038">
        <v>25022</v>
      </c>
      <c r="R32" s="1039"/>
      <c r="S32" s="1039"/>
      <c r="T32" s="1039"/>
      <c r="U32" s="1039"/>
      <c r="V32" s="1039">
        <v>23717</v>
      </c>
      <c r="W32" s="1039"/>
      <c r="X32" s="1039"/>
      <c r="Y32" s="1039"/>
      <c r="Z32" s="1039"/>
      <c r="AA32" s="1039">
        <v>1305</v>
      </c>
      <c r="AB32" s="1039"/>
      <c r="AC32" s="1039"/>
      <c r="AD32" s="1039"/>
      <c r="AE32" s="1040"/>
      <c r="AF32" s="1042">
        <v>8800</v>
      </c>
      <c r="AG32" s="1039"/>
      <c r="AH32" s="1039"/>
      <c r="AI32" s="1039"/>
      <c r="AJ32" s="1043"/>
      <c r="AK32" s="980">
        <v>3278</v>
      </c>
      <c r="AL32" s="971"/>
      <c r="AM32" s="971"/>
      <c r="AN32" s="971"/>
      <c r="AO32" s="971"/>
      <c r="AP32" s="971">
        <v>41714</v>
      </c>
      <c r="AQ32" s="971"/>
      <c r="AR32" s="971"/>
      <c r="AS32" s="971"/>
      <c r="AT32" s="971"/>
      <c r="AU32" s="971">
        <v>26322</v>
      </c>
      <c r="AV32" s="971"/>
      <c r="AW32" s="971"/>
      <c r="AX32" s="971"/>
      <c r="AY32" s="971"/>
      <c r="AZ32" s="1041">
        <v>0</v>
      </c>
      <c r="BA32" s="1041"/>
      <c r="BB32" s="1041"/>
      <c r="BC32" s="1041"/>
      <c r="BD32" s="1041"/>
      <c r="BE32" s="972" t="s">
        <v>588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562</v>
      </c>
      <c r="C33" s="1031"/>
      <c r="D33" s="1031"/>
      <c r="E33" s="1031"/>
      <c r="F33" s="1031"/>
      <c r="G33" s="1031"/>
      <c r="H33" s="1031"/>
      <c r="I33" s="1031"/>
      <c r="J33" s="1031"/>
      <c r="K33" s="1031"/>
      <c r="L33" s="1031"/>
      <c r="M33" s="1031"/>
      <c r="N33" s="1031"/>
      <c r="O33" s="1031"/>
      <c r="P33" s="1032"/>
      <c r="Q33" s="1038">
        <v>41814</v>
      </c>
      <c r="R33" s="1039"/>
      <c r="S33" s="1039"/>
      <c r="T33" s="1039"/>
      <c r="U33" s="1039"/>
      <c r="V33" s="1039">
        <v>39746</v>
      </c>
      <c r="W33" s="1039"/>
      <c r="X33" s="1039"/>
      <c r="Y33" s="1039"/>
      <c r="Z33" s="1039"/>
      <c r="AA33" s="1039">
        <v>2068</v>
      </c>
      <c r="AB33" s="1039"/>
      <c r="AC33" s="1039"/>
      <c r="AD33" s="1039"/>
      <c r="AE33" s="1040"/>
      <c r="AF33" s="1042">
        <v>10484</v>
      </c>
      <c r="AG33" s="1039"/>
      <c r="AH33" s="1039"/>
      <c r="AI33" s="1039"/>
      <c r="AJ33" s="1043"/>
      <c r="AK33" s="980">
        <v>11736</v>
      </c>
      <c r="AL33" s="971"/>
      <c r="AM33" s="971"/>
      <c r="AN33" s="971"/>
      <c r="AO33" s="971"/>
      <c r="AP33" s="971">
        <v>278354</v>
      </c>
      <c r="AQ33" s="971"/>
      <c r="AR33" s="971"/>
      <c r="AS33" s="971"/>
      <c r="AT33" s="971"/>
      <c r="AU33" s="971">
        <v>133888</v>
      </c>
      <c r="AV33" s="971"/>
      <c r="AW33" s="971"/>
      <c r="AX33" s="971"/>
      <c r="AY33" s="971"/>
      <c r="AZ33" s="1041">
        <v>0</v>
      </c>
      <c r="BA33" s="1041"/>
      <c r="BB33" s="1041"/>
      <c r="BC33" s="1041"/>
      <c r="BD33" s="1041"/>
      <c r="BE33" s="972" t="s">
        <v>588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561</v>
      </c>
      <c r="C34" s="1031"/>
      <c r="D34" s="1031"/>
      <c r="E34" s="1031"/>
      <c r="F34" s="1031"/>
      <c r="G34" s="1031"/>
      <c r="H34" s="1031"/>
      <c r="I34" s="1031"/>
      <c r="J34" s="1031"/>
      <c r="K34" s="1031"/>
      <c r="L34" s="1031"/>
      <c r="M34" s="1031"/>
      <c r="N34" s="1031"/>
      <c r="O34" s="1031"/>
      <c r="P34" s="1032"/>
      <c r="Q34" s="1038">
        <v>31472</v>
      </c>
      <c r="R34" s="1039"/>
      <c r="S34" s="1039"/>
      <c r="T34" s="1039"/>
      <c r="U34" s="1039"/>
      <c r="V34" s="1039">
        <v>30374</v>
      </c>
      <c r="W34" s="1039"/>
      <c r="X34" s="1039"/>
      <c r="Y34" s="1039"/>
      <c r="Z34" s="1039"/>
      <c r="AA34" s="1039">
        <v>1098</v>
      </c>
      <c r="AB34" s="1039"/>
      <c r="AC34" s="1039"/>
      <c r="AD34" s="1039"/>
      <c r="AE34" s="1040"/>
      <c r="AF34" s="1042">
        <v>18165</v>
      </c>
      <c r="AG34" s="1039"/>
      <c r="AH34" s="1039"/>
      <c r="AI34" s="1039"/>
      <c r="AJ34" s="1043"/>
      <c r="AK34" s="980">
        <v>107</v>
      </c>
      <c r="AL34" s="971"/>
      <c r="AM34" s="971"/>
      <c r="AN34" s="971"/>
      <c r="AO34" s="971"/>
      <c r="AP34" s="971">
        <v>73753</v>
      </c>
      <c r="AQ34" s="971"/>
      <c r="AR34" s="971"/>
      <c r="AS34" s="971"/>
      <c r="AT34" s="971"/>
      <c r="AU34" s="971">
        <v>2803</v>
      </c>
      <c r="AV34" s="971"/>
      <c r="AW34" s="971"/>
      <c r="AX34" s="971"/>
      <c r="AY34" s="971"/>
      <c r="AZ34" s="1041">
        <v>0</v>
      </c>
      <c r="BA34" s="1041"/>
      <c r="BB34" s="1041"/>
      <c r="BC34" s="1041"/>
      <c r="BD34" s="1041"/>
      <c r="BE34" s="972" t="s">
        <v>588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563</v>
      </c>
      <c r="C35" s="1031"/>
      <c r="D35" s="1031"/>
      <c r="E35" s="1031"/>
      <c r="F35" s="1031"/>
      <c r="G35" s="1031"/>
      <c r="H35" s="1031"/>
      <c r="I35" s="1031"/>
      <c r="J35" s="1031"/>
      <c r="K35" s="1031"/>
      <c r="L35" s="1031"/>
      <c r="M35" s="1031"/>
      <c r="N35" s="1031"/>
      <c r="O35" s="1031"/>
      <c r="P35" s="1032"/>
      <c r="Q35" s="1038">
        <v>7071</v>
      </c>
      <c r="R35" s="1039"/>
      <c r="S35" s="1039"/>
      <c r="T35" s="1039"/>
      <c r="U35" s="1039"/>
      <c r="V35" s="1039">
        <v>6488</v>
      </c>
      <c r="W35" s="1039"/>
      <c r="X35" s="1039"/>
      <c r="Y35" s="1039"/>
      <c r="Z35" s="1039"/>
      <c r="AA35" s="1039">
        <v>583</v>
      </c>
      <c r="AB35" s="1039"/>
      <c r="AC35" s="1039"/>
      <c r="AD35" s="1039"/>
      <c r="AE35" s="1040"/>
      <c r="AF35" s="1042">
        <v>10162</v>
      </c>
      <c r="AG35" s="1039"/>
      <c r="AH35" s="1039"/>
      <c r="AI35" s="1039"/>
      <c r="AJ35" s="1043"/>
      <c r="AK35" s="980">
        <v>19</v>
      </c>
      <c r="AL35" s="971"/>
      <c r="AM35" s="971"/>
      <c r="AN35" s="971"/>
      <c r="AO35" s="971"/>
      <c r="AP35" s="971">
        <v>6382</v>
      </c>
      <c r="AQ35" s="971"/>
      <c r="AR35" s="971"/>
      <c r="AS35" s="971"/>
      <c r="AT35" s="971"/>
      <c r="AU35" s="971">
        <v>1264</v>
      </c>
      <c r="AV35" s="971"/>
      <c r="AW35" s="971"/>
      <c r="AX35" s="971"/>
      <c r="AY35" s="971"/>
      <c r="AZ35" s="1041">
        <v>0</v>
      </c>
      <c r="BA35" s="1041"/>
      <c r="BB35" s="1041"/>
      <c r="BC35" s="1041"/>
      <c r="BD35" s="1041"/>
      <c r="BE35" s="972" t="s">
        <v>588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582</v>
      </c>
      <c r="C36" s="1031"/>
      <c r="D36" s="1031"/>
      <c r="E36" s="1031"/>
      <c r="F36" s="1031"/>
      <c r="G36" s="1031"/>
      <c r="H36" s="1031"/>
      <c r="I36" s="1031"/>
      <c r="J36" s="1031"/>
      <c r="K36" s="1031"/>
      <c r="L36" s="1031"/>
      <c r="M36" s="1031"/>
      <c r="N36" s="1031"/>
      <c r="O36" s="1031"/>
      <c r="P36" s="1032"/>
      <c r="Q36" s="1038">
        <v>8839</v>
      </c>
      <c r="R36" s="1039"/>
      <c r="S36" s="1039"/>
      <c r="T36" s="1039"/>
      <c r="U36" s="1039"/>
      <c r="V36" s="1039">
        <v>8670</v>
      </c>
      <c r="W36" s="1039"/>
      <c r="X36" s="1039"/>
      <c r="Y36" s="1039"/>
      <c r="Z36" s="1039"/>
      <c r="AA36" s="1039">
        <v>169</v>
      </c>
      <c r="AB36" s="1039"/>
      <c r="AC36" s="1039"/>
      <c r="AD36" s="1039"/>
      <c r="AE36" s="1040"/>
      <c r="AF36" s="1042">
        <v>0</v>
      </c>
      <c r="AG36" s="1039"/>
      <c r="AH36" s="1039"/>
      <c r="AI36" s="1039"/>
      <c r="AJ36" s="1043"/>
      <c r="AK36" s="980">
        <v>1131</v>
      </c>
      <c r="AL36" s="971"/>
      <c r="AM36" s="971"/>
      <c r="AN36" s="971"/>
      <c r="AO36" s="971"/>
      <c r="AP36" s="971">
        <v>5748</v>
      </c>
      <c r="AQ36" s="971"/>
      <c r="AR36" s="971"/>
      <c r="AS36" s="971"/>
      <c r="AT36" s="971"/>
      <c r="AU36" s="971">
        <v>512</v>
      </c>
      <c r="AV36" s="971"/>
      <c r="AW36" s="971"/>
      <c r="AX36" s="971"/>
      <c r="AY36" s="971"/>
      <c r="AZ36" s="1041">
        <v>0</v>
      </c>
      <c r="BA36" s="1041"/>
      <c r="BB36" s="1041"/>
      <c r="BC36" s="1041"/>
      <c r="BD36" s="1041"/>
      <c r="BE36" s="972" t="s">
        <v>588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583</v>
      </c>
      <c r="C37" s="1031"/>
      <c r="D37" s="1031"/>
      <c r="E37" s="1031"/>
      <c r="F37" s="1031"/>
      <c r="G37" s="1031"/>
      <c r="H37" s="1031"/>
      <c r="I37" s="1031"/>
      <c r="J37" s="1031"/>
      <c r="K37" s="1031"/>
      <c r="L37" s="1031"/>
      <c r="M37" s="1031"/>
      <c r="N37" s="1031"/>
      <c r="O37" s="1031"/>
      <c r="P37" s="1032"/>
      <c r="Q37" s="1038">
        <v>1962</v>
      </c>
      <c r="R37" s="1039"/>
      <c r="S37" s="1039"/>
      <c r="T37" s="1039"/>
      <c r="U37" s="1039"/>
      <c r="V37" s="1039">
        <v>1962</v>
      </c>
      <c r="W37" s="1039"/>
      <c r="X37" s="1039"/>
      <c r="Y37" s="1039"/>
      <c r="Z37" s="1039"/>
      <c r="AA37" s="1039">
        <v>0</v>
      </c>
      <c r="AB37" s="1039"/>
      <c r="AC37" s="1039"/>
      <c r="AD37" s="1039"/>
      <c r="AE37" s="1040"/>
      <c r="AF37" s="1042">
        <v>0</v>
      </c>
      <c r="AG37" s="1039"/>
      <c r="AH37" s="1039"/>
      <c r="AI37" s="1039"/>
      <c r="AJ37" s="1043"/>
      <c r="AK37" s="980">
        <v>173</v>
      </c>
      <c r="AL37" s="971"/>
      <c r="AM37" s="971"/>
      <c r="AN37" s="971"/>
      <c r="AO37" s="971"/>
      <c r="AP37" s="971">
        <v>4680</v>
      </c>
      <c r="AQ37" s="971"/>
      <c r="AR37" s="971"/>
      <c r="AS37" s="971"/>
      <c r="AT37" s="971"/>
      <c r="AU37" s="971">
        <v>4680</v>
      </c>
      <c r="AV37" s="971"/>
      <c r="AW37" s="971"/>
      <c r="AX37" s="971"/>
      <c r="AY37" s="971"/>
      <c r="AZ37" s="1041">
        <v>0</v>
      </c>
      <c r="BA37" s="1041"/>
      <c r="BB37" s="1041"/>
      <c r="BC37" s="1041"/>
      <c r="BD37" s="1041"/>
      <c r="BE37" s="972" t="s">
        <v>589</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t="s">
        <v>584</v>
      </c>
      <c r="C38" s="1031"/>
      <c r="D38" s="1031"/>
      <c r="E38" s="1031"/>
      <c r="F38" s="1031"/>
      <c r="G38" s="1031"/>
      <c r="H38" s="1031"/>
      <c r="I38" s="1031"/>
      <c r="J38" s="1031"/>
      <c r="K38" s="1031"/>
      <c r="L38" s="1031"/>
      <c r="M38" s="1031"/>
      <c r="N38" s="1031"/>
      <c r="O38" s="1031"/>
      <c r="P38" s="1032"/>
      <c r="Q38" s="1038">
        <v>3804</v>
      </c>
      <c r="R38" s="1039"/>
      <c r="S38" s="1039"/>
      <c r="T38" s="1039"/>
      <c r="U38" s="1039"/>
      <c r="V38" s="1039">
        <v>3257</v>
      </c>
      <c r="W38" s="1039"/>
      <c r="X38" s="1039"/>
      <c r="Y38" s="1039"/>
      <c r="Z38" s="1039"/>
      <c r="AA38" s="1039">
        <v>547</v>
      </c>
      <c r="AB38" s="1039"/>
      <c r="AC38" s="1039"/>
      <c r="AD38" s="1039"/>
      <c r="AE38" s="1040"/>
      <c r="AF38" s="1042">
        <v>37</v>
      </c>
      <c r="AG38" s="1039"/>
      <c r="AH38" s="1039"/>
      <c r="AI38" s="1039"/>
      <c r="AJ38" s="1043"/>
      <c r="AK38" s="980">
        <v>0</v>
      </c>
      <c r="AL38" s="971"/>
      <c r="AM38" s="971"/>
      <c r="AN38" s="971"/>
      <c r="AO38" s="971"/>
      <c r="AP38" s="971">
        <v>3994</v>
      </c>
      <c r="AQ38" s="971"/>
      <c r="AR38" s="971"/>
      <c r="AS38" s="971"/>
      <c r="AT38" s="971"/>
      <c r="AU38" s="971">
        <v>0</v>
      </c>
      <c r="AV38" s="971"/>
      <c r="AW38" s="971"/>
      <c r="AX38" s="971"/>
      <c r="AY38" s="971"/>
      <c r="AZ38" s="1041">
        <v>0</v>
      </c>
      <c r="BA38" s="1041"/>
      <c r="BB38" s="1041"/>
      <c r="BC38" s="1041"/>
      <c r="BD38" s="1041"/>
      <c r="BE38" s="972" t="s">
        <v>589</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t="s">
        <v>568</v>
      </c>
      <c r="C39" s="1031"/>
      <c r="D39" s="1031"/>
      <c r="E39" s="1031"/>
      <c r="F39" s="1031"/>
      <c r="G39" s="1031"/>
      <c r="H39" s="1031"/>
      <c r="I39" s="1031"/>
      <c r="J39" s="1031"/>
      <c r="K39" s="1031"/>
      <c r="L39" s="1031"/>
      <c r="M39" s="1031"/>
      <c r="N39" s="1031"/>
      <c r="O39" s="1031"/>
      <c r="P39" s="1032"/>
      <c r="Q39" s="1038">
        <v>434</v>
      </c>
      <c r="R39" s="1039"/>
      <c r="S39" s="1039"/>
      <c r="T39" s="1039"/>
      <c r="U39" s="1039"/>
      <c r="V39" s="1039">
        <v>345</v>
      </c>
      <c r="W39" s="1039"/>
      <c r="X39" s="1039"/>
      <c r="Y39" s="1039"/>
      <c r="Z39" s="1039"/>
      <c r="AA39" s="1039">
        <v>89</v>
      </c>
      <c r="AB39" s="1039"/>
      <c r="AC39" s="1039"/>
      <c r="AD39" s="1039"/>
      <c r="AE39" s="1040"/>
      <c r="AF39" s="1042">
        <v>89</v>
      </c>
      <c r="AG39" s="1039"/>
      <c r="AH39" s="1039"/>
      <c r="AI39" s="1039"/>
      <c r="AJ39" s="1043"/>
      <c r="AK39" s="980">
        <v>0</v>
      </c>
      <c r="AL39" s="971"/>
      <c r="AM39" s="971"/>
      <c r="AN39" s="971"/>
      <c r="AO39" s="971"/>
      <c r="AP39" s="971">
        <v>565</v>
      </c>
      <c r="AQ39" s="971"/>
      <c r="AR39" s="971"/>
      <c r="AS39" s="971"/>
      <c r="AT39" s="971"/>
      <c r="AU39" s="971">
        <v>0</v>
      </c>
      <c r="AV39" s="971"/>
      <c r="AW39" s="971"/>
      <c r="AX39" s="971"/>
      <c r="AY39" s="971"/>
      <c r="AZ39" s="1041">
        <v>0</v>
      </c>
      <c r="BA39" s="1041"/>
      <c r="BB39" s="1041"/>
      <c r="BC39" s="1041"/>
      <c r="BD39" s="1041"/>
      <c r="BE39" s="972" t="s">
        <v>589</v>
      </c>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406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49439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404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408</v>
      </c>
      <c r="B66" s="996"/>
      <c r="C66" s="996"/>
      <c r="D66" s="996"/>
      <c r="E66" s="996"/>
      <c r="F66" s="996"/>
      <c r="G66" s="996"/>
      <c r="H66" s="996"/>
      <c r="I66" s="996"/>
      <c r="J66" s="996"/>
      <c r="K66" s="996"/>
      <c r="L66" s="996"/>
      <c r="M66" s="996"/>
      <c r="N66" s="996"/>
      <c r="O66" s="996"/>
      <c r="P66" s="997"/>
      <c r="Q66" s="1001" t="s">
        <v>409</v>
      </c>
      <c r="R66" s="1002"/>
      <c r="S66" s="1002"/>
      <c r="T66" s="1002"/>
      <c r="U66" s="1003"/>
      <c r="V66" s="1001" t="s">
        <v>410</v>
      </c>
      <c r="W66" s="1002"/>
      <c r="X66" s="1002"/>
      <c r="Y66" s="1002"/>
      <c r="Z66" s="1003"/>
      <c r="AA66" s="1001" t="s">
        <v>411</v>
      </c>
      <c r="AB66" s="1002"/>
      <c r="AC66" s="1002"/>
      <c r="AD66" s="1002"/>
      <c r="AE66" s="1003"/>
      <c r="AF66" s="1007" t="s">
        <v>412</v>
      </c>
      <c r="AG66" s="1008"/>
      <c r="AH66" s="1008"/>
      <c r="AI66" s="1008"/>
      <c r="AJ66" s="1009"/>
      <c r="AK66" s="1001" t="s">
        <v>413</v>
      </c>
      <c r="AL66" s="996"/>
      <c r="AM66" s="996"/>
      <c r="AN66" s="996"/>
      <c r="AO66" s="997"/>
      <c r="AP66" s="1001" t="s">
        <v>414</v>
      </c>
      <c r="AQ66" s="1002"/>
      <c r="AR66" s="1002"/>
      <c r="AS66" s="1002"/>
      <c r="AT66" s="1003"/>
      <c r="AU66" s="1001" t="s">
        <v>415</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117801</v>
      </c>
      <c r="R68" s="982"/>
      <c r="S68" s="982"/>
      <c r="T68" s="982"/>
      <c r="U68" s="982"/>
      <c r="V68" s="982">
        <v>115464</v>
      </c>
      <c r="W68" s="982"/>
      <c r="X68" s="982"/>
      <c r="Y68" s="982"/>
      <c r="Z68" s="982"/>
      <c r="AA68" s="982">
        <f>Q68-V68</f>
        <v>2337</v>
      </c>
      <c r="AB68" s="982"/>
      <c r="AC68" s="982"/>
      <c r="AD68" s="982"/>
      <c r="AE68" s="982"/>
      <c r="AF68" s="982">
        <v>2337</v>
      </c>
      <c r="AG68" s="982"/>
      <c r="AH68" s="982"/>
      <c r="AI68" s="982"/>
      <c r="AJ68" s="982"/>
      <c r="AK68" s="982">
        <v>0</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42231</v>
      </c>
      <c r="R69" s="971"/>
      <c r="S69" s="971"/>
      <c r="T69" s="971"/>
      <c r="U69" s="971"/>
      <c r="V69" s="971">
        <v>36671</v>
      </c>
      <c r="W69" s="971"/>
      <c r="X69" s="971"/>
      <c r="Y69" s="971"/>
      <c r="Z69" s="971"/>
      <c r="AA69" s="971">
        <f t="shared" ref="AA69:AA71" si="0">Q69-V69</f>
        <v>5560</v>
      </c>
      <c r="AB69" s="971"/>
      <c r="AC69" s="971"/>
      <c r="AD69" s="971"/>
      <c r="AE69" s="971"/>
      <c r="AF69" s="971">
        <v>15130</v>
      </c>
      <c r="AG69" s="971"/>
      <c r="AH69" s="971"/>
      <c r="AI69" s="971"/>
      <c r="AJ69" s="971"/>
      <c r="AK69" s="971">
        <v>0</v>
      </c>
      <c r="AL69" s="971"/>
      <c r="AM69" s="971"/>
      <c r="AN69" s="971"/>
      <c r="AO69" s="971"/>
      <c r="AP69" s="971">
        <v>68293</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4957</v>
      </c>
      <c r="R70" s="971"/>
      <c r="S70" s="971"/>
      <c r="T70" s="971"/>
      <c r="U70" s="971"/>
      <c r="V70" s="971">
        <v>4411</v>
      </c>
      <c r="W70" s="971"/>
      <c r="X70" s="971"/>
      <c r="Y70" s="971"/>
      <c r="Z70" s="971"/>
      <c r="AA70" s="971">
        <f t="shared" si="0"/>
        <v>546</v>
      </c>
      <c r="AB70" s="971"/>
      <c r="AC70" s="971"/>
      <c r="AD70" s="971"/>
      <c r="AE70" s="971"/>
      <c r="AF70" s="971">
        <v>546</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1038597</v>
      </c>
      <c r="R71" s="971"/>
      <c r="S71" s="971"/>
      <c r="T71" s="971"/>
      <c r="U71" s="971"/>
      <c r="V71" s="971">
        <v>1027786</v>
      </c>
      <c r="W71" s="971"/>
      <c r="X71" s="971"/>
      <c r="Y71" s="971"/>
      <c r="Z71" s="971"/>
      <c r="AA71" s="971">
        <f t="shared" si="0"/>
        <v>10811</v>
      </c>
      <c r="AB71" s="971"/>
      <c r="AC71" s="971"/>
      <c r="AD71" s="971"/>
      <c r="AE71" s="971"/>
      <c r="AF71" s="971">
        <v>10811</v>
      </c>
      <c r="AG71" s="971"/>
      <c r="AH71" s="971"/>
      <c r="AI71" s="971"/>
      <c r="AJ71" s="971"/>
      <c r="AK71" s="971">
        <v>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309</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309</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309</v>
      </c>
      <c r="DR109" s="896"/>
      <c r="DS109" s="896"/>
      <c r="DT109" s="896"/>
      <c r="DU109" s="897"/>
      <c r="DV109" s="898" t="s">
        <v>427</v>
      </c>
      <c r="DW109" s="896"/>
      <c r="DX109" s="896"/>
      <c r="DY109" s="896"/>
      <c r="DZ109" s="929"/>
    </row>
    <row r="110" spans="1:131" s="230" customFormat="1" ht="26.25" customHeight="1" x14ac:dyDescent="0.15">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25286412</v>
      </c>
      <c r="AB110" s="889"/>
      <c r="AC110" s="889"/>
      <c r="AD110" s="889"/>
      <c r="AE110" s="890"/>
      <c r="AF110" s="891">
        <v>25074285</v>
      </c>
      <c r="AG110" s="889"/>
      <c r="AH110" s="889"/>
      <c r="AI110" s="889"/>
      <c r="AJ110" s="890"/>
      <c r="AK110" s="891">
        <v>25251368</v>
      </c>
      <c r="AL110" s="889"/>
      <c r="AM110" s="889"/>
      <c r="AN110" s="889"/>
      <c r="AO110" s="890"/>
      <c r="AP110" s="892">
        <v>7.1</v>
      </c>
      <c r="AQ110" s="893"/>
      <c r="AR110" s="893"/>
      <c r="AS110" s="893"/>
      <c r="AT110" s="894"/>
      <c r="AU110" s="930" t="s">
        <v>75</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1031629544</v>
      </c>
      <c r="BR110" s="842"/>
      <c r="BS110" s="842"/>
      <c r="BT110" s="842"/>
      <c r="BU110" s="842"/>
      <c r="BV110" s="842">
        <v>1037830385</v>
      </c>
      <c r="BW110" s="842"/>
      <c r="BX110" s="842"/>
      <c r="BY110" s="842"/>
      <c r="BZ110" s="842"/>
      <c r="CA110" s="842">
        <v>1060051770</v>
      </c>
      <c r="CB110" s="842"/>
      <c r="CC110" s="842"/>
      <c r="CD110" s="842"/>
      <c r="CE110" s="842"/>
      <c r="CF110" s="866">
        <v>297.39999999999998</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7237688</v>
      </c>
      <c r="DH110" s="842"/>
      <c r="DI110" s="842"/>
      <c r="DJ110" s="842"/>
      <c r="DK110" s="842"/>
      <c r="DL110" s="842">
        <v>6366514</v>
      </c>
      <c r="DM110" s="842"/>
      <c r="DN110" s="842"/>
      <c r="DO110" s="842"/>
      <c r="DP110" s="842"/>
      <c r="DQ110" s="842">
        <v>5668466</v>
      </c>
      <c r="DR110" s="842"/>
      <c r="DS110" s="842"/>
      <c r="DT110" s="842"/>
      <c r="DU110" s="842"/>
      <c r="DV110" s="843">
        <v>1.6</v>
      </c>
      <c r="DW110" s="843"/>
      <c r="DX110" s="843"/>
      <c r="DY110" s="843"/>
      <c r="DZ110" s="844"/>
    </row>
    <row r="111" spans="1:131" s="230" customFormat="1" ht="26.25" customHeight="1" x14ac:dyDescent="0.15">
      <c r="A111" s="774" t="s">
        <v>433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v>7983750</v>
      </c>
      <c r="AB111" s="919"/>
      <c r="AC111" s="919"/>
      <c r="AD111" s="919"/>
      <c r="AE111" s="920"/>
      <c r="AF111" s="921">
        <v>7666720</v>
      </c>
      <c r="AG111" s="919"/>
      <c r="AH111" s="919"/>
      <c r="AI111" s="919"/>
      <c r="AJ111" s="920"/>
      <c r="AK111" s="921">
        <v>5009797</v>
      </c>
      <c r="AL111" s="919"/>
      <c r="AM111" s="919"/>
      <c r="AN111" s="919"/>
      <c r="AO111" s="920"/>
      <c r="AP111" s="922">
        <v>1.4</v>
      </c>
      <c r="AQ111" s="923"/>
      <c r="AR111" s="923"/>
      <c r="AS111" s="923"/>
      <c r="AT111" s="924"/>
      <c r="AU111" s="932"/>
      <c r="AV111" s="933"/>
      <c r="AW111" s="933"/>
      <c r="AX111" s="933"/>
      <c r="AY111" s="933"/>
      <c r="AZ111" s="815" t="s">
        <v>434</v>
      </c>
      <c r="BA111" s="752"/>
      <c r="BB111" s="752"/>
      <c r="BC111" s="752"/>
      <c r="BD111" s="752"/>
      <c r="BE111" s="752"/>
      <c r="BF111" s="752"/>
      <c r="BG111" s="752"/>
      <c r="BH111" s="752"/>
      <c r="BI111" s="752"/>
      <c r="BJ111" s="752"/>
      <c r="BK111" s="752"/>
      <c r="BL111" s="752"/>
      <c r="BM111" s="752"/>
      <c r="BN111" s="752"/>
      <c r="BO111" s="752"/>
      <c r="BP111" s="753"/>
      <c r="BQ111" s="816">
        <v>21077809</v>
      </c>
      <c r="BR111" s="817"/>
      <c r="BS111" s="817"/>
      <c r="BT111" s="817"/>
      <c r="BU111" s="817"/>
      <c r="BV111" s="817">
        <v>18613271</v>
      </c>
      <c r="BW111" s="817"/>
      <c r="BX111" s="817"/>
      <c r="BY111" s="817"/>
      <c r="BZ111" s="817"/>
      <c r="CA111" s="817">
        <v>16142961</v>
      </c>
      <c r="CB111" s="817"/>
      <c r="CC111" s="817"/>
      <c r="CD111" s="817"/>
      <c r="CE111" s="817"/>
      <c r="CF111" s="875">
        <v>4.5</v>
      </c>
      <c r="CG111" s="876"/>
      <c r="CH111" s="876"/>
      <c r="CI111" s="876"/>
      <c r="CJ111" s="876"/>
      <c r="CK111" s="927"/>
      <c r="CL111" s="821"/>
      <c r="CM111" s="815" t="s">
        <v>435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2586953</v>
      </c>
      <c r="DH111" s="817"/>
      <c r="DI111" s="817"/>
      <c r="DJ111" s="817"/>
      <c r="DK111" s="817"/>
      <c r="DL111" s="817">
        <v>2175449</v>
      </c>
      <c r="DM111" s="817"/>
      <c r="DN111" s="817"/>
      <c r="DO111" s="817"/>
      <c r="DP111" s="817"/>
      <c r="DQ111" s="817">
        <v>1756815</v>
      </c>
      <c r="DR111" s="817"/>
      <c r="DS111" s="817"/>
      <c r="DT111" s="817"/>
      <c r="DU111" s="817"/>
      <c r="DV111" s="794">
        <v>0.5</v>
      </c>
      <c r="DW111" s="794"/>
      <c r="DX111" s="794"/>
      <c r="DY111" s="794"/>
      <c r="DZ111" s="795"/>
    </row>
    <row r="112" spans="1:131" s="230" customFormat="1" ht="26.25" customHeight="1" x14ac:dyDescent="0.15">
      <c r="A112" s="912" t="s">
        <v>436</v>
      </c>
      <c r="B112" s="913"/>
      <c r="C112" s="752" t="s">
        <v>437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42505907</v>
      </c>
      <c r="AB112" s="780"/>
      <c r="AC112" s="780"/>
      <c r="AD112" s="780"/>
      <c r="AE112" s="781"/>
      <c r="AF112" s="782">
        <v>42756141</v>
      </c>
      <c r="AG112" s="780"/>
      <c r="AH112" s="780"/>
      <c r="AI112" s="780"/>
      <c r="AJ112" s="781"/>
      <c r="AK112" s="782">
        <v>45447183</v>
      </c>
      <c r="AL112" s="780"/>
      <c r="AM112" s="780"/>
      <c r="AN112" s="780"/>
      <c r="AO112" s="781"/>
      <c r="AP112" s="824">
        <v>12.7</v>
      </c>
      <c r="AQ112" s="825"/>
      <c r="AR112" s="825"/>
      <c r="AS112" s="825"/>
      <c r="AT112" s="826"/>
      <c r="AU112" s="932"/>
      <c r="AV112" s="933"/>
      <c r="AW112" s="933"/>
      <c r="AX112" s="933"/>
      <c r="AY112" s="933"/>
      <c r="AZ112" s="815" t="s">
        <v>438</v>
      </c>
      <c r="BA112" s="752"/>
      <c r="BB112" s="752"/>
      <c r="BC112" s="752"/>
      <c r="BD112" s="752"/>
      <c r="BE112" s="752"/>
      <c r="BF112" s="752"/>
      <c r="BG112" s="752"/>
      <c r="BH112" s="752"/>
      <c r="BI112" s="752"/>
      <c r="BJ112" s="752"/>
      <c r="BK112" s="752"/>
      <c r="BL112" s="752"/>
      <c r="BM112" s="752"/>
      <c r="BN112" s="752"/>
      <c r="BO112" s="752"/>
      <c r="BP112" s="753"/>
      <c r="BQ112" s="816">
        <v>149402362</v>
      </c>
      <c r="BR112" s="817"/>
      <c r="BS112" s="817"/>
      <c r="BT112" s="817"/>
      <c r="BU112" s="817"/>
      <c r="BV112" s="817">
        <v>146904797</v>
      </c>
      <c r="BW112" s="817"/>
      <c r="BX112" s="817"/>
      <c r="BY112" s="817"/>
      <c r="BZ112" s="817"/>
      <c r="CA112" s="817">
        <v>169615034</v>
      </c>
      <c r="CB112" s="817"/>
      <c r="CC112" s="817"/>
      <c r="CD112" s="817"/>
      <c r="CE112" s="817"/>
      <c r="CF112" s="875">
        <v>47.6</v>
      </c>
      <c r="CG112" s="876"/>
      <c r="CH112" s="876"/>
      <c r="CI112" s="876"/>
      <c r="CJ112" s="876"/>
      <c r="CK112" s="927"/>
      <c r="CL112" s="821"/>
      <c r="CM112" s="815" t="s">
        <v>439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403</v>
      </c>
      <c r="DH112" s="817"/>
      <c r="DI112" s="817"/>
      <c r="DJ112" s="817"/>
      <c r="DK112" s="817"/>
      <c r="DL112" s="817" t="s">
        <v>245</v>
      </c>
      <c r="DM112" s="817"/>
      <c r="DN112" s="817"/>
      <c r="DO112" s="817"/>
      <c r="DP112" s="817"/>
      <c r="DQ112" s="817" t="s">
        <v>403</v>
      </c>
      <c r="DR112" s="817"/>
      <c r="DS112" s="817"/>
      <c r="DT112" s="817"/>
      <c r="DU112" s="817"/>
      <c r="DV112" s="794" t="s">
        <v>403</v>
      </c>
      <c r="DW112" s="794"/>
      <c r="DX112" s="794"/>
      <c r="DY112" s="794"/>
      <c r="DZ112" s="795"/>
    </row>
    <row r="113" spans="1:130" s="230" customFormat="1" ht="26.25" customHeight="1" x14ac:dyDescent="0.15">
      <c r="A113" s="914"/>
      <c r="B113" s="915"/>
      <c r="C113" s="752" t="s">
        <v>440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12855902</v>
      </c>
      <c r="AB113" s="919"/>
      <c r="AC113" s="919"/>
      <c r="AD113" s="919"/>
      <c r="AE113" s="920"/>
      <c r="AF113" s="921">
        <v>12217035</v>
      </c>
      <c r="AG113" s="919"/>
      <c r="AH113" s="919"/>
      <c r="AI113" s="919"/>
      <c r="AJ113" s="920"/>
      <c r="AK113" s="921">
        <v>11918912</v>
      </c>
      <c r="AL113" s="919"/>
      <c r="AM113" s="919"/>
      <c r="AN113" s="919"/>
      <c r="AO113" s="920"/>
      <c r="AP113" s="922">
        <v>3.3</v>
      </c>
      <c r="AQ113" s="923"/>
      <c r="AR113" s="923"/>
      <c r="AS113" s="923"/>
      <c r="AT113" s="924"/>
      <c r="AU113" s="932"/>
      <c r="AV113" s="933"/>
      <c r="AW113" s="933"/>
      <c r="AX113" s="933"/>
      <c r="AY113" s="933"/>
      <c r="AZ113" s="815" t="s">
        <v>441</v>
      </c>
      <c r="BA113" s="752"/>
      <c r="BB113" s="752"/>
      <c r="BC113" s="752"/>
      <c r="BD113" s="752"/>
      <c r="BE113" s="752"/>
      <c r="BF113" s="752"/>
      <c r="BG113" s="752"/>
      <c r="BH113" s="752"/>
      <c r="BI113" s="752"/>
      <c r="BJ113" s="752"/>
      <c r="BK113" s="752"/>
      <c r="BL113" s="752"/>
      <c r="BM113" s="752"/>
      <c r="BN113" s="752"/>
      <c r="BO113" s="752"/>
      <c r="BP113" s="753"/>
      <c r="BQ113" s="816" t="s">
        <v>442</v>
      </c>
      <c r="BR113" s="817"/>
      <c r="BS113" s="817"/>
      <c r="BT113" s="817"/>
      <c r="BU113" s="817"/>
      <c r="BV113" s="817" t="s">
        <v>245</v>
      </c>
      <c r="BW113" s="817"/>
      <c r="BX113" s="817"/>
      <c r="BY113" s="817"/>
      <c r="BZ113" s="817"/>
      <c r="CA113" s="817" t="s">
        <v>442</v>
      </c>
      <c r="CB113" s="817"/>
      <c r="CC113" s="817"/>
      <c r="CD113" s="817"/>
      <c r="CE113" s="817"/>
      <c r="CF113" s="875" t="s">
        <v>403</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8494</v>
      </c>
      <c r="DH113" s="780"/>
      <c r="DI113" s="780"/>
      <c r="DJ113" s="780"/>
      <c r="DK113" s="781"/>
      <c r="DL113" s="782" t="s">
        <v>442</v>
      </c>
      <c r="DM113" s="780"/>
      <c r="DN113" s="780"/>
      <c r="DO113" s="780"/>
      <c r="DP113" s="781"/>
      <c r="DQ113" s="782" t="s">
        <v>403</v>
      </c>
      <c r="DR113" s="780"/>
      <c r="DS113" s="780"/>
      <c r="DT113" s="780"/>
      <c r="DU113" s="781"/>
      <c r="DV113" s="824" t="s">
        <v>444</v>
      </c>
      <c r="DW113" s="825"/>
      <c r="DX113" s="825"/>
      <c r="DY113" s="825"/>
      <c r="DZ113" s="826"/>
    </row>
    <row r="114" spans="1:130" s="230" customFormat="1" ht="26.25" customHeight="1" x14ac:dyDescent="0.15">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245</v>
      </c>
      <c r="AB114" s="780"/>
      <c r="AC114" s="780"/>
      <c r="AD114" s="780"/>
      <c r="AE114" s="781"/>
      <c r="AF114" s="782" t="s">
        <v>403</v>
      </c>
      <c r="AG114" s="780"/>
      <c r="AH114" s="780"/>
      <c r="AI114" s="780"/>
      <c r="AJ114" s="781"/>
      <c r="AK114" s="782" t="s">
        <v>446</v>
      </c>
      <c r="AL114" s="780"/>
      <c r="AM114" s="780"/>
      <c r="AN114" s="780"/>
      <c r="AO114" s="781"/>
      <c r="AP114" s="824" t="s">
        <v>403</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101065156</v>
      </c>
      <c r="BR114" s="817"/>
      <c r="BS114" s="817"/>
      <c r="BT114" s="817"/>
      <c r="BU114" s="817"/>
      <c r="BV114" s="817">
        <v>102440196</v>
      </c>
      <c r="BW114" s="817"/>
      <c r="BX114" s="817"/>
      <c r="BY114" s="817"/>
      <c r="BZ114" s="817"/>
      <c r="CA114" s="817">
        <v>100835984</v>
      </c>
      <c r="CB114" s="817"/>
      <c r="CC114" s="817"/>
      <c r="CD114" s="817"/>
      <c r="CE114" s="817"/>
      <c r="CF114" s="875">
        <v>28.3</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403</v>
      </c>
      <c r="DH114" s="780"/>
      <c r="DI114" s="780"/>
      <c r="DJ114" s="780"/>
      <c r="DK114" s="781"/>
      <c r="DL114" s="782" t="s">
        <v>446</v>
      </c>
      <c r="DM114" s="780"/>
      <c r="DN114" s="780"/>
      <c r="DO114" s="780"/>
      <c r="DP114" s="781"/>
      <c r="DQ114" s="782" t="s">
        <v>446</v>
      </c>
      <c r="DR114" s="780"/>
      <c r="DS114" s="780"/>
      <c r="DT114" s="780"/>
      <c r="DU114" s="781"/>
      <c r="DV114" s="824" t="s">
        <v>403</v>
      </c>
      <c r="DW114" s="825"/>
      <c r="DX114" s="825"/>
      <c r="DY114" s="825"/>
      <c r="DZ114" s="826"/>
    </row>
    <row r="115" spans="1:130" s="230" customFormat="1" ht="26.25" customHeight="1" x14ac:dyDescent="0.15">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1720687</v>
      </c>
      <c r="AB115" s="919"/>
      <c r="AC115" s="919"/>
      <c r="AD115" s="919"/>
      <c r="AE115" s="920"/>
      <c r="AF115" s="921">
        <v>1507030</v>
      </c>
      <c r="AG115" s="919"/>
      <c r="AH115" s="919"/>
      <c r="AI115" s="919"/>
      <c r="AJ115" s="920"/>
      <c r="AK115" s="921">
        <v>1515168</v>
      </c>
      <c r="AL115" s="919"/>
      <c r="AM115" s="919"/>
      <c r="AN115" s="919"/>
      <c r="AO115" s="920"/>
      <c r="AP115" s="922">
        <v>0.4</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v>36625</v>
      </c>
      <c r="BR115" s="817"/>
      <c r="BS115" s="817"/>
      <c r="BT115" s="817"/>
      <c r="BU115" s="817"/>
      <c r="BV115" s="817">
        <v>26267</v>
      </c>
      <c r="BW115" s="817"/>
      <c r="BX115" s="817"/>
      <c r="BY115" s="817"/>
      <c r="BZ115" s="817"/>
      <c r="CA115" s="817">
        <v>18074</v>
      </c>
      <c r="CB115" s="817"/>
      <c r="CC115" s="817"/>
      <c r="CD115" s="817"/>
      <c r="CE115" s="817"/>
      <c r="CF115" s="875">
        <v>0</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7550705</v>
      </c>
      <c r="DH115" s="780"/>
      <c r="DI115" s="780"/>
      <c r="DJ115" s="780"/>
      <c r="DK115" s="781"/>
      <c r="DL115" s="782">
        <v>6693854</v>
      </c>
      <c r="DM115" s="780"/>
      <c r="DN115" s="780"/>
      <c r="DO115" s="780"/>
      <c r="DP115" s="781"/>
      <c r="DQ115" s="782">
        <v>5814651</v>
      </c>
      <c r="DR115" s="780"/>
      <c r="DS115" s="780"/>
      <c r="DT115" s="780"/>
      <c r="DU115" s="781"/>
      <c r="DV115" s="824">
        <v>1.6</v>
      </c>
      <c r="DW115" s="825"/>
      <c r="DX115" s="825"/>
      <c r="DY115" s="825"/>
      <c r="DZ115" s="826"/>
    </row>
    <row r="116" spans="1:130" s="230" customFormat="1" ht="26.25" customHeight="1" x14ac:dyDescent="0.15">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403</v>
      </c>
      <c r="AG116" s="780"/>
      <c r="AH116" s="780"/>
      <c r="AI116" s="780"/>
      <c r="AJ116" s="781"/>
      <c r="AK116" s="782" t="s">
        <v>446</v>
      </c>
      <c r="AL116" s="780"/>
      <c r="AM116" s="780"/>
      <c r="AN116" s="780"/>
      <c r="AO116" s="781"/>
      <c r="AP116" s="824" t="s">
        <v>446</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403</v>
      </c>
      <c r="BR116" s="817"/>
      <c r="BS116" s="817"/>
      <c r="BT116" s="817"/>
      <c r="BU116" s="817"/>
      <c r="BV116" s="817" t="s">
        <v>403</v>
      </c>
      <c r="BW116" s="817"/>
      <c r="BX116" s="817"/>
      <c r="BY116" s="817"/>
      <c r="BZ116" s="817"/>
      <c r="CA116" s="817" t="s">
        <v>403</v>
      </c>
      <c r="CB116" s="817"/>
      <c r="CC116" s="817"/>
      <c r="CD116" s="817"/>
      <c r="CE116" s="817"/>
      <c r="CF116" s="875" t="s">
        <v>245</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3693969</v>
      </c>
      <c r="DH116" s="780"/>
      <c r="DI116" s="780"/>
      <c r="DJ116" s="780"/>
      <c r="DK116" s="781"/>
      <c r="DL116" s="782">
        <v>3377454</v>
      </c>
      <c r="DM116" s="780"/>
      <c r="DN116" s="780"/>
      <c r="DO116" s="780"/>
      <c r="DP116" s="781"/>
      <c r="DQ116" s="782">
        <v>2903029</v>
      </c>
      <c r="DR116" s="780"/>
      <c r="DS116" s="780"/>
      <c r="DT116" s="780"/>
      <c r="DU116" s="781"/>
      <c r="DV116" s="824">
        <v>0.8</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90352658</v>
      </c>
      <c r="AB117" s="903"/>
      <c r="AC117" s="903"/>
      <c r="AD117" s="903"/>
      <c r="AE117" s="904"/>
      <c r="AF117" s="905">
        <v>89221211</v>
      </c>
      <c r="AG117" s="903"/>
      <c r="AH117" s="903"/>
      <c r="AI117" s="903"/>
      <c r="AJ117" s="904"/>
      <c r="AK117" s="905">
        <v>89142428</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457</v>
      </c>
      <c r="BR117" s="817"/>
      <c r="BS117" s="817"/>
      <c r="BT117" s="817"/>
      <c r="BU117" s="817"/>
      <c r="BV117" s="817" t="s">
        <v>245</v>
      </c>
      <c r="BW117" s="817"/>
      <c r="BX117" s="817"/>
      <c r="BY117" s="817"/>
      <c r="BZ117" s="817"/>
      <c r="CA117" s="817" t="s">
        <v>245</v>
      </c>
      <c r="CB117" s="817"/>
      <c r="CC117" s="817"/>
      <c r="CD117" s="817"/>
      <c r="CE117" s="817"/>
      <c r="CF117" s="875" t="s">
        <v>446</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245</v>
      </c>
      <c r="DH117" s="780"/>
      <c r="DI117" s="780"/>
      <c r="DJ117" s="780"/>
      <c r="DK117" s="781"/>
      <c r="DL117" s="782" t="s">
        <v>245</v>
      </c>
      <c r="DM117" s="780"/>
      <c r="DN117" s="780"/>
      <c r="DO117" s="780"/>
      <c r="DP117" s="781"/>
      <c r="DQ117" s="782" t="s">
        <v>245</v>
      </c>
      <c r="DR117" s="780"/>
      <c r="DS117" s="780"/>
      <c r="DT117" s="780"/>
      <c r="DU117" s="781"/>
      <c r="DV117" s="824" t="s">
        <v>403</v>
      </c>
      <c r="DW117" s="825"/>
      <c r="DX117" s="825"/>
      <c r="DY117" s="825"/>
      <c r="DZ117" s="826"/>
    </row>
    <row r="118" spans="1:130" s="230" customFormat="1" ht="26.25" customHeight="1" x14ac:dyDescent="0.15">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309</v>
      </c>
      <c r="AL118" s="896"/>
      <c r="AM118" s="896"/>
      <c r="AN118" s="896"/>
      <c r="AO118" s="897"/>
      <c r="AP118" s="899" t="s">
        <v>427</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403</v>
      </c>
      <c r="BR118" s="845"/>
      <c r="BS118" s="845"/>
      <c r="BT118" s="845"/>
      <c r="BU118" s="845"/>
      <c r="BV118" s="845" t="s">
        <v>403</v>
      </c>
      <c r="BW118" s="845"/>
      <c r="BX118" s="845"/>
      <c r="BY118" s="845"/>
      <c r="BZ118" s="845"/>
      <c r="CA118" s="845" t="s">
        <v>446</v>
      </c>
      <c r="CB118" s="845"/>
      <c r="CC118" s="845"/>
      <c r="CD118" s="845"/>
      <c r="CE118" s="845"/>
      <c r="CF118" s="875" t="s">
        <v>446</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446</v>
      </c>
      <c r="DM118" s="780"/>
      <c r="DN118" s="780"/>
      <c r="DO118" s="780"/>
      <c r="DP118" s="781"/>
      <c r="DQ118" s="782" t="s">
        <v>403</v>
      </c>
      <c r="DR118" s="780"/>
      <c r="DS118" s="780"/>
      <c r="DT118" s="780"/>
      <c r="DU118" s="781"/>
      <c r="DV118" s="824" t="s">
        <v>446</v>
      </c>
      <c r="DW118" s="825"/>
      <c r="DX118" s="825"/>
      <c r="DY118" s="825"/>
      <c r="DZ118" s="826"/>
    </row>
    <row r="119" spans="1:130" s="230" customFormat="1" ht="26.25" customHeight="1" x14ac:dyDescent="0.15">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832234</v>
      </c>
      <c r="AB119" s="889"/>
      <c r="AC119" s="889"/>
      <c r="AD119" s="889"/>
      <c r="AE119" s="890"/>
      <c r="AF119" s="891">
        <v>649325</v>
      </c>
      <c r="AG119" s="889"/>
      <c r="AH119" s="889"/>
      <c r="AI119" s="889"/>
      <c r="AJ119" s="890"/>
      <c r="AK119" s="891">
        <v>649677</v>
      </c>
      <c r="AL119" s="889"/>
      <c r="AM119" s="889"/>
      <c r="AN119" s="889"/>
      <c r="AO119" s="890"/>
      <c r="AP119" s="892">
        <v>0.2</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461</v>
      </c>
      <c r="BP119" s="878"/>
      <c r="BQ119" s="879">
        <v>1303211496</v>
      </c>
      <c r="BR119" s="845"/>
      <c r="BS119" s="845"/>
      <c r="BT119" s="845"/>
      <c r="BU119" s="845"/>
      <c r="BV119" s="845">
        <v>1305814916</v>
      </c>
      <c r="BW119" s="845"/>
      <c r="BX119" s="845"/>
      <c r="BY119" s="845"/>
      <c r="BZ119" s="845"/>
      <c r="CA119" s="845">
        <v>1346663823</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245</v>
      </c>
      <c r="DH119" s="764"/>
      <c r="DI119" s="764"/>
      <c r="DJ119" s="764"/>
      <c r="DK119" s="765"/>
      <c r="DL119" s="766" t="s">
        <v>245</v>
      </c>
      <c r="DM119" s="764"/>
      <c r="DN119" s="764"/>
      <c r="DO119" s="764"/>
      <c r="DP119" s="765"/>
      <c r="DQ119" s="766" t="s">
        <v>446</v>
      </c>
      <c r="DR119" s="764"/>
      <c r="DS119" s="764"/>
      <c r="DT119" s="764"/>
      <c r="DU119" s="765"/>
      <c r="DV119" s="848" t="s">
        <v>403</v>
      </c>
      <c r="DW119" s="849"/>
      <c r="DX119" s="849"/>
      <c r="DY119" s="849"/>
      <c r="DZ119" s="850"/>
    </row>
    <row r="120" spans="1:130" s="230" customFormat="1" ht="26.25" customHeight="1" x14ac:dyDescent="0.15">
      <c r="A120" s="820"/>
      <c r="B120" s="821"/>
      <c r="C120" s="815" t="s">
        <v>435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277926</v>
      </c>
      <c r="AB120" s="780"/>
      <c r="AC120" s="780"/>
      <c r="AD120" s="780"/>
      <c r="AE120" s="781"/>
      <c r="AF120" s="782">
        <v>277816</v>
      </c>
      <c r="AG120" s="780"/>
      <c r="AH120" s="780"/>
      <c r="AI120" s="780"/>
      <c r="AJ120" s="781"/>
      <c r="AK120" s="782">
        <v>277706</v>
      </c>
      <c r="AL120" s="780"/>
      <c r="AM120" s="780"/>
      <c r="AN120" s="780"/>
      <c r="AO120" s="781"/>
      <c r="AP120" s="824">
        <v>0.1</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220191967</v>
      </c>
      <c r="BR120" s="842"/>
      <c r="BS120" s="842"/>
      <c r="BT120" s="842"/>
      <c r="BU120" s="842"/>
      <c r="BV120" s="842">
        <v>236915969</v>
      </c>
      <c r="BW120" s="842"/>
      <c r="BX120" s="842"/>
      <c r="BY120" s="842"/>
      <c r="BZ120" s="842"/>
      <c r="CA120" s="842">
        <v>260995340</v>
      </c>
      <c r="CB120" s="842"/>
      <c r="CC120" s="842"/>
      <c r="CD120" s="842"/>
      <c r="CE120" s="842"/>
      <c r="CF120" s="866">
        <v>73.2</v>
      </c>
      <c r="CG120" s="867"/>
      <c r="CH120" s="867"/>
      <c r="CI120" s="867"/>
      <c r="CJ120" s="867"/>
      <c r="CK120" s="868" t="s">
        <v>465</v>
      </c>
      <c r="CL120" s="852"/>
      <c r="CM120" s="852"/>
      <c r="CN120" s="852"/>
      <c r="CO120" s="853"/>
      <c r="CP120" s="872" t="s">
        <v>466</v>
      </c>
      <c r="CQ120" s="873"/>
      <c r="CR120" s="873"/>
      <c r="CS120" s="873"/>
      <c r="CT120" s="873"/>
      <c r="CU120" s="873"/>
      <c r="CV120" s="873"/>
      <c r="CW120" s="873"/>
      <c r="CX120" s="873"/>
      <c r="CY120" s="873"/>
      <c r="CZ120" s="873"/>
      <c r="DA120" s="873"/>
      <c r="DB120" s="873"/>
      <c r="DC120" s="873"/>
      <c r="DD120" s="873"/>
      <c r="DE120" s="873"/>
      <c r="DF120" s="874"/>
      <c r="DG120" s="861">
        <v>112407295</v>
      </c>
      <c r="DH120" s="842"/>
      <c r="DI120" s="842"/>
      <c r="DJ120" s="842"/>
      <c r="DK120" s="842"/>
      <c r="DL120" s="842">
        <v>109197093</v>
      </c>
      <c r="DM120" s="842"/>
      <c r="DN120" s="842"/>
      <c r="DO120" s="842"/>
      <c r="DP120" s="842"/>
      <c r="DQ120" s="842">
        <v>133888358</v>
      </c>
      <c r="DR120" s="842"/>
      <c r="DS120" s="842"/>
      <c r="DT120" s="842"/>
      <c r="DU120" s="842"/>
      <c r="DV120" s="843">
        <v>37.6</v>
      </c>
      <c r="DW120" s="843"/>
      <c r="DX120" s="843"/>
      <c r="DY120" s="843"/>
      <c r="DZ120" s="844"/>
    </row>
    <row r="121" spans="1:130" s="230" customFormat="1" ht="26.25" customHeight="1" x14ac:dyDescent="0.15">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8665</v>
      </c>
      <c r="AB121" s="780"/>
      <c r="AC121" s="780"/>
      <c r="AD121" s="780"/>
      <c r="AE121" s="781"/>
      <c r="AF121" s="782">
        <v>8495</v>
      </c>
      <c r="AG121" s="780"/>
      <c r="AH121" s="780"/>
      <c r="AI121" s="780"/>
      <c r="AJ121" s="781"/>
      <c r="AK121" s="782" t="s">
        <v>446</v>
      </c>
      <c r="AL121" s="780"/>
      <c r="AM121" s="780"/>
      <c r="AN121" s="780"/>
      <c r="AO121" s="781"/>
      <c r="AP121" s="824" t="s">
        <v>446</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265157055</v>
      </c>
      <c r="BR121" s="817"/>
      <c r="BS121" s="817"/>
      <c r="BT121" s="817"/>
      <c r="BU121" s="817"/>
      <c r="BV121" s="817">
        <v>260367792</v>
      </c>
      <c r="BW121" s="817"/>
      <c r="BX121" s="817"/>
      <c r="BY121" s="817"/>
      <c r="BZ121" s="817"/>
      <c r="CA121" s="817">
        <v>277577527</v>
      </c>
      <c r="CB121" s="817"/>
      <c r="CC121" s="817"/>
      <c r="CD121" s="817"/>
      <c r="CE121" s="817"/>
      <c r="CF121" s="875">
        <v>77.900000000000006</v>
      </c>
      <c r="CG121" s="876"/>
      <c r="CH121" s="876"/>
      <c r="CI121" s="876"/>
      <c r="CJ121" s="876"/>
      <c r="CK121" s="869"/>
      <c r="CL121" s="855"/>
      <c r="CM121" s="855"/>
      <c r="CN121" s="855"/>
      <c r="CO121" s="856"/>
      <c r="CP121" s="835" t="s">
        <v>469</v>
      </c>
      <c r="CQ121" s="836"/>
      <c r="CR121" s="836"/>
      <c r="CS121" s="836"/>
      <c r="CT121" s="836"/>
      <c r="CU121" s="836"/>
      <c r="CV121" s="836"/>
      <c r="CW121" s="836"/>
      <c r="CX121" s="836"/>
      <c r="CY121" s="836"/>
      <c r="CZ121" s="836"/>
      <c r="DA121" s="836"/>
      <c r="DB121" s="836"/>
      <c r="DC121" s="836"/>
      <c r="DD121" s="836"/>
      <c r="DE121" s="836"/>
      <c r="DF121" s="837"/>
      <c r="DG121" s="816">
        <v>28458570</v>
      </c>
      <c r="DH121" s="817"/>
      <c r="DI121" s="817"/>
      <c r="DJ121" s="817"/>
      <c r="DK121" s="817"/>
      <c r="DL121" s="817">
        <v>28297651</v>
      </c>
      <c r="DM121" s="817"/>
      <c r="DN121" s="817"/>
      <c r="DO121" s="817"/>
      <c r="DP121" s="817"/>
      <c r="DQ121" s="817">
        <v>26321686</v>
      </c>
      <c r="DR121" s="817"/>
      <c r="DS121" s="817"/>
      <c r="DT121" s="817"/>
      <c r="DU121" s="817"/>
      <c r="DV121" s="794">
        <v>7.4</v>
      </c>
      <c r="DW121" s="794"/>
      <c r="DX121" s="794"/>
      <c r="DY121" s="794"/>
      <c r="DZ121" s="795"/>
    </row>
    <row r="122" spans="1:130" s="230" customFormat="1" ht="26.25" customHeight="1" x14ac:dyDescent="0.15">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245</v>
      </c>
      <c r="AB122" s="780"/>
      <c r="AC122" s="780"/>
      <c r="AD122" s="780"/>
      <c r="AE122" s="781"/>
      <c r="AF122" s="782" t="s">
        <v>245</v>
      </c>
      <c r="AG122" s="780"/>
      <c r="AH122" s="780"/>
      <c r="AI122" s="780"/>
      <c r="AJ122" s="781"/>
      <c r="AK122" s="782" t="s">
        <v>446</v>
      </c>
      <c r="AL122" s="780"/>
      <c r="AM122" s="780"/>
      <c r="AN122" s="780"/>
      <c r="AO122" s="781"/>
      <c r="AP122" s="824" t="s">
        <v>245</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396618605</v>
      </c>
      <c r="BR122" s="845"/>
      <c r="BS122" s="845"/>
      <c r="BT122" s="845"/>
      <c r="BU122" s="845"/>
      <c r="BV122" s="845">
        <v>384700297</v>
      </c>
      <c r="BW122" s="845"/>
      <c r="BX122" s="845"/>
      <c r="BY122" s="845"/>
      <c r="BZ122" s="845"/>
      <c r="CA122" s="845">
        <v>368189380</v>
      </c>
      <c r="CB122" s="845"/>
      <c r="CC122" s="845"/>
      <c r="CD122" s="845"/>
      <c r="CE122" s="845"/>
      <c r="CF122" s="846">
        <v>103.3</v>
      </c>
      <c r="CG122" s="847"/>
      <c r="CH122" s="847"/>
      <c r="CI122" s="847"/>
      <c r="CJ122" s="847"/>
      <c r="CK122" s="869"/>
      <c r="CL122" s="855"/>
      <c r="CM122" s="855"/>
      <c r="CN122" s="855"/>
      <c r="CO122" s="856"/>
      <c r="CP122" s="835" t="s">
        <v>471</v>
      </c>
      <c r="CQ122" s="836"/>
      <c r="CR122" s="836"/>
      <c r="CS122" s="836"/>
      <c r="CT122" s="836"/>
      <c r="CU122" s="836"/>
      <c r="CV122" s="836"/>
      <c r="CW122" s="836"/>
      <c r="CX122" s="836"/>
      <c r="CY122" s="836"/>
      <c r="CZ122" s="836"/>
      <c r="DA122" s="836"/>
      <c r="DB122" s="836"/>
      <c r="DC122" s="836"/>
      <c r="DD122" s="836"/>
      <c r="DE122" s="836"/>
      <c r="DF122" s="837"/>
      <c r="DG122" s="816">
        <v>3850982</v>
      </c>
      <c r="DH122" s="817"/>
      <c r="DI122" s="817"/>
      <c r="DJ122" s="817"/>
      <c r="DK122" s="817"/>
      <c r="DL122" s="817">
        <v>4669913</v>
      </c>
      <c r="DM122" s="817"/>
      <c r="DN122" s="817"/>
      <c r="DO122" s="817"/>
      <c r="DP122" s="817"/>
      <c r="DQ122" s="817">
        <v>4679695</v>
      </c>
      <c r="DR122" s="817"/>
      <c r="DS122" s="817"/>
      <c r="DT122" s="817"/>
      <c r="DU122" s="817"/>
      <c r="DV122" s="794">
        <v>1.3</v>
      </c>
      <c r="DW122" s="794"/>
      <c r="DX122" s="794"/>
      <c r="DY122" s="794"/>
      <c r="DZ122" s="795"/>
    </row>
    <row r="123" spans="1:130" s="230" customFormat="1" ht="26.25" customHeight="1" x14ac:dyDescent="0.15">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601862</v>
      </c>
      <c r="AB123" s="780"/>
      <c r="AC123" s="780"/>
      <c r="AD123" s="780"/>
      <c r="AE123" s="781"/>
      <c r="AF123" s="782">
        <v>571394</v>
      </c>
      <c r="AG123" s="780"/>
      <c r="AH123" s="780"/>
      <c r="AI123" s="780"/>
      <c r="AJ123" s="781"/>
      <c r="AK123" s="782">
        <v>587785</v>
      </c>
      <c r="AL123" s="780"/>
      <c r="AM123" s="780"/>
      <c r="AN123" s="780"/>
      <c r="AO123" s="781"/>
      <c r="AP123" s="824">
        <v>0.2</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472</v>
      </c>
      <c r="BP123" s="878"/>
      <c r="BQ123" s="832">
        <v>881967627</v>
      </c>
      <c r="BR123" s="833"/>
      <c r="BS123" s="833"/>
      <c r="BT123" s="833"/>
      <c r="BU123" s="833"/>
      <c r="BV123" s="833">
        <v>881984058</v>
      </c>
      <c r="BW123" s="833"/>
      <c r="BX123" s="833"/>
      <c r="BY123" s="833"/>
      <c r="BZ123" s="833"/>
      <c r="CA123" s="833">
        <v>906762247</v>
      </c>
      <c r="CB123" s="833"/>
      <c r="CC123" s="833"/>
      <c r="CD123" s="833"/>
      <c r="CE123" s="833"/>
      <c r="CF123" s="748"/>
      <c r="CG123" s="749"/>
      <c r="CH123" s="749"/>
      <c r="CI123" s="749"/>
      <c r="CJ123" s="834"/>
      <c r="CK123" s="869"/>
      <c r="CL123" s="855"/>
      <c r="CM123" s="855"/>
      <c r="CN123" s="855"/>
      <c r="CO123" s="856"/>
      <c r="CP123" s="835" t="s">
        <v>473</v>
      </c>
      <c r="CQ123" s="836"/>
      <c r="CR123" s="836"/>
      <c r="CS123" s="836"/>
      <c r="CT123" s="836"/>
      <c r="CU123" s="836"/>
      <c r="CV123" s="836"/>
      <c r="CW123" s="836"/>
      <c r="CX123" s="836"/>
      <c r="CY123" s="836"/>
      <c r="CZ123" s="836"/>
      <c r="DA123" s="836"/>
      <c r="DB123" s="836"/>
      <c r="DC123" s="836"/>
      <c r="DD123" s="836"/>
      <c r="DE123" s="836"/>
      <c r="DF123" s="837"/>
      <c r="DG123" s="779">
        <v>2843048</v>
      </c>
      <c r="DH123" s="780"/>
      <c r="DI123" s="780"/>
      <c r="DJ123" s="780"/>
      <c r="DK123" s="781"/>
      <c r="DL123" s="782">
        <v>2946455</v>
      </c>
      <c r="DM123" s="780"/>
      <c r="DN123" s="780"/>
      <c r="DO123" s="780"/>
      <c r="DP123" s="781"/>
      <c r="DQ123" s="782">
        <v>2950126</v>
      </c>
      <c r="DR123" s="780"/>
      <c r="DS123" s="780"/>
      <c r="DT123" s="780"/>
      <c r="DU123" s="781"/>
      <c r="DV123" s="824">
        <v>0.8</v>
      </c>
      <c r="DW123" s="825"/>
      <c r="DX123" s="825"/>
      <c r="DY123" s="825"/>
      <c r="DZ123" s="826"/>
    </row>
    <row r="124" spans="1:130" s="230" customFormat="1" ht="26.25" customHeight="1" thickBot="1" x14ac:dyDescent="0.2">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403</v>
      </c>
      <c r="AB124" s="780"/>
      <c r="AC124" s="780"/>
      <c r="AD124" s="780"/>
      <c r="AE124" s="781"/>
      <c r="AF124" s="782" t="s">
        <v>403</v>
      </c>
      <c r="AG124" s="780"/>
      <c r="AH124" s="780"/>
      <c r="AI124" s="780"/>
      <c r="AJ124" s="781"/>
      <c r="AK124" s="782" t="s">
        <v>403</v>
      </c>
      <c r="AL124" s="780"/>
      <c r="AM124" s="780"/>
      <c r="AN124" s="780"/>
      <c r="AO124" s="781"/>
      <c r="AP124" s="824" t="s">
        <v>403</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122</v>
      </c>
      <c r="BR124" s="831"/>
      <c r="BS124" s="831"/>
      <c r="BT124" s="831"/>
      <c r="BU124" s="831"/>
      <c r="BV124" s="831">
        <v>123.4</v>
      </c>
      <c r="BW124" s="831"/>
      <c r="BX124" s="831"/>
      <c r="BY124" s="831"/>
      <c r="BZ124" s="831"/>
      <c r="CA124" s="831">
        <v>123.4</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v>1842467</v>
      </c>
      <c r="DH124" s="764"/>
      <c r="DI124" s="764"/>
      <c r="DJ124" s="764"/>
      <c r="DK124" s="765"/>
      <c r="DL124" s="766">
        <v>1793685</v>
      </c>
      <c r="DM124" s="764"/>
      <c r="DN124" s="764"/>
      <c r="DO124" s="764"/>
      <c r="DP124" s="765"/>
      <c r="DQ124" s="766">
        <v>1775169</v>
      </c>
      <c r="DR124" s="764"/>
      <c r="DS124" s="764"/>
      <c r="DT124" s="764"/>
      <c r="DU124" s="765"/>
      <c r="DV124" s="848">
        <v>0.5</v>
      </c>
      <c r="DW124" s="849"/>
      <c r="DX124" s="849"/>
      <c r="DY124" s="849"/>
      <c r="DZ124" s="850"/>
    </row>
    <row r="125" spans="1:130" s="230" customFormat="1" ht="26.25" customHeight="1" x14ac:dyDescent="0.15">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389</v>
      </c>
      <c r="AB125" s="780"/>
      <c r="AC125" s="780"/>
      <c r="AD125" s="780"/>
      <c r="AE125" s="781"/>
      <c r="AF125" s="782" t="s">
        <v>389</v>
      </c>
      <c r="AG125" s="780"/>
      <c r="AH125" s="780"/>
      <c r="AI125" s="780"/>
      <c r="AJ125" s="781"/>
      <c r="AK125" s="782" t="s">
        <v>389</v>
      </c>
      <c r="AL125" s="780"/>
      <c r="AM125" s="780"/>
      <c r="AN125" s="780"/>
      <c r="AO125" s="781"/>
      <c r="AP125" s="824" t="s">
        <v>389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389</v>
      </c>
      <c r="DH125" s="842"/>
      <c r="DI125" s="842"/>
      <c r="DJ125" s="842"/>
      <c r="DK125" s="842"/>
      <c r="DL125" s="842" t="s">
        <v>389</v>
      </c>
      <c r="DM125" s="842"/>
      <c r="DN125" s="842"/>
      <c r="DO125" s="842"/>
      <c r="DP125" s="842"/>
      <c r="DQ125" s="842" t="s">
        <v>389</v>
      </c>
      <c r="DR125" s="842"/>
      <c r="DS125" s="842"/>
      <c r="DT125" s="842"/>
      <c r="DU125" s="842"/>
      <c r="DV125" s="843" t="s">
        <v>389</v>
      </c>
      <c r="DW125" s="843"/>
      <c r="DX125" s="843"/>
      <c r="DY125" s="843"/>
      <c r="DZ125" s="844"/>
    </row>
    <row r="126" spans="1:130" s="230" customFormat="1" ht="26.25" customHeight="1" thickBot="1" x14ac:dyDescent="0.2">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389</v>
      </c>
      <c r="AB126" s="780"/>
      <c r="AC126" s="780"/>
      <c r="AD126" s="780"/>
      <c r="AE126" s="781"/>
      <c r="AF126" s="782" t="s">
        <v>389</v>
      </c>
      <c r="AG126" s="780"/>
      <c r="AH126" s="780"/>
      <c r="AI126" s="780"/>
      <c r="AJ126" s="781"/>
      <c r="AK126" s="782" t="s">
        <v>389</v>
      </c>
      <c r="AL126" s="780"/>
      <c r="AM126" s="780"/>
      <c r="AN126" s="780"/>
      <c r="AO126" s="781"/>
      <c r="AP126" s="824" t="s">
        <v>389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389</v>
      </c>
      <c r="DM126" s="817"/>
      <c r="DN126" s="817"/>
      <c r="DO126" s="817"/>
      <c r="DP126" s="817"/>
      <c r="DQ126" s="817" t="s">
        <v>389</v>
      </c>
      <c r="DR126" s="817"/>
      <c r="DS126" s="817"/>
      <c r="DT126" s="817"/>
      <c r="DU126" s="817"/>
      <c r="DV126" s="794" t="s">
        <v>389</v>
      </c>
      <c r="DW126" s="794"/>
      <c r="DX126" s="794"/>
      <c r="DY126" s="794"/>
      <c r="DZ126" s="795"/>
    </row>
    <row r="127" spans="1:130" s="230" customFormat="1" ht="26.25" customHeight="1" x14ac:dyDescent="0.15">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389</v>
      </c>
      <c r="AB127" s="780"/>
      <c r="AC127" s="780"/>
      <c r="AD127" s="780"/>
      <c r="AE127" s="781"/>
      <c r="AF127" s="782" t="s">
        <v>389</v>
      </c>
      <c r="AG127" s="780"/>
      <c r="AH127" s="780"/>
      <c r="AI127" s="780"/>
      <c r="AJ127" s="781"/>
      <c r="AK127" s="782" t="s">
        <v>389</v>
      </c>
      <c r="AL127" s="780"/>
      <c r="AM127" s="780"/>
      <c r="AN127" s="780"/>
      <c r="AO127" s="781"/>
      <c r="AP127" s="824" t="s">
        <v>389</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389</v>
      </c>
      <c r="DH127" s="817"/>
      <c r="DI127" s="817"/>
      <c r="DJ127" s="817"/>
      <c r="DK127" s="817"/>
      <c r="DL127" s="817" t="s">
        <v>389</v>
      </c>
      <c r="DM127" s="817"/>
      <c r="DN127" s="817"/>
      <c r="DO127" s="817"/>
      <c r="DP127" s="817"/>
      <c r="DQ127" s="817" t="s">
        <v>389</v>
      </c>
      <c r="DR127" s="817"/>
      <c r="DS127" s="817"/>
      <c r="DT127" s="817"/>
      <c r="DU127" s="817"/>
      <c r="DV127" s="794" t="s">
        <v>389</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20565789</v>
      </c>
      <c r="AB128" s="801"/>
      <c r="AC128" s="801"/>
      <c r="AD128" s="801"/>
      <c r="AE128" s="802"/>
      <c r="AF128" s="803">
        <v>21360639</v>
      </c>
      <c r="AG128" s="801"/>
      <c r="AH128" s="801"/>
      <c r="AI128" s="801"/>
      <c r="AJ128" s="802"/>
      <c r="AK128" s="803">
        <v>22002752</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488</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v>36625</v>
      </c>
      <c r="DH128" s="791"/>
      <c r="DI128" s="791"/>
      <c r="DJ128" s="791"/>
      <c r="DK128" s="791"/>
      <c r="DL128" s="791">
        <v>26267</v>
      </c>
      <c r="DM128" s="791"/>
      <c r="DN128" s="791"/>
      <c r="DO128" s="791"/>
      <c r="DP128" s="791"/>
      <c r="DQ128" s="791">
        <v>18074</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384273580</v>
      </c>
      <c r="AB129" s="780"/>
      <c r="AC129" s="780"/>
      <c r="AD129" s="780"/>
      <c r="AE129" s="781"/>
      <c r="AF129" s="782">
        <v>380864071</v>
      </c>
      <c r="AG129" s="780"/>
      <c r="AH129" s="780"/>
      <c r="AI129" s="780"/>
      <c r="AJ129" s="781"/>
      <c r="AK129" s="782">
        <v>392985485</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492</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39214021</v>
      </c>
      <c r="AB130" s="780"/>
      <c r="AC130" s="780"/>
      <c r="AD130" s="780"/>
      <c r="AE130" s="781"/>
      <c r="AF130" s="782">
        <v>37670001</v>
      </c>
      <c r="AG130" s="780"/>
      <c r="AH130" s="780"/>
      <c r="AI130" s="780"/>
      <c r="AJ130" s="781"/>
      <c r="AK130" s="782">
        <v>36514410</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8.6999999999999993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345059559</v>
      </c>
      <c r="AB131" s="764"/>
      <c r="AC131" s="764"/>
      <c r="AD131" s="764"/>
      <c r="AE131" s="765"/>
      <c r="AF131" s="766">
        <v>343194070</v>
      </c>
      <c r="AG131" s="764"/>
      <c r="AH131" s="764"/>
      <c r="AI131" s="764"/>
      <c r="AJ131" s="765"/>
      <c r="AK131" s="766">
        <v>356471075</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123.4</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8.8601655000000008</v>
      </c>
      <c r="AB132" s="745"/>
      <c r="AC132" s="745"/>
      <c r="AD132" s="745"/>
      <c r="AE132" s="746"/>
      <c r="AF132" s="747">
        <v>8.79693842</v>
      </c>
      <c r="AG132" s="745"/>
      <c r="AH132" s="745"/>
      <c r="AI132" s="745"/>
      <c r="AJ132" s="746"/>
      <c r="AK132" s="747">
        <v>8.5912345059999993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8.1999999999999993</v>
      </c>
      <c r="AB133" s="724"/>
      <c r="AC133" s="724"/>
      <c r="AD133" s="724"/>
      <c r="AE133" s="725"/>
      <c r="AF133" s="723">
        <v>8.5</v>
      </c>
      <c r="AG133" s="724"/>
      <c r="AH133" s="724"/>
      <c r="AI133" s="724"/>
      <c r="AJ133" s="725"/>
      <c r="AK133" s="723">
        <v>8.6999999999999993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GmMXtcCaK5ahFuMPKMGQqusWBLhEyklc2taCPyhAOD8Mh+zs+0xu0ovFjqIABpxZKkL/F2Gy2PZ9T7M1+G1mw==" saltValue="EaNK/oT8e0InlLq3dNHR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F29" sqref="DF2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s="260" customFormat="1" x14ac:dyDescent="0.15"/>
    <row r="82" spans="97:112" s="260" customFormat="1" x14ac:dyDescent="0.15"/>
    <row r="83" spans="97:112" s="260" customFormat="1" x14ac:dyDescent="0.15"/>
    <row r="84" spans="97:112" s="260" customFormat="1" x14ac:dyDescent="0.15"/>
    <row r="85" spans="97:112" s="260" customFormat="1" x14ac:dyDescent="0.15"/>
    <row r="86" spans="97:112" s="260" customFormat="1" x14ac:dyDescent="0.15"/>
    <row r="87" spans="97:112" s="260" customFormat="1" x14ac:dyDescent="0.15"/>
    <row r="88" spans="97:112" s="260" customFormat="1" x14ac:dyDescent="0.15"/>
    <row r="89" spans="97:112" s="260" customFormat="1" x14ac:dyDescent="0.15"/>
    <row r="90" spans="97:112" s="260" customFormat="1" x14ac:dyDescent="0.15"/>
    <row r="91" spans="97:112" s="260" customFormat="1" x14ac:dyDescent="0.15"/>
    <row r="92" spans="97:112" s="260" customFormat="1" x14ac:dyDescent="0.15"/>
    <row r="93" spans="97:112" s="260" customFormat="1" x14ac:dyDescent="0.15"/>
    <row r="94" spans="97:112" s="260" customFormat="1" x14ac:dyDescent="0.15"/>
    <row r="95" spans="97:112" s="260" customFormat="1" x14ac:dyDescent="0.15"/>
    <row r="96" spans="97:112" s="260" customFormat="1"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RSf8YII3G73mTeQKz91PgZpcmPHfeFCIXpexpi8fXq6pUTZRhPrM/PCmpWxSCp64Ged87lEQ9OHF9CtANs68w==" saltValue="xiA0e0DLVUR0oDQC3hrw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6"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f80EvGIw8ukErVlXEunFLERKteQN91OOcGxqMiAPOZ6DmKsZjrWMNGLdWI4o1QMOJyjC8mSz7b9iIbdHTHANw==" saltValue="xVRqH74qHO5t9CheUBxz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509</v>
      </c>
      <c r="AL9" s="1133"/>
      <c r="AM9" s="1133"/>
      <c r="AN9" s="1134"/>
      <c r="AO9" s="281">
        <v>152551439</v>
      </c>
      <c r="AP9" s="281">
        <v>100098</v>
      </c>
      <c r="AQ9" s="282">
        <v>106216</v>
      </c>
      <c r="AR9" s="283">
        <v>-5.8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510</v>
      </c>
      <c r="AL10" s="1133"/>
      <c r="AM10" s="1133"/>
      <c r="AN10" s="1134"/>
      <c r="AO10" s="284">
        <v>170</v>
      </c>
      <c r="AP10" s="284">
        <v>0</v>
      </c>
      <c r="AQ10" s="285">
        <v>93</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511</v>
      </c>
      <c r="AL11" s="1133"/>
      <c r="AM11" s="1133"/>
      <c r="AN11" s="1134"/>
      <c r="AO11" s="284">
        <v>4641334</v>
      </c>
      <c r="AP11" s="284">
        <v>3045</v>
      </c>
      <c r="AQ11" s="285">
        <v>1081</v>
      </c>
      <c r="AR11" s="286">
        <v>181.7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512</v>
      </c>
      <c r="AL12" s="1133"/>
      <c r="AM12" s="1133"/>
      <c r="AN12" s="1134"/>
      <c r="AO12" s="284" t="s">
        <v>513</v>
      </c>
      <c r="AP12" s="284" t="s">
        <v>513</v>
      </c>
      <c r="AQ12" s="285">
        <v>5</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514</v>
      </c>
      <c r="AL13" s="1133"/>
      <c r="AM13" s="1133"/>
      <c r="AN13" s="1134"/>
      <c r="AO13" s="284">
        <v>1538385</v>
      </c>
      <c r="AP13" s="284">
        <v>1009</v>
      </c>
      <c r="AQ13" s="285">
        <v>1912</v>
      </c>
      <c r="AR13" s="286">
        <v>-47.2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515</v>
      </c>
      <c r="AL14" s="1133"/>
      <c r="AM14" s="1133"/>
      <c r="AN14" s="1134"/>
      <c r="AO14" s="284">
        <v>3594190</v>
      </c>
      <c r="AP14" s="284">
        <v>2358</v>
      </c>
      <c r="AQ14" s="285">
        <v>1291</v>
      </c>
      <c r="AR14" s="286">
        <v>82.6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516</v>
      </c>
      <c r="AL15" s="1136"/>
      <c r="AM15" s="1136"/>
      <c r="AN15" s="1137"/>
      <c r="AO15" s="284">
        <v>-8867561</v>
      </c>
      <c r="AP15" s="284">
        <v>-5819</v>
      </c>
      <c r="AQ15" s="285">
        <v>-7284</v>
      </c>
      <c r="AR15" s="286">
        <v>-20.100000000000001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188</v>
      </c>
      <c r="AL16" s="1136"/>
      <c r="AM16" s="1136"/>
      <c r="AN16" s="1137"/>
      <c r="AO16" s="284">
        <v>153457957</v>
      </c>
      <c r="AP16" s="284">
        <v>100692</v>
      </c>
      <c r="AQ16" s="285">
        <v>103314</v>
      </c>
      <c r="AR16" s="286">
        <v>-2.5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521</v>
      </c>
      <c r="AL21" s="1139"/>
      <c r="AM21" s="1139"/>
      <c r="AN21" s="1140"/>
      <c r="AO21" s="297">
        <v>10.58</v>
      </c>
      <c r="AP21" s="298">
        <v>11.33</v>
      </c>
      <c r="AQ21" s="299">
        <v>-0.75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522</v>
      </c>
      <c r="AL22" s="1139"/>
      <c r="AM22" s="1139"/>
      <c r="AN22" s="1140"/>
      <c r="AO22" s="302">
        <v>100.7</v>
      </c>
      <c r="AP22" s="303">
        <v>99.7</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523</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526</v>
      </c>
      <c r="AL32" s="1123"/>
      <c r="AM32" s="1123"/>
      <c r="AN32" s="1124"/>
      <c r="AO32" s="312">
        <v>25251368</v>
      </c>
      <c r="AP32" s="312">
        <v>16569</v>
      </c>
      <c r="AQ32" s="313">
        <v>30951</v>
      </c>
      <c r="AR32" s="314">
        <v>-46.5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527</v>
      </c>
      <c r="AL33" s="1123"/>
      <c r="AM33" s="1123"/>
      <c r="AN33" s="1124"/>
      <c r="AO33" s="312">
        <v>5009797</v>
      </c>
      <c r="AP33" s="312">
        <v>3287</v>
      </c>
      <c r="AQ33" s="313">
        <v>1792</v>
      </c>
      <c r="AR33" s="314">
        <v>83.4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528</v>
      </c>
      <c r="AL34" s="1123"/>
      <c r="AM34" s="1123"/>
      <c r="AN34" s="1124"/>
      <c r="AO34" s="312">
        <v>45447183</v>
      </c>
      <c r="AP34" s="312">
        <v>29820</v>
      </c>
      <c r="AQ34" s="313">
        <v>21367</v>
      </c>
      <c r="AR34" s="314">
        <v>39.6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529</v>
      </c>
      <c r="AL35" s="1123"/>
      <c r="AM35" s="1123"/>
      <c r="AN35" s="1124"/>
      <c r="AO35" s="312">
        <v>11918912</v>
      </c>
      <c r="AP35" s="312">
        <v>7821</v>
      </c>
      <c r="AQ35" s="313">
        <v>9606</v>
      </c>
      <c r="AR35" s="314">
        <v>-18.600000000000001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530</v>
      </c>
      <c r="AL36" s="1123"/>
      <c r="AM36" s="1123"/>
      <c r="AN36" s="1124"/>
      <c r="AO36" s="312" t="s">
        <v>513</v>
      </c>
      <c r="AP36" s="312" t="s">
        <v>513</v>
      </c>
      <c r="AQ36" s="313">
        <v>129</v>
      </c>
      <c r="AR36" s="314" t="s">
        <v>513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531</v>
      </c>
      <c r="AL37" s="1123"/>
      <c r="AM37" s="1123"/>
      <c r="AN37" s="1124"/>
      <c r="AO37" s="312">
        <v>1515168</v>
      </c>
      <c r="AP37" s="312">
        <v>994</v>
      </c>
      <c r="AQ37" s="313">
        <v>1458</v>
      </c>
      <c r="AR37" s="314">
        <v>-31.8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532</v>
      </c>
      <c r="AL38" s="1126"/>
      <c r="AM38" s="1126"/>
      <c r="AN38" s="1127"/>
      <c r="AO38" s="315" t="s">
        <v>513</v>
      </c>
      <c r="AP38" s="315" t="s">
        <v>513</v>
      </c>
      <c r="AQ38" s="316">
        <v>0</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533</v>
      </c>
      <c r="AL39" s="1126"/>
      <c r="AM39" s="1126"/>
      <c r="AN39" s="1127"/>
      <c r="AO39" s="312">
        <v>-22002752</v>
      </c>
      <c r="AP39" s="312">
        <v>-14437</v>
      </c>
      <c r="AQ39" s="313">
        <v>-17360</v>
      </c>
      <c r="AR39" s="314">
        <v>-16.8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534</v>
      </c>
      <c r="AL40" s="1123"/>
      <c r="AM40" s="1123"/>
      <c r="AN40" s="1124"/>
      <c r="AO40" s="312">
        <v>-36514410</v>
      </c>
      <c r="AP40" s="312">
        <v>-23959</v>
      </c>
      <c r="AQ40" s="313">
        <v>-31639</v>
      </c>
      <c r="AR40" s="314">
        <v>-24.3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302</v>
      </c>
      <c r="AL41" s="1129"/>
      <c r="AM41" s="1129"/>
      <c r="AN41" s="1130"/>
      <c r="AO41" s="312">
        <v>30625266</v>
      </c>
      <c r="AP41" s="312">
        <v>20095</v>
      </c>
      <c r="AQ41" s="313">
        <v>16304</v>
      </c>
      <c r="AR41" s="314">
        <v>23.3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504</v>
      </c>
      <c r="AN49" s="1117" t="s">
        <v>538</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92466191</v>
      </c>
      <c r="AN51" s="334">
        <v>61625</v>
      </c>
      <c r="AO51" s="335">
        <v>-5.0999999999999996</v>
      </c>
      <c r="AP51" s="336">
        <v>54945</v>
      </c>
      <c r="AQ51" s="337">
        <v>3.9</v>
      </c>
      <c r="AR51" s="338">
        <v>-9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49446950</v>
      </c>
      <c r="AN52" s="342">
        <v>32955</v>
      </c>
      <c r="AO52" s="343">
        <v>-12.5</v>
      </c>
      <c r="AP52" s="344">
        <v>29293</v>
      </c>
      <c r="AQ52" s="345">
        <v>8.4</v>
      </c>
      <c r="AR52" s="346">
        <v>-20.9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87729821</v>
      </c>
      <c r="AN53" s="334">
        <v>57934</v>
      </c>
      <c r="AO53" s="335">
        <v>-6</v>
      </c>
      <c r="AP53" s="336">
        <v>57132</v>
      </c>
      <c r="AQ53" s="337">
        <v>4</v>
      </c>
      <c r="AR53" s="338">
        <v>-10</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45726164</v>
      </c>
      <c r="AN54" s="342">
        <v>30196</v>
      </c>
      <c r="AO54" s="343">
        <v>-8.4</v>
      </c>
      <c r="AP54" s="344">
        <v>30126</v>
      </c>
      <c r="AQ54" s="345">
        <v>2.8</v>
      </c>
      <c r="AR54" s="346">
        <v>-11.2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109240246</v>
      </c>
      <c r="AN55" s="334">
        <v>71795</v>
      </c>
      <c r="AO55" s="335">
        <v>23.9</v>
      </c>
      <c r="AP55" s="336">
        <v>58766</v>
      </c>
      <c r="AQ55" s="337">
        <v>2.9</v>
      </c>
      <c r="AR55" s="338">
        <v>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63411353</v>
      </c>
      <c r="AN56" s="342">
        <v>41675</v>
      </c>
      <c r="AO56" s="343">
        <v>38</v>
      </c>
      <c r="AP56" s="344">
        <v>29363</v>
      </c>
      <c r="AQ56" s="345">
        <v>-2.5</v>
      </c>
      <c r="AR56" s="346">
        <v>40.5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97821485</v>
      </c>
      <c r="AN57" s="334">
        <v>64255</v>
      </c>
      <c r="AO57" s="335">
        <v>-10.5</v>
      </c>
      <c r="AP57" s="336">
        <v>62482</v>
      </c>
      <c r="AQ57" s="337">
        <v>6.3</v>
      </c>
      <c r="AR57" s="338">
        <v>-16.8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50026183</v>
      </c>
      <c r="AN58" s="342">
        <v>32860</v>
      </c>
      <c r="AO58" s="343">
        <v>-21.2</v>
      </c>
      <c r="AP58" s="344">
        <v>34626</v>
      </c>
      <c r="AQ58" s="345">
        <v>17.899999999999999</v>
      </c>
      <c r="AR58" s="346">
        <v>-39.1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104880684</v>
      </c>
      <c r="AN59" s="334">
        <v>68818</v>
      </c>
      <c r="AO59" s="335">
        <v>7.1</v>
      </c>
      <c r="AP59" s="336">
        <v>59288</v>
      </c>
      <c r="AQ59" s="337">
        <v>-5.0999999999999996</v>
      </c>
      <c r="AR59" s="338">
        <v>12.2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64567998</v>
      </c>
      <c r="AN60" s="342">
        <v>42367</v>
      </c>
      <c r="AO60" s="343">
        <v>28.9</v>
      </c>
      <c r="AP60" s="344">
        <v>32670</v>
      </c>
      <c r="AQ60" s="345">
        <v>-5.6</v>
      </c>
      <c r="AR60" s="346">
        <v>34.5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98427685</v>
      </c>
      <c r="AN61" s="349">
        <v>64885</v>
      </c>
      <c r="AO61" s="350">
        <v>1.9</v>
      </c>
      <c r="AP61" s="351">
        <v>58523</v>
      </c>
      <c r="AQ61" s="352">
        <v>2.4</v>
      </c>
      <c r="AR61" s="338">
        <v>-0.5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54635730</v>
      </c>
      <c r="AN62" s="342">
        <v>36011</v>
      </c>
      <c r="AO62" s="343">
        <v>5</v>
      </c>
      <c r="AP62" s="344">
        <v>31216</v>
      </c>
      <c r="AQ62" s="345">
        <v>4.2</v>
      </c>
      <c r="AR62" s="346">
        <v>0.8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2wVG+N292sDEmWgtqitT0WQVo9FF6j1k9OWg62CVotKMayEcleegnWjo7gHQTn/1yavwcOU/RB+aj3DzCr0jFQ==" saltValue="HlDSCmRhcd25qk3gBLaH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2" zoomScale="60" zoomScaleNormal="6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7zCBBqkCCBIUwbDOGubI9Il3Vtio8TBE/HHktvZ07cinuofGtdWflLqzY24ot8FY1yIOq3Any3PyEJ9SIBovrQ==" saltValue="7kScKEEH570DOqc7X5Z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EqyBGpHXcsDqv077bkXtjR3dRUGm1A9KU7Q67CUwpWc5kBVWrltrCOF13xmpJPHMDIudzh4n7dudOuVtKgK0xw==" saltValue="6/CUuLrcFCWe2VGP2NcO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41" t="s">
        <v>3</v>
      </c>
      <c r="D47" s="1141"/>
      <c r="E47" s="1142"/>
      <c r="F47" s="11">
        <v>1.66</v>
      </c>
      <c r="G47" s="12">
        <v>1.71</v>
      </c>
      <c r="H47" s="12">
        <v>1.7</v>
      </c>
      <c r="I47" s="12">
        <v>1.97</v>
      </c>
      <c r="J47" s="13">
        <v>2.2400000000000002</v>
      </c>
    </row>
    <row r="48" spans="2:10" ht="57.75" customHeight="1" x14ac:dyDescent="0.15">
      <c r="B48" s="14"/>
      <c r="C48" s="1143" t="s">
        <v>4</v>
      </c>
      <c r="D48" s="1143"/>
      <c r="E48" s="1144"/>
      <c r="F48" s="15">
        <v>0.17</v>
      </c>
      <c r="G48" s="16">
        <v>0.12</v>
      </c>
      <c r="H48" s="16">
        <v>0.14000000000000001</v>
      </c>
      <c r="I48" s="16">
        <v>1.63</v>
      </c>
      <c r="J48" s="17">
        <v>0.55000000000000004</v>
      </c>
    </row>
    <row r="49" spans="2:10" ht="57.75" customHeight="1" thickBot="1" x14ac:dyDescent="0.2">
      <c r="B49" s="18"/>
      <c r="C49" s="1145" t="s">
        <v>5</v>
      </c>
      <c r="D49" s="1145"/>
      <c r="E49" s="1146"/>
      <c r="F49" s="19">
        <v>7.0000000000000007E-2</v>
      </c>
      <c r="G49" s="20" t="s">
        <v>559</v>
      </c>
      <c r="H49" s="20">
        <v>0.04</v>
      </c>
      <c r="I49" s="20">
        <v>1.73</v>
      </c>
      <c r="J49" s="21" t="s">
        <v>560</v>
      </c>
    </row>
    <row r="50" spans="2:10" x14ac:dyDescent="0.15"/>
  </sheetData>
  <sheetProtection algorithmName="SHA-512" hashValue="MBNWPJwtRFx9sceermR8dQxvKdVYe5Eto9DVR8mLtUKfjiV241RR1X36fANB3r07aDtYzQSABFSywEfh1/jvzA==" saltValue="o4dipXl5O11DPbjWGkp9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02012070</cp:lastModifiedBy>
  <cp:lastPrinted>2024-03-14T01:29:25Z</cp:lastPrinted>
  <dcterms:created xsi:type="dcterms:W3CDTF">2024-02-05T00:59:19Z</dcterms:created>
  <dcterms:modified xsi:type="dcterms:W3CDTF">2024-03-21T23:54:47Z</dcterms:modified>
  <cp:category/>
</cp:coreProperties>
</file>