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002701000_財務部財務企画課\share\予算第２係\11_財政情報の開示（総務省）\H22～‗財政状況資料集\R4\05_修正後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BE36"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AM36" i="10" s="1"/>
  <c r="BE34" i="10" l="1"/>
  <c r="BE35" i="10" l="1"/>
  <c r="BW34" i="10"/>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<sst xmlns="http://schemas.openxmlformats.org/spreadsheetml/2006/main" count="964" uniqueCount="619">
  <si>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</si>
  <si>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</si>
  <si>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</si>
  <si>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</si>
  <si>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</si>
  <si>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</si>
  <si>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</si>
  <si>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</si>
  <si>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</si>
  <si>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</si>
  <si>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</si>
  <si>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</si>
  <si>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</si>
  <si>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</si>
  <si>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</si>
  <si>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</si>
  <si>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</si>
  <si>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</si>
  <si>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</si>
  <si>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</si>
  <si>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</si>
  <si>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</si>
  <si>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</si>
  <si>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</si>
  <si>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</si>
  <si>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</si>
  <si>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</si>
  <si>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</si>
  <si>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</si>
  <si>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</si>
  <si>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</si>
  <si>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</si>
  <si>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</si>
  <si>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</si>
  <si>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</si>
  <si>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</si>
  <si>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</si>
  <si>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</si>
  <si>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</si>
  <si>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</si>
  <si>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</si>
  <si>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</si>
  <si>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</si>
  <si>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</si>
  <si>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</si>
  <si>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</si>
  <si>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</si>
  <si>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</si>
  <si>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</si>
  <si>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</si>
  <si>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</si>
  <si>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</si>
  <si>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</si>
  <si>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</si>
  <si>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</si>
  <si>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</si>
  <si>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</si>
  <si>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</si>
  <si>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</si>
  <si>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</si>
  <si>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</si>
  <si>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</si>
  <si>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</si>
  <si>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</si>
  <si>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</si>
  <si>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</si>
  <si>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</si>
  <si>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</si>
  <si>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</si>
  <si>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</si>
  <si>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</si>
  <si>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</si>
  <si>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</si>
  <si>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</si>
  <si>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</si>
  <si>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</si>
  <si>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</si>
  <si>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</si>
  <si>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</si>
  <si>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</si>
  <si>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</si>
  <si>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</si>
  <si>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</si>
  <si>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</si>
  <si>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</si>
  <si>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</si>
  <si>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</si>
  <si>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</si>
  <si>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</si>
  <si>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</si>
  <si>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</si>
  <si>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</si>
  <si>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</si>
  <si>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</si>
  <si>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</si>
  <si>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</si>
  <si>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</si>
  <si>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</si>
  <si>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</si>
  <si>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</si>
  <si>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</si>
  <si>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</si>
  <si>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</si>
  <si>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</si>
  <si>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</si>
  <si>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</si>
  <si>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</si>
  <si>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</si>
  <si>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</si>
  <si>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</si>
  <si>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</si>
  <si>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</si>
  <si>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</si>
  <si>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</si>
  <si>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</si>
  <si>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</si>
  <si>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</si>
  <si>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</si>
  <si>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</si>
  <si>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</si>
  <si>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</si>
  <si>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</si>
  <si>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</si>
  <si>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</si>
  <si>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</si>
  <si>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</si>
  <si>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</si>
  <si>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</si>
  <si>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</si>
  <si>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</si>
  <si>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</si>
  <si>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</si>
  <si>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</si>
  <si>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</si>
  <si>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</si>
  <si>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</si>
  <si>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</si>
  <si>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</si>
  <si>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</si>
  <si>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</si>
  <si>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</si>
  <si>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</si>
  <si>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</si>
  <si>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</si>
  <si>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</si>
  <si>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</si>
  <si>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</si>
  <si>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</si>
  <si>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</si>
  <si>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</si>
  <si>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</si>
  <si>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</si>
  <si>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</si>
  <si>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</si>
  <si>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</si>
  <si>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</si>
  <si>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</si>
  <si>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</si>
  <si>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</si>
  <si>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</si>
  <si>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</si>
  <si>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</si>
  <si>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</si>
  <si>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</si>
  <si>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</si>
  <si>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</si>
  <si>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</si>
  <si>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</si>
  <si>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</si>
  <si>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</si>
  <si>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</si>
  <si>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</si>
  <si>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</si>
  <si>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</si>
  <si>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</si>
  <si>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</si>
  <si>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</si>
  <si>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</si>
  <si>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</si>
  <si>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</si>
  <si>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</si>
  <si>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</si>
  <si>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</si>
  <si>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</si>
  <si>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</si>
  <si>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</si>
  <si>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</si>
  <si>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</si>
  <si>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</si>
  <si>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</si>
  <si>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</si>
  <si>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</si>
  <si>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</si>
  <si>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</si>
  <si>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</si>
  <si>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</si>
  <si>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</si>
  <si>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</si>
  <si>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</si>
  <si>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</si>
  <si>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</si>
  <si>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</si>
  <si>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</si>
  <si>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</si>
  <si>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</si>
  <si>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</si>
  <si>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</si>
  <si>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</si>
  <si>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</si>
  <si>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</si>
  <si>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</si>
  <si>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</si>
  <si>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</si>
  <si>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</si>
  <si>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</si>
  <si>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</si>
  <si>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</si>
  <si>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</si>
  <si>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</si>
  <si>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新潟県新潟市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</si>
  <si>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</si>
  <si>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</si>
  <si>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</si>
  <si>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</si>
  <si>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</si>
  <si>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</si>
  <si>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</si>
  <si>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</si>
  <si>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</si>
  <si>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</si>
  <si>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</si>
  <si>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</si>
  <si>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</si>
  <si>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</si>
  <si>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</si>
  <si>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</si>
  <si>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</si>
  <si>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</si>
  <si>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</si>
  <si>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</si>
  <si>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</si>
  <si>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</si>
  <si>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</si>
  <si>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</si>
  <si>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</si>
  <si>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</si>
  <si>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</si>
  <si>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</si>
  <si>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</si>
  <si>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</si>
  <si>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</si>
  <si>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</si>
  <si>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</si>
  <si>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</si>
  <si>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</si>
  <si>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</si>
  <si>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</si>
  <si>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</si>
  <si>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</si>
  <si>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</si>
  <si>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</si>
  <si>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</si>
  <si>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</si>
  <si>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</si>
  <si>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</si>
  <si>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</si>
  <si>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</si>
  <si>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</si>
  <si>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</si>
  <si>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</si>
  <si>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</si>
  <si>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</si>
  <si>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</si>
  <si>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</si>
  <si>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</si>
  <si>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</si>
  <si>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</si>
  <si>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</si>
  <si>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</si>
  <si>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</si>
  <si>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</si>
  <si>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</si>
  <si>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</si>
  <si>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</si>
  <si>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</si>
  <si>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</si>
  <si>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</si>
  <si>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</si>
  <si>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</si>
  <si>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</si>
  <si>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</si>
  <si>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</si>
  <si>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</si>
  <si>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</si>
  <si>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</si>
  <si>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</si>
  <si>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</si>
  <si>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</si>
  <si>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</si>
  <si>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</si>
  <si>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</si>
  <si>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</si>
  <si>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</si>
  <si>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</si>
  <si>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</si>
  <si>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</si>
  <si>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</si>
  <si>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</si>
  <si>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</si>
  <si>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</si>
  <si>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</si>
  <si>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</si>
  <si>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</si>
  <si>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</si>
  <si>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</si>
  <si>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</si>
  <si>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</si>
  <si>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</si>
  <si>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</si>
  <si>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</si>
  <si>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</si>
  <si>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</si>
  <si>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</si>
  <si>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</si>
  <si>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</si>
  <si>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</si>
  <si>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</si>
  <si>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</si>
  <si>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</si>
  <si>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</si>
  <si>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</si>
  <si>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</si>
  <si>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</si>
  <si>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</si>
  <si>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</si>
  <si>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</si>
  <si>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</si>
  <si>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</si>
  <si>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</si>
  <si>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</si>
  <si>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</si>
  <si>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</si>
  <si>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</si>
  <si>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</si>
  <si>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</si>
  <si>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</si>
  <si>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</si>
  <si>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</si>
  <si>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</si>
  <si>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</si>
  <si>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</si>
  <si>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</si>
  <si>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</si>
  <si>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</si>
  <si>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</si>
  <si>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</si>
  <si>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</si>
  <si>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</si>
  <si>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</si>
  <si>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</si>
  <si>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</si>
  <si>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</si>
  <si>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</si>
  <si>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</si>
  <si>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</si>
  <si>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</si>
  <si>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</si>
  <si>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</si>
  <si>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</si>
  <si>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</si>
  <si>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</si>
  <si>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</si>
  <si>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</si>
  <si>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新潟県新潟市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</si>
  <si>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</si>
  <si>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</si>
  <si>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</si>
  <si>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</si>
  <si>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</si>
  <si>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</si>
  <si>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</si>
  <si>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</si>
  <si>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</si>
  <si>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</si>
  <si>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</si>
  <si>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</si>
  <si>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</si>
  <si>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</si>
  <si>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</si>
  <si>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</si>
  <si>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</si>
  <si>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</si>
  <si>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</si>
  <si>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</si>
  <si>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公債管理事業会計</t>
    <phoneticPr fontId="5"/>
  </si>
  <si>
    <t>母子父子寡婦福祉資金貸付事業会計</t>
    <phoneticPr fontId="5"/>
  </si>
  <si>
    <t>土地取得事業会計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</si>
  <si>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</si>
  <si>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</si>
  <si>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</si>
  <si>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</si>
  <si>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</si>
  <si>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</si>
  <si>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</si>
  <si>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</si>
  <si>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</si>
  <si>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</si>
  <si>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</si>
  <si>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</si>
  <si>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</si>
  <si>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</si>
  <si>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</si>
  <si>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</si>
  <si>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</si>
  <si>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</si>
  <si>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病院事業会計</t>
    <phoneticPr fontId="5"/>
  </si>
  <si>
    <t>下水道事業会計</t>
    <phoneticPr fontId="5"/>
  </si>
  <si>
    <t>中央卸売市場事業会計</t>
    <phoneticPr fontId="5"/>
  </si>
  <si>
    <t>法非適用企業</t>
    <phoneticPr fontId="5"/>
  </si>
  <si>
    <t>と畜場事業会計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</si>
  <si>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</si>
  <si>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</si>
  <si>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</si>
  <si>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</si>
  <si>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</si>
  <si>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</si>
  <si>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</si>
  <si>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</si>
  <si>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</si>
  <si>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</si>
  <si>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</si>
  <si>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</si>
  <si>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</si>
  <si>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</si>
  <si>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</si>
  <si>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</si>
  <si>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</si>
  <si>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</si>
  <si>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</si>
  <si>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</si>
  <si>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</si>
  <si>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</si>
  <si>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</si>
  <si>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</si>
  <si>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</si>
  <si>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</si>
  <si>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</si>
  <si>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</si>
  <si>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</si>
  <si>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</si>
  <si>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</si>
  <si>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</si>
  <si>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</si>
  <si>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</si>
  <si>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</si>
  <si>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</si>
  <si>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</si>
  <si>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</si>
  <si>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</si>
  <si>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</si>
  <si>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</si>
  <si>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</si>
  <si>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</si>
  <si>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</si>
  <si>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</si>
  <si>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</si>
  <si>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</si>
  <si>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</si>
  <si>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</si>
  <si>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</si>
  <si>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</si>
  <si>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</si>
  <si>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</si>
  <si>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</si>
  <si>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</si>
  <si>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</si>
  <si>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</si>
  <si>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</si>
  <si>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</si>
  <si>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</si>
  <si>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</si>
  <si>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中央卸売市場事業会計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</si>
  <si>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</si>
  <si>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</si>
  <si>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</si>
  <si>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</si>
  <si>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</si>
  <si>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</si>
  <si>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</si>
  <si>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</si>
  <si>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</si>
  <si>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</si>
  <si>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</si>
  <si>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</si>
  <si>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</si>
  <si>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</si>
  <si>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</si>
  <si>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</si>
  <si>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</si>
  <si>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</si>
  <si>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</si>
  <si>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</si>
  <si>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</si>
  <si>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</si>
  <si>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</si>
  <si>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</si>
  <si>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</si>
  <si>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</si>
  <si>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</si>
  <si>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</si>
  <si>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</si>
  <si>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</si>
  <si>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</si>
  <si>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</si>
  <si>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</si>
  <si>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</si>
  <si>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</si>
  <si>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</si>
  <si>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</si>
  <si>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</si>
  <si>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</si>
  <si>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</si>
  <si>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</si>
  <si>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</si>
  <si>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</si>
  <si>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</si>
  <si>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</si>
  <si>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</si>
  <si>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</si>
  <si>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</si>
  <si>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</si>
  <si>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</si>
  <si>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</si>
  <si>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</si>
  <si>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</si>
  <si>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</si>
  <si>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</si>
  <si>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</si>
  <si>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</si>
  <si>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</si>
  <si>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</si>
  <si>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</si>
  <si>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</si>
  <si>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</si>
  <si>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</si>
  <si>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</si>
  <si>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</si>
  <si>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</si>
  <si>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</si>
  <si>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</si>
  <si>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</si>
  <si>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</si>
  <si>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</si>
  <si>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</si>
  <si>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</si>
  <si>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</si>
  <si>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</si>
  <si>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</si>
  <si>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</si>
  <si>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</si>
  <si>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</si>
  <si>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</si>
  <si>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</si>
  <si>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</si>
  <si>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</si>
  <si>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</si>
  <si>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</si>
  <si>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0.60</t>
  </si>
  <si>
    <t>▲ 0.65</t>
  </si>
  <si>
    <t>病院事業会計</t>
  </si>
  <si>
    <t>水道事業会計</t>
  </si>
  <si>
    <t>一般会計</t>
  </si>
  <si>
    <t>介護保険事業会計</t>
  </si>
  <si>
    <t>下水道事業会計</t>
  </si>
  <si>
    <t>母子父子寡婦福祉資金貸付事業会計</t>
  </si>
  <si>
    <t>国民健康保険事業会計</t>
  </si>
  <si>
    <t>後期高齢者医療事業会計</t>
  </si>
  <si>
    <t>その他会計（赤字）</t>
  </si>
  <si>
    <t>その他会計（黒字）</t>
  </si>
  <si>
    <t>（百万円）</t>
    <phoneticPr fontId="5"/>
  </si>
  <si>
    <t>H30</t>
    <phoneticPr fontId="5"/>
  </si>
  <si>
    <t>R01</t>
    <phoneticPr fontId="5"/>
  </si>
  <si>
    <t>R02</t>
    <phoneticPr fontId="5"/>
  </si>
  <si>
    <t>R03</t>
    <phoneticPr fontId="5"/>
  </si>
  <si>
    <t>R04</t>
    <phoneticPr fontId="5"/>
  </si>
  <si>
    <t>公益財団法人新潟市国際交流協会</t>
    <rPh sb="0" eb="2">
      <t>コウエキ</t>
    </rPh>
    <rPh sb="2" eb="4">
      <t>ザイダン</t>
    </rPh>
    <rPh sb="4" eb="6">
      <t>ホウジン</t>
    </rPh>
    <rPh sb="6" eb="9">
      <t>ニイガタシ</t>
    </rPh>
    <rPh sb="9" eb="11">
      <t>コクサイ</t>
    </rPh>
    <rPh sb="11" eb="13">
      <t>コウリュウ</t>
    </rPh>
    <rPh sb="13" eb="15">
      <t>キョウカイ</t>
    </rPh>
    <phoneticPr fontId="5"/>
  </si>
  <si>
    <t>公益財団法人新潟市芸術文化振興財団</t>
    <rPh sb="0" eb="2">
      <t>コウエキ</t>
    </rPh>
    <rPh sb="2" eb="4">
      <t>ザイダン</t>
    </rPh>
    <rPh sb="4" eb="6">
      <t>ホウジン</t>
    </rPh>
    <rPh sb="6" eb="9">
      <t>ニイガタシ</t>
    </rPh>
    <rPh sb="9" eb="11">
      <t>ゲイジュツ</t>
    </rPh>
    <rPh sb="11" eb="13">
      <t>ブンカ</t>
    </rPh>
    <rPh sb="13" eb="15">
      <t>シンコウ</t>
    </rPh>
    <rPh sb="15" eb="17">
      <t>ザイダン</t>
    </rPh>
    <phoneticPr fontId="5"/>
  </si>
  <si>
    <t>公益財団法人會津八一記念館</t>
    <rPh sb="0" eb="2">
      <t>コウエキ</t>
    </rPh>
    <rPh sb="2" eb="4">
      <t>ザイダン</t>
    </rPh>
    <rPh sb="4" eb="6">
      <t>ホウジン</t>
    </rPh>
    <rPh sb="6" eb="8">
      <t>アイヅ</t>
    </rPh>
    <rPh sb="8" eb="10">
      <t>ヤイチ</t>
    </rPh>
    <rPh sb="10" eb="12">
      <t>キネン</t>
    </rPh>
    <rPh sb="12" eb="13">
      <t>カン</t>
    </rPh>
    <phoneticPr fontId="5"/>
  </si>
  <si>
    <t>公益財団法人新潟市産業振興財団</t>
    <rPh sb="0" eb="2">
      <t>コウエキ</t>
    </rPh>
    <rPh sb="2" eb="4">
      <t>ザイダン</t>
    </rPh>
    <rPh sb="4" eb="6">
      <t>ホウジン</t>
    </rPh>
    <rPh sb="6" eb="9">
      <t>ニイガタシ</t>
    </rPh>
    <rPh sb="9" eb="11">
      <t>サンギョウ</t>
    </rPh>
    <rPh sb="11" eb="13">
      <t>シンコウ</t>
    </rPh>
    <rPh sb="13" eb="15">
      <t>ザイダン</t>
    </rPh>
    <phoneticPr fontId="5"/>
  </si>
  <si>
    <t>公益財団法人新潟観光コンベンション協会</t>
    <rPh sb="0" eb="2">
      <t>コウエキ</t>
    </rPh>
    <rPh sb="2" eb="4">
      <t>ザイダン</t>
    </rPh>
    <rPh sb="4" eb="6">
      <t>ホウジン</t>
    </rPh>
    <rPh sb="6" eb="8">
      <t>ニイガタ</t>
    </rPh>
    <rPh sb="8" eb="10">
      <t>カンコウ</t>
    </rPh>
    <rPh sb="17" eb="19">
      <t>キョウカイ</t>
    </rPh>
    <phoneticPr fontId="5"/>
  </si>
  <si>
    <t>公益財団法人新潟市勤労者福祉サービスセンター</t>
    <rPh sb="0" eb="2">
      <t>コウエキ</t>
    </rPh>
    <rPh sb="2" eb="4">
      <t>ザイダン</t>
    </rPh>
    <rPh sb="4" eb="6">
      <t>ホウジン</t>
    </rPh>
    <rPh sb="6" eb="9">
      <t>ニイガタシ</t>
    </rPh>
    <rPh sb="9" eb="12">
      <t>キンロウシャ</t>
    </rPh>
    <rPh sb="12" eb="14">
      <t>フクシ</t>
    </rPh>
    <phoneticPr fontId="5"/>
  </si>
  <si>
    <t>公益財団法人新潟ミートプラント</t>
    <rPh sb="0" eb="2">
      <t>コウエキ</t>
    </rPh>
    <rPh sb="2" eb="4">
      <t>ザイダン</t>
    </rPh>
    <rPh sb="4" eb="6">
      <t>ホウジン</t>
    </rPh>
    <rPh sb="6" eb="8">
      <t>ニイガタ</t>
    </rPh>
    <phoneticPr fontId="5"/>
  </si>
  <si>
    <t>公益財団法人新潟市スポーツ協会</t>
  </si>
  <si>
    <t>公益財団法人新潟水道サービス</t>
    <rPh sb="0" eb="2">
      <t>コウエキ</t>
    </rPh>
    <phoneticPr fontId="2"/>
  </si>
  <si>
    <t>株式会社新潟市環境事業公社</t>
  </si>
  <si>
    <t>新潟地下開発株式会社</t>
  </si>
  <si>
    <t>新潟市土地開発公社</t>
  </si>
  <si>
    <t>株式会社エフエム新津</t>
  </si>
  <si>
    <t>新潟市南区農業振興公社</t>
  </si>
  <si>
    <t>株式会社まちづくり豊栄</t>
  </si>
  <si>
    <t>公益財団法人新潟市海洋河川文化財団</t>
    <rPh sb="0" eb="2">
      <t>コウエキ</t>
    </rPh>
    <phoneticPr fontId="2"/>
  </si>
  <si>
    <t>さくら福祉保健事務組合（一般会計分）</t>
    <rPh sb="3" eb="5">
      <t>フクシ</t>
    </rPh>
    <rPh sb="5" eb="7">
      <t>ホケン</t>
    </rPh>
    <rPh sb="7" eb="9">
      <t>ジム</t>
    </rPh>
    <rPh sb="9" eb="11">
      <t>クミアイ</t>
    </rPh>
    <rPh sb="12" eb="14">
      <t>イッパン</t>
    </rPh>
    <rPh sb="14" eb="16">
      <t>カイケイ</t>
    </rPh>
    <rPh sb="16" eb="17">
      <t>ブン</t>
    </rPh>
    <phoneticPr fontId="23"/>
  </si>
  <si>
    <t>さくら福祉保健事務組合（病院分）</t>
    <rPh sb="3" eb="5">
      <t>フクシ</t>
    </rPh>
    <rPh sb="5" eb="7">
      <t>ホケン</t>
    </rPh>
    <rPh sb="7" eb="9">
      <t>ジム</t>
    </rPh>
    <rPh sb="9" eb="11">
      <t>クミアイ</t>
    </rPh>
    <rPh sb="12" eb="14">
      <t>ビョウイン</t>
    </rPh>
    <rPh sb="14" eb="15">
      <t>ブン</t>
    </rPh>
    <phoneticPr fontId="23"/>
  </si>
  <si>
    <t>下越障害福祉事務組合</t>
    <rPh sb="0" eb="1">
      <t>カ</t>
    </rPh>
    <rPh sb="1" eb="2">
      <t>エツ</t>
    </rPh>
    <rPh sb="2" eb="4">
      <t>ショウガイ</t>
    </rPh>
    <rPh sb="4" eb="6">
      <t>フクシ</t>
    </rPh>
    <rPh sb="6" eb="8">
      <t>ジム</t>
    </rPh>
    <rPh sb="8" eb="10">
      <t>クミアイ</t>
    </rPh>
    <phoneticPr fontId="23"/>
  </si>
  <si>
    <t>新潟県中東福祉事務組合</t>
    <rPh sb="0" eb="3">
      <t>ニイガタケン</t>
    </rPh>
    <rPh sb="3" eb="5">
      <t>チュウトウ</t>
    </rPh>
    <rPh sb="5" eb="7">
      <t>フクシ</t>
    </rPh>
    <rPh sb="7" eb="9">
      <t>ジム</t>
    </rPh>
    <rPh sb="9" eb="11">
      <t>クミアイ</t>
    </rPh>
    <phoneticPr fontId="23"/>
  </si>
  <si>
    <t>西蒲原福祉事務組合（一般・急患分）</t>
    <rPh sb="0" eb="3">
      <t>ニシカンバラ</t>
    </rPh>
    <rPh sb="3" eb="5">
      <t>フクシ</t>
    </rPh>
    <rPh sb="5" eb="7">
      <t>ジム</t>
    </rPh>
    <rPh sb="7" eb="9">
      <t>クミアイ</t>
    </rPh>
    <rPh sb="10" eb="12">
      <t>イッパン</t>
    </rPh>
    <rPh sb="13" eb="15">
      <t>キュウカン</t>
    </rPh>
    <rPh sb="15" eb="16">
      <t>ブン</t>
    </rPh>
    <phoneticPr fontId="23"/>
  </si>
  <si>
    <t>三条・燕・西蒲・南蒲広域養護老人ホーム施設組合</t>
    <rPh sb="0" eb="2">
      <t>サンジョウ</t>
    </rPh>
    <rPh sb="3" eb="4">
      <t>ツバメ</t>
    </rPh>
    <rPh sb="5" eb="6">
      <t>ニシ</t>
    </rPh>
    <rPh sb="6" eb="7">
      <t>ガマ</t>
    </rPh>
    <rPh sb="8" eb="9">
      <t>ミナミ</t>
    </rPh>
    <rPh sb="9" eb="10">
      <t>ガマ</t>
    </rPh>
    <rPh sb="10" eb="12">
      <t>コウイキ</t>
    </rPh>
    <rPh sb="12" eb="14">
      <t>ヨウゴ</t>
    </rPh>
    <rPh sb="14" eb="16">
      <t>ロウジン</t>
    </rPh>
    <rPh sb="19" eb="21">
      <t>シセツ</t>
    </rPh>
    <rPh sb="21" eb="23">
      <t>クミアイ</t>
    </rPh>
    <phoneticPr fontId="23"/>
  </si>
  <si>
    <t>豊栄郷清掃施設処理組合</t>
    <rPh sb="0" eb="2">
      <t>トヨサカ</t>
    </rPh>
    <rPh sb="2" eb="3">
      <t>ゴウ</t>
    </rPh>
    <rPh sb="3" eb="5">
      <t>セイソウ</t>
    </rPh>
    <rPh sb="5" eb="7">
      <t>シセツ</t>
    </rPh>
    <rPh sb="7" eb="9">
      <t>ショリ</t>
    </rPh>
    <rPh sb="9" eb="11">
      <t>クミアイ</t>
    </rPh>
    <phoneticPr fontId="23"/>
  </si>
  <si>
    <t>新潟県後期高齢者医療広域連合（一般会計）</t>
  </si>
  <si>
    <t>新潟県後期高齢者医療広域連合（後期高齢会計）</t>
  </si>
  <si>
    <t>新潟県市町村総合事務組合（全体分）</t>
  </si>
  <si>
    <t>新潟東港地域水道用水供給企業団</t>
  </si>
  <si>
    <t>法適用企業</t>
    <rPh sb="0" eb="1">
      <t>ホウ</t>
    </rPh>
    <rPh sb="1" eb="3">
      <t>テキヨウ</t>
    </rPh>
    <rPh sb="3" eb="5">
      <t>キギョウ</t>
    </rPh>
    <phoneticPr fontId="2"/>
  </si>
  <si>
    <t>法適用企業</t>
  </si>
  <si>
    <t>都市整備基金</t>
    <rPh sb="0" eb="2">
      <t>トシ</t>
    </rPh>
    <rPh sb="2" eb="4">
      <t>セイビ</t>
    </rPh>
    <rPh sb="4" eb="6">
      <t>キキン</t>
    </rPh>
    <phoneticPr fontId="5"/>
  </si>
  <si>
    <t>新型コロナウイルス感染症対策協力基金</t>
    <rPh sb="0" eb="2">
      <t>シンガタ</t>
    </rPh>
    <rPh sb="9" eb="12">
      <t>カンセンショウ</t>
    </rPh>
    <rPh sb="12" eb="14">
      <t>タイサク</t>
    </rPh>
    <rPh sb="14" eb="16">
      <t>キョウリョク</t>
    </rPh>
    <rPh sb="16" eb="18">
      <t>キキン</t>
    </rPh>
    <phoneticPr fontId="5"/>
  </si>
  <si>
    <t>森林環境譲与税活用基金</t>
    <rPh sb="0" eb="2">
      <t>シンリン</t>
    </rPh>
    <rPh sb="2" eb="4">
      <t>カンキョウ</t>
    </rPh>
    <rPh sb="4" eb="6">
      <t>ジョウヨ</t>
    </rPh>
    <rPh sb="6" eb="7">
      <t>ゼイ</t>
    </rPh>
    <rPh sb="7" eb="9">
      <t>カツヨウ</t>
    </rPh>
    <rPh sb="9" eb="11">
      <t>キキン</t>
    </rPh>
    <phoneticPr fontId="5"/>
  </si>
  <si>
    <t>農業成長産業化基金</t>
    <rPh sb="0" eb="2">
      <t>ノウギョウ</t>
    </rPh>
    <rPh sb="2" eb="4">
      <t>セイチョウ</t>
    </rPh>
    <rPh sb="4" eb="7">
      <t>サンギョウカ</t>
    </rPh>
    <rPh sb="7" eb="9">
      <t>キキン</t>
    </rPh>
    <phoneticPr fontId="5"/>
  </si>
  <si>
    <t>再生可能エネルギー等導入推進基金</t>
    <rPh sb="0" eb="2">
      <t>サイセイ</t>
    </rPh>
    <rPh sb="2" eb="4">
      <t>カノウ</t>
    </rPh>
    <rPh sb="9" eb="10">
      <t>ナド</t>
    </rPh>
    <rPh sb="10" eb="12">
      <t>ドウニュウ</t>
    </rPh>
    <rPh sb="12" eb="14">
      <t>スイシン</t>
    </rPh>
    <rPh sb="14" eb="1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</si>
</sst>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A2AA-47BB-84C6-B3A091E374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54655</c:v>
                </c:pt>
                <c:pt idx="1">
                  <c:v>70038</c:v>
                </c:pt>
                <c:pt idx="2">
                  <c:v>59492</c:v>
                </c:pt>
                <c:pt idx="3">
                  <c:v>56709</c:v>
                </c:pt>
                <c:pt idx="4">
                  <c:v>55062</c:v>
                </c:pt>
              </c:numCache>
            </c:numRef>
          </c:val>
          <c:smooth val="0"/>
          <c:extLst>
            <c:ext xmlns:c16="http://schemas.microsoft.com/office/drawing/2014/chart" uri="{C3380CC4-5D6E-409C-BE32-E72D297353CC}">
              <c16:uniqueId val="{00000001-A2AA-47BB-84C6-B3A091E374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2.08</c:v>
                </c:pt>
                <c:pt idx="1">
                  <c:v>1.72</c:v>
                </c:pt>
                <c:pt idx="2">
                  <c:v>1.53</c:v>
                </c:pt>
                <c:pt idx="3">
                  <c:v>3.1</c:v>
                </c:pt>
                <c:pt idx="4">
                  <c:v>2.7</c:v>
                </c:pt>
              </c:numCache>
            </c:numRef>
          </c:val>
          <c:extLst>
            <c:ext xmlns:c16="http://schemas.microsoft.com/office/drawing/2014/chart" uri="{C3380CC4-5D6E-409C-BE32-E72D297353CC}">
              <c16:uniqueId val="{00000000-AA80-4958-802F-D77DFA0E2C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0.87</c:v>
                </c:pt>
                <c:pt idx="1">
                  <c:v>1.97</c:v>
                </c:pt>
                <c:pt idx="2">
                  <c:v>1.49</c:v>
                </c:pt>
                <c:pt idx="3">
                  <c:v>3.79</c:v>
                </c:pt>
                <c:pt idx="4">
                  <c:v>3.7</c:v>
                </c:pt>
              </c:numCache>
            </c:numRef>
          </c:val>
          <c:extLst>
            <c:ext xmlns:c16="http://schemas.microsoft.com/office/drawing/2014/chart" uri="{C3380CC4-5D6E-409C-BE32-E72D297353CC}">
              <c16:uniqueId val="{00000001-AA80-4958-802F-D77DFA0E2C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0.83</c:v>
                </c:pt>
                <c:pt idx="1">
                  <c:v>0.73</c:v>
                </c:pt>
                <c:pt idx="2">
                  <c:v>-0.6</c:v>
                </c:pt>
                <c:pt idx="3">
                  <c:v>3.99</c:v>
                </c:pt>
                <c:pt idx="4">
                  <c:v>-0.65</c:v>
                </c:pt>
              </c:numCache>
            </c:numRef>
          </c:val>
          <c:smooth val="0"/>
          <c:extLst>
            <c:ext xmlns:c16="http://schemas.microsoft.com/office/drawing/2014/chart" uri="{C3380CC4-5D6E-409C-BE32-E72D297353CC}">
              <c16:uniqueId val="{00000002-AA80-4958-802F-D77DFA0E2C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EAB-49CA-8852-4FD9749690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AB-49CA-8852-4FD9749690BE}"/>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EAB-49CA-8852-4FD9749690BE}"/>
            </c:ext>
          </c:extLst>
        </c:ser>
        <c:ser>
          <c:idx val="3"/>
          <c:order val="3"/>
          <c:tx>
            <c:strRef>
              <c:f>データシート!$A$30</c:f>
              <c:strCache>
                <c:ptCount val="1"/>
                <c:pt idx="0">
                  <c:v>国民健康保険事業会計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0.39</c:v>
                </c:pt>
                <c:pt idx="2">
                  <c:v>#N/A</c:v>
                </c:pt>
                <c:pt idx="3">
                  <c:v>0.11</c:v>
                </c:pt>
                <c:pt idx="4">
                  <c:v>#N/A</c:v>
                </c:pt>
                <c:pt idx="5">
                  <c:v>0.16</c:v>
                </c:pt>
                <c:pt idx="6">
                  <c:v>#N/A</c:v>
                </c:pt>
                <c:pt idx="7">
                  <c:v>0.2</c:v>
                </c:pt>
                <c:pt idx="8">
                  <c:v>#N/A</c:v>
                </c:pt>
                <c:pt idx="9">
                  <c:v>0.08</c:v>
                </c:pt>
              </c:numCache>
            </c:numRef>
          </c:val>
          <c:extLst>
            <c:ext xmlns:c16="http://schemas.microsoft.com/office/drawing/2014/chart" uri="{C3380CC4-5D6E-409C-BE32-E72D297353CC}">
              <c16:uniqueId val="{00000003-0EAB-49CA-8852-4FD9749690BE}"/>
            </c:ext>
          </c:extLst>
        </c:ser>
        <c:ser>
          <c:idx val="4"/>
          <c:order val="4"/>
          <c:tx>
            <c:strRef>
              <c:f>データシート!$A$31</c:f>
              <c:strCache>
                <c:ptCount val="1"/>
                <c:pt idx="0">
                  <c:v>母子父子寡婦福祉資金貸付事業会計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c:v>
                </c:pt>
                <c:pt idx="2">
                  <c:v>#N/A</c:v>
                </c:pt>
                <c:pt idx="3">
                  <c:v>0.21</c:v>
                </c:pt>
                <c:pt idx="4">
                  <c:v>#N/A</c:v>
                </c:pt>
                <c:pt idx="5">
                  <c:v>0.24</c:v>
                </c:pt>
                <c:pt idx="6">
                  <c:v>#N/A</c:v>
                </c:pt>
                <c:pt idx="7">
                  <c:v>0.27</c:v>
                </c:pt>
                <c:pt idx="8">
                  <c:v>#N/A</c:v>
                </c:pt>
                <c:pt idx="9">
                  <c:v>0.31</c:v>
                </c:pt>
              </c:numCache>
            </c:numRef>
          </c:val>
          <c:extLst>
            <c:ext xmlns:c16="http://schemas.microsoft.com/office/drawing/2014/chart" uri="{C3380CC4-5D6E-409C-BE32-E72D297353CC}">
              <c16:uniqueId val="{00000004-0EAB-49CA-8852-4FD9749690B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0.53</c:v>
                </c:pt>
                <c:pt idx="2">
                  <c:v>#N/A</c:v>
                </c:pt>
                <c:pt idx="3">
                  <c:v>0.55000000000000004</c:v>
                </c:pt>
                <c:pt idx="4">
                  <c:v>#N/A</c:v>
                </c:pt>
                <c:pt idx="5">
                  <c:v>0.63</c:v>
                </c:pt>
                <c:pt idx="6">
                  <c:v>#N/A</c:v>
                </c:pt>
                <c:pt idx="7">
                  <c:v>0.8</c:v>
                </c:pt>
                <c:pt idx="8">
                  <c:v>#N/A</c:v>
                </c:pt>
                <c:pt idx="9">
                  <c:v>0.41</c:v>
                </c:pt>
              </c:numCache>
            </c:numRef>
          </c:val>
          <c:extLst>
            <c:ext xmlns:c16="http://schemas.microsoft.com/office/drawing/2014/chart" uri="{C3380CC4-5D6E-409C-BE32-E72D297353CC}">
              <c16:uniqueId val="{00000005-0EAB-49CA-8852-4FD9749690BE}"/>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1.02</c:v>
                </c:pt>
                <c:pt idx="2">
                  <c:v>#N/A</c:v>
                </c:pt>
                <c:pt idx="3">
                  <c:v>0.43</c:v>
                </c:pt>
                <c:pt idx="4">
                  <c:v>#N/A</c:v>
                </c:pt>
                <c:pt idx="5">
                  <c:v>0.39</c:v>
                </c:pt>
                <c:pt idx="6">
                  <c:v>#N/A</c:v>
                </c:pt>
                <c:pt idx="7">
                  <c:v>0.56999999999999995</c:v>
                </c:pt>
                <c:pt idx="8">
                  <c:v>#N/A</c:v>
                </c:pt>
                <c:pt idx="9">
                  <c:v>1.08</c:v>
                </c:pt>
              </c:numCache>
            </c:numRef>
          </c:val>
          <c:extLst>
            <c:ext xmlns:c16="http://schemas.microsoft.com/office/drawing/2014/chart" uri="{C3380CC4-5D6E-409C-BE32-E72D297353CC}">
              <c16:uniqueId val="{00000006-0EAB-49CA-8852-4FD9749690B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1.87</c:v>
                </c:pt>
                <c:pt idx="2">
                  <c:v>#N/A</c:v>
                </c:pt>
                <c:pt idx="3">
                  <c:v>1.49</c:v>
                </c:pt>
                <c:pt idx="4">
                  <c:v>#N/A</c:v>
                </c:pt>
                <c:pt idx="5">
                  <c:v>1.28</c:v>
                </c:pt>
                <c:pt idx="6">
                  <c:v>#N/A</c:v>
                </c:pt>
                <c:pt idx="7">
                  <c:v>2.82</c:v>
                </c:pt>
                <c:pt idx="8">
                  <c:v>#N/A</c:v>
                </c:pt>
                <c:pt idx="9">
                  <c:v>2.39</c:v>
                </c:pt>
              </c:numCache>
            </c:numRef>
          </c:val>
          <c:extLst>
            <c:ext xmlns:c16="http://schemas.microsoft.com/office/drawing/2014/chart" uri="{C3380CC4-5D6E-409C-BE32-E72D297353CC}">
              <c16:uniqueId val="{00000007-0EAB-49CA-8852-4FD9749690B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2.82</c:v>
                </c:pt>
                <c:pt idx="2">
                  <c:v>#N/A</c:v>
                </c:pt>
                <c:pt idx="3">
                  <c:v>3.01</c:v>
                </c:pt>
                <c:pt idx="4">
                  <c:v>#N/A</c:v>
                </c:pt>
                <c:pt idx="5">
                  <c:v>3.03</c:v>
                </c:pt>
                <c:pt idx="6">
                  <c:v>#N/A</c:v>
                </c:pt>
                <c:pt idx="7">
                  <c:v>2.79</c:v>
                </c:pt>
                <c:pt idx="8">
                  <c:v>#N/A</c:v>
                </c:pt>
                <c:pt idx="9">
                  <c:v>2.83</c:v>
                </c:pt>
              </c:numCache>
            </c:numRef>
          </c:val>
          <c:extLst>
            <c:ext xmlns:c16="http://schemas.microsoft.com/office/drawing/2014/chart" uri="{C3380CC4-5D6E-409C-BE32-E72D297353CC}">
              <c16:uniqueId val="{00000008-0EAB-49CA-8852-4FD9749690B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4.49</c:v>
                </c:pt>
                <c:pt idx="2">
                  <c:v>#N/A</c:v>
                </c:pt>
                <c:pt idx="3">
                  <c:v>4.17</c:v>
                </c:pt>
                <c:pt idx="4">
                  <c:v>#N/A</c:v>
                </c:pt>
                <c:pt idx="5">
                  <c:v>3.87</c:v>
                </c:pt>
                <c:pt idx="6">
                  <c:v>#N/A</c:v>
                </c:pt>
                <c:pt idx="7">
                  <c:v>3.5</c:v>
                </c:pt>
                <c:pt idx="8">
                  <c:v>#N/A</c:v>
                </c:pt>
                <c:pt idx="9">
                  <c:v>3.6</c:v>
                </c:pt>
              </c:numCache>
            </c:numRef>
          </c:val>
          <c:extLst>
            <c:ext xmlns:c16="http://schemas.microsoft.com/office/drawing/2014/chart" uri="{C3380CC4-5D6E-409C-BE32-E72D297353CC}">
              <c16:uniqueId val="{00000009-0EAB-49CA-8852-4FD9749690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38445</c:v>
                </c:pt>
                <c:pt idx="5">
                  <c:v>38532</c:v>
                </c:pt>
                <c:pt idx="8">
                  <c:v>38924</c:v>
                </c:pt>
                <c:pt idx="11">
                  <c:v>39659</c:v>
                </c:pt>
                <c:pt idx="14">
                  <c:v>39847</c:v>
                </c:pt>
              </c:numCache>
            </c:numRef>
          </c:val>
          <c:extLst>
            <c:ext xmlns:c16="http://schemas.microsoft.com/office/drawing/2014/chart" uri="{C3380CC4-5D6E-409C-BE32-E72D297353CC}">
              <c16:uniqueId val="{00000000-B899-4C69-92C1-4C050B3135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99-4C69-92C1-4C050B3135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637</c:v>
                </c:pt>
                <c:pt idx="3">
                  <c:v>450</c:v>
                </c:pt>
                <c:pt idx="6">
                  <c:v>424</c:v>
                </c:pt>
                <c:pt idx="9">
                  <c:v>321</c:v>
                </c:pt>
                <c:pt idx="12">
                  <c:v>310</c:v>
                </c:pt>
              </c:numCache>
            </c:numRef>
          </c:val>
          <c:extLst>
            <c:ext xmlns:c16="http://schemas.microsoft.com/office/drawing/2014/chart" uri="{C3380CC4-5D6E-409C-BE32-E72D297353CC}">
              <c16:uniqueId val="{00000002-B899-4C69-92C1-4C050B3135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24</c:v>
                </c:pt>
                <c:pt idx="6">
                  <c:v>12</c:v>
                </c:pt>
                <c:pt idx="9">
                  <c:v>14</c:v>
                </c:pt>
                <c:pt idx="12">
                  <c:v>15</c:v>
                </c:pt>
              </c:numCache>
            </c:numRef>
          </c:val>
          <c:extLst>
            <c:ext xmlns:c16="http://schemas.microsoft.com/office/drawing/2014/chart" uri="{C3380CC4-5D6E-409C-BE32-E72D297353CC}">
              <c16:uniqueId val="{00000003-B899-4C69-92C1-4C050B3135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12846</c:v>
                </c:pt>
                <c:pt idx="3">
                  <c:v>13159</c:v>
                </c:pt>
                <c:pt idx="6">
                  <c:v>13478</c:v>
                </c:pt>
                <c:pt idx="9">
                  <c:v>13911</c:v>
                </c:pt>
                <c:pt idx="12">
                  <c:v>13941</c:v>
                </c:pt>
              </c:numCache>
            </c:numRef>
          </c:val>
          <c:extLst>
            <c:ext xmlns:c16="http://schemas.microsoft.com/office/drawing/2014/chart" uri="{C3380CC4-5D6E-409C-BE32-E72D297353CC}">
              <c16:uniqueId val="{00000004-B899-4C69-92C1-4C050B3135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7250</c:v>
                </c:pt>
                <c:pt idx="3">
                  <c:v>7580</c:v>
                </c:pt>
                <c:pt idx="6">
                  <c:v>7987</c:v>
                </c:pt>
                <c:pt idx="9">
                  <c:v>8029</c:v>
                </c:pt>
                <c:pt idx="12">
                  <c:v>9653</c:v>
                </c:pt>
              </c:numCache>
            </c:numRef>
          </c:val>
          <c:extLst>
            <c:ext xmlns:c16="http://schemas.microsoft.com/office/drawing/2014/chart" uri="{C3380CC4-5D6E-409C-BE32-E72D297353CC}">
              <c16:uniqueId val="{00000005-B899-4C69-92C1-4C050B3135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2283</c:v>
                </c:pt>
                <c:pt idx="3">
                  <c:v>2282</c:v>
                </c:pt>
                <c:pt idx="6">
                  <c:v>2128</c:v>
                </c:pt>
                <c:pt idx="9">
                  <c:v>2041</c:v>
                </c:pt>
                <c:pt idx="12">
                  <c:v>2825</c:v>
                </c:pt>
              </c:numCache>
            </c:numRef>
          </c:val>
          <c:extLst>
            <c:ext xmlns:c16="http://schemas.microsoft.com/office/drawing/2014/chart" uri="{C3380CC4-5D6E-409C-BE32-E72D297353CC}">
              <c16:uniqueId val="{00000006-B899-4C69-92C1-4C050B3135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36738</c:v>
                </c:pt>
                <c:pt idx="3">
                  <c:v>36656</c:v>
                </c:pt>
                <c:pt idx="6">
                  <c:v>37350</c:v>
                </c:pt>
                <c:pt idx="9">
                  <c:v>38906</c:v>
                </c:pt>
                <c:pt idx="12">
                  <c:v>39337</c:v>
                </c:pt>
              </c:numCache>
            </c:numRef>
          </c:val>
          <c:extLst>
            <c:ext xmlns:c16="http://schemas.microsoft.com/office/drawing/2014/chart" uri="{C3380CC4-5D6E-409C-BE32-E72D297353CC}">
              <c16:uniqueId val="{00000007-B899-4C69-92C1-4C050B3135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21329</c:v>
                </c:pt>
                <c:pt idx="2">
                  <c:v>#N/A</c:v>
                </c:pt>
                <c:pt idx="3">
                  <c:v>#N/A</c:v>
                </c:pt>
                <c:pt idx="4">
                  <c:v>21619</c:v>
                </c:pt>
                <c:pt idx="5">
                  <c:v>#N/A</c:v>
                </c:pt>
                <c:pt idx="6">
                  <c:v>#N/A</c:v>
                </c:pt>
                <c:pt idx="7">
                  <c:v>22455</c:v>
                </c:pt>
                <c:pt idx="8">
                  <c:v>#N/A</c:v>
                </c:pt>
                <c:pt idx="9">
                  <c:v>#N/A</c:v>
                </c:pt>
                <c:pt idx="10">
                  <c:v>23563</c:v>
                </c:pt>
                <c:pt idx="11">
                  <c:v>#N/A</c:v>
                </c:pt>
                <c:pt idx="12">
                  <c:v>#N/A</c:v>
                </c:pt>
                <c:pt idx="13">
                  <c:v>26234</c:v>
                </c:pt>
                <c:pt idx="14">
                  <c:v>#N/A</c:v>
                </c:pt>
              </c:numCache>
            </c:numRef>
          </c:val>
          <c:smooth val="0"/>
          <c:extLst>
            <c:ext xmlns:c16="http://schemas.microsoft.com/office/drawing/2014/chart" uri="{C3380CC4-5D6E-409C-BE32-E72D297353CC}">
              <c16:uniqueId val="{00000008-B899-4C69-92C1-4C050B3135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520415</c:v>
                </c:pt>
                <c:pt idx="5">
                  <c:v>527413</c:v>
                </c:pt>
                <c:pt idx="8">
                  <c:v>538367</c:v>
                </c:pt>
                <c:pt idx="11">
                  <c:v>540419</c:v>
                </c:pt>
                <c:pt idx="14">
                  <c:v>536042</c:v>
                </c:pt>
              </c:numCache>
            </c:numRef>
          </c:val>
          <c:extLst>
            <c:ext xmlns:c16="http://schemas.microsoft.com/office/drawing/2014/chart" uri="{C3380CC4-5D6E-409C-BE32-E72D297353CC}">
              <c16:uniqueId val="{00000000-536A-4609-B7FF-4D22A3DF7D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93880</c:v>
                </c:pt>
                <c:pt idx="5">
                  <c:v>86795</c:v>
                </c:pt>
                <c:pt idx="8">
                  <c:v>81469</c:v>
                </c:pt>
                <c:pt idx="11">
                  <c:v>80877</c:v>
                </c:pt>
                <c:pt idx="14">
                  <c:v>79700</c:v>
                </c:pt>
              </c:numCache>
            </c:numRef>
          </c:val>
          <c:extLst>
            <c:ext xmlns:c16="http://schemas.microsoft.com/office/drawing/2014/chart" uri="{C3380CC4-5D6E-409C-BE32-E72D297353CC}">
              <c16:uniqueId val="{00000001-536A-4609-B7FF-4D22A3DF7D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29901</c:v>
                </c:pt>
                <c:pt idx="5">
                  <c:v>32389</c:v>
                </c:pt>
                <c:pt idx="8">
                  <c:v>32974</c:v>
                </c:pt>
                <c:pt idx="11">
                  <c:v>42557</c:v>
                </c:pt>
                <c:pt idx="14">
                  <c:v>40747</c:v>
                </c:pt>
              </c:numCache>
            </c:numRef>
          </c:val>
          <c:extLst>
            <c:ext xmlns:c16="http://schemas.microsoft.com/office/drawing/2014/chart" uri="{C3380CC4-5D6E-409C-BE32-E72D297353CC}">
              <c16:uniqueId val="{00000002-536A-4609-B7FF-4D22A3DF7D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6A-4609-B7FF-4D22A3DF7D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6A-4609-B7FF-4D22A3DF7D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163</c:v>
                </c:pt>
                <c:pt idx="3">
                  <c:v>115</c:v>
                </c:pt>
                <c:pt idx="6">
                  <c:v>56</c:v>
                </c:pt>
                <c:pt idx="9">
                  <c:v>0</c:v>
                </c:pt>
                <c:pt idx="12">
                  <c:v>8</c:v>
                </c:pt>
              </c:numCache>
            </c:numRef>
          </c:val>
          <c:extLst>
            <c:ext xmlns:c16="http://schemas.microsoft.com/office/drawing/2014/chart" uri="{C3380CC4-5D6E-409C-BE32-E72D297353CC}">
              <c16:uniqueId val="{00000005-536A-4609-B7FF-4D22A3DF7D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78103</c:v>
                </c:pt>
                <c:pt idx="3">
                  <c:v>76459</c:v>
                </c:pt>
                <c:pt idx="6">
                  <c:v>76410</c:v>
                </c:pt>
                <c:pt idx="9">
                  <c:v>74348</c:v>
                </c:pt>
                <c:pt idx="12">
                  <c:v>72626</c:v>
                </c:pt>
              </c:numCache>
            </c:numRef>
          </c:val>
          <c:extLst>
            <c:ext xmlns:c16="http://schemas.microsoft.com/office/drawing/2014/chart" uri="{C3380CC4-5D6E-409C-BE32-E72D297353CC}">
              <c16:uniqueId val="{00000006-536A-4609-B7FF-4D22A3DF7D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454</c:v>
                </c:pt>
                <c:pt idx="3">
                  <c:v>439</c:v>
                </c:pt>
                <c:pt idx="6">
                  <c:v>426</c:v>
                </c:pt>
                <c:pt idx="9">
                  <c:v>405</c:v>
                </c:pt>
                <c:pt idx="12">
                  <c:v>381</c:v>
                </c:pt>
              </c:numCache>
            </c:numRef>
          </c:val>
          <c:extLst>
            <c:ext xmlns:c16="http://schemas.microsoft.com/office/drawing/2014/chart" uri="{C3380CC4-5D6E-409C-BE32-E72D297353CC}">
              <c16:uniqueId val="{00000007-536A-4609-B7FF-4D22A3DF7D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191457</c:v>
                </c:pt>
                <c:pt idx="3">
                  <c:v>180477</c:v>
                </c:pt>
                <c:pt idx="6">
                  <c:v>172244</c:v>
                </c:pt>
                <c:pt idx="9">
                  <c:v>174908</c:v>
                </c:pt>
                <c:pt idx="12">
                  <c:v>174727</c:v>
                </c:pt>
              </c:numCache>
            </c:numRef>
          </c:val>
          <c:extLst>
            <c:ext xmlns:c16="http://schemas.microsoft.com/office/drawing/2014/chart" uri="{C3380CC4-5D6E-409C-BE32-E72D297353CC}">
              <c16:uniqueId val="{00000008-536A-4609-B7FF-4D22A3DF7D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9976</c:v>
                </c:pt>
                <c:pt idx="3">
                  <c:v>10467</c:v>
                </c:pt>
                <c:pt idx="6">
                  <c:v>9810</c:v>
                </c:pt>
                <c:pt idx="9">
                  <c:v>9067</c:v>
                </c:pt>
                <c:pt idx="12">
                  <c:v>8974</c:v>
                </c:pt>
              </c:numCache>
            </c:numRef>
          </c:val>
          <c:extLst>
            <c:ext xmlns:c16="http://schemas.microsoft.com/office/drawing/2014/chart" uri="{C3380CC4-5D6E-409C-BE32-E72D297353CC}">
              <c16:uniqueId val="{00000009-536A-4609-B7FF-4D22A3DF7D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637221</c:v>
                </c:pt>
                <c:pt idx="3">
                  <c:v>654360</c:v>
                </c:pt>
                <c:pt idx="6">
                  <c:v>665123</c:v>
                </c:pt>
                <c:pt idx="9">
                  <c:v>667056</c:v>
                </c:pt>
                <c:pt idx="12">
                  <c:v>659349</c:v>
                </c:pt>
              </c:numCache>
            </c:numRef>
          </c:val>
          <c:extLst>
            <c:ext xmlns:c16="http://schemas.microsoft.com/office/drawing/2014/chart" uri="{C3380CC4-5D6E-409C-BE32-E72D297353CC}">
              <c16:uniqueId val="{0000000A-536A-4609-B7FF-4D22A3DF7D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273179</c:v>
                </c:pt>
                <c:pt idx="2">
                  <c:v>#N/A</c:v>
                </c:pt>
                <c:pt idx="3">
                  <c:v>#N/A</c:v>
                </c:pt>
                <c:pt idx="4">
                  <c:v>275718</c:v>
                </c:pt>
                <c:pt idx="5">
                  <c:v>#N/A</c:v>
                </c:pt>
                <c:pt idx="6">
                  <c:v>#N/A</c:v>
                </c:pt>
                <c:pt idx="7">
                  <c:v>271259</c:v>
                </c:pt>
                <c:pt idx="8">
                  <c:v>#N/A</c:v>
                </c:pt>
                <c:pt idx="9">
                  <c:v>#N/A</c:v>
                </c:pt>
                <c:pt idx="10">
                  <c:v>261932</c:v>
                </c:pt>
                <c:pt idx="11">
                  <c:v>#N/A</c:v>
                </c:pt>
                <c:pt idx="12">
                  <c:v>#N/A</c:v>
                </c:pt>
                <c:pt idx="13">
                  <c:v>259575</c:v>
                </c:pt>
                <c:pt idx="14">
                  <c:v>#N/A</c:v>
                </c:pt>
              </c:numCache>
            </c:numRef>
          </c:val>
          <c:smooth val="0"/>
          <c:extLst>
            <c:ext xmlns:c16="http://schemas.microsoft.com/office/drawing/2014/chart" uri="{C3380CC4-5D6E-409C-BE32-E72D297353CC}">
              <c16:uniqueId val="{0000000B-536A-4609-B7FF-4D22A3DF7D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3487</c:v>
                </c:pt>
                <c:pt idx="1">
                  <c:v>9239</c:v>
                </c:pt>
                <c:pt idx="2">
                  <c:v>8820</c:v>
                </c:pt>
              </c:numCache>
            </c:numRef>
          </c:val>
          <c:extLst>
            <c:ext xmlns:c16="http://schemas.microsoft.com/office/drawing/2014/chart" uri="{C3380CC4-5D6E-409C-BE32-E72D297353CC}">
              <c16:uniqueId val="{00000000-B7A9-47CF-AE50-6F1ED3D179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c:v>
                </c:pt>
                <c:pt idx="1">
                  <c:v>36</c:v>
                </c:pt>
                <c:pt idx="2">
                  <c:v>36</c:v>
                </c:pt>
              </c:numCache>
            </c:numRef>
          </c:val>
          <c:extLst>
            <c:ext xmlns:c16="http://schemas.microsoft.com/office/drawing/2014/chart" uri="{C3380CC4-5D6E-409C-BE32-E72D297353CC}">
              <c16:uniqueId val="{00000001-B7A9-47CF-AE50-6F1ED3D179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1924</c:v>
                </c:pt>
                <c:pt idx="1">
                  <c:v>1916</c:v>
                </c:pt>
                <c:pt idx="2">
                  <c:v>1951</c:v>
                </c:pt>
              </c:numCache>
            </c:numRef>
          </c:val>
          <c:extLst>
            <c:ext xmlns:c16="http://schemas.microsoft.com/office/drawing/2014/chart" uri="{C3380CC4-5D6E-409C-BE32-E72D297353CC}">
              <c16:uniqueId val="{00000002-B7A9-47CF-AE50-6F1ED3D179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のうち、利子については減少しているが、元金が増加しているため、合計として増加している。また、「満期一括償還地方債に係る年度割相当額」の増加等もあり、分子全体で増加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年度の豪雪に対応するための積立額の年度間調整の影響等により、令和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年度末の減債基金残高が増加している。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将来負担額は、臨時財政対策債を除く地方債現在高が減少したことから、前年度比で減少している。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充当可能財源等については、合併特例債等の基準財政需要額算入見込額が減少したことから、前年度比で減少している。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分子全体としては、将来負担額の減少幅の方か大きいため、前年度比で減少している。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新潟県新潟市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財政調整基金について、未利用地の売却などにより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億円積み立てたものの、除排雪経費の増加などにより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新潟市は、平年は積雪が少ない地域だが、数年に一度の異常降雪の際には多額の除排雪経費が生じる。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このような数年に一度多額となるような財政需要に対し、政令指定都市に対する特別交付税制度上の不利な取り扱いを受ける影響もあり、国の支援は決して十分とはいえない状況にある。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そのため、新潟市では異常降雪時の多額の財政負担に備えた自主財源として過去の除排雪実績等を踏まえた一定規模の基金残高を確保しておく必要がある。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都市整備基金：健全なかつ秩序ある発展に資する都市施設の整備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新型コロナウイルス感染症対策協力基金：新型コロナに対する医療提供体制の整備、感染拡大の防止並びに市民生活及び地域経済の回復</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森林環境譲与税活用基金：地球温暖化の防止及び災害の防止</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農業成長産業化基金：農業分野の人材育成並びに農業及び農業に関連する産業の成長</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再生可能エネルギー等導入推進基金：エネルギーの自立化及び分散化並びに効率化を図り、地球温暖化対策及び</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災害に強いまちづくりを推進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主に、森林環境譲与税税活用基金の積み立てによるもの。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各基金の目的のために活用予定</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主に、財政調整基金について、未利用地の売却などにより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億円積み立てたものの、除排雪経費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への対応</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新潟市は、平年は積雪が少ない地域だが、数年に一度の異常降雪の際には多額の除排雪経費が生じる。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このような数年に一度多額となるような財政需要に対し、政令指定都市に対する特別交付税制度上の不利な取り扱いを受ける影響もあり、国の支援は決して十分とはいえない状況にある。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そのため、新潟市では異常降雪時の多額の財政負担に備えた自主財源として過去の除排雪実績等を踏まえた一定規模の基金残高を確保しておく必要がある。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基金運用により、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基金運用益分を積み立て予定</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4141D96-46F3-4A11-A1B0-8FFA23108682}"/>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7931508-2A65-4266-8F9B-AC98B50DF545}"/>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0C06CFE-16F0-4F2A-95F1-D94F9A0C9EDC}"/>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DAC5922-0D7B-462E-B1DD-C3251770D0EE}"/>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C79EF9E-7415-4D27-BA79-050EC943EFF7}"/>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355AE6B-B1ED-4B18-B550-7FF8596BD471}"/>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DC00CC1-136A-473A-B1B9-153B3A0A82EA}"/>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CDD80A8-E19A-42F5-B092-8D659198817A}"/>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5E64C7C-7817-44FD-9F40-C4EF70A3DFD2}"/>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8E55834-F2D1-400E-ADC4-0E25B4C8EB68}"/>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773,914
768,177
726.28
436,287,767
427,945,418
6,437,187
238,150,751
632,150,531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8B9D780-5231-4AB9-8738-560039FEE87B}"/>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2C3F10F-6523-402A-A048-005EBD52C7AA}"/>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336AFE2-8C87-4B34-9C45-FFEBD20A3D7A}"/>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F32C7DF-78EC-44A6-9708-4CFD310183CC}"/>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3D92271-01AA-4BA8-A4C0-7FD25889E252}"/>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AE10793-EDC2-4A20-9085-2C5ED9B9100A}"/>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98428CC-92E5-423D-80BC-7802B6D26477}"/>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671F898-B320-46E2-AF77-3A1C5C62651B}"/>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63714C8-2B96-4DC0-919B-ADA53204BBBD}"/>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475DD48-238D-4309-A83E-EAEC6C859343}"/>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A5BB25C-5634-4EC8-8583-446D203AA84E}"/>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0DB8515-1FB9-4FF5-A4F0-1AFD8AE2A571}"/>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0E86A69-1355-4516-AA63-886131695B5E}"/>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5FEB7F4-F672-4A29-B8D9-671CA3FF173E}"/>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83729D3-9DCA-4BD4-8BE8-CBC112603663}"/>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F5E3EC6-F989-439E-8C22-A3F086E0A84B}"/>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4E67E16-F0C6-4282-85DD-EE3165B528A6}"/>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B515C34-6E3D-4D65-9CC1-8C9BE580200F}"/>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4974B3F-0A99-45DD-BD0F-493380BA17C7}"/>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6D5CB2E-19F9-46DE-821C-9C5723F20E02}"/>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17221CE-9FF6-4F7D-91E1-116C1BB9F1E9}"/>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938B531-9886-482D-9666-B107E694D38D}"/>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1221FE7-967F-4B02-9E15-0C7738473595}"/>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9A2730E-721F-410A-9F6B-776B66AD0ABA}"/>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638EF2C-72FC-40A3-957F-C61B6FA9F8BC}"/>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05367E7-DF28-4B6E-AF14-609EFEC411AD}"/>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603EB8B-4179-4840-BA88-95EA3C38BA55}"/>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1DD2872-F452-4007-8CBB-99E65F7DD941}"/>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71AD44F-B28B-493D-9BC3-52DB46409B9B}"/>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ABB892C-7E6D-4BF2-B401-02D024359559}"/>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7D742EC-2A97-48DF-941D-F91F7BFA4884}"/>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6008338-ACD2-44EE-B8B0-852A2BB24A44}"/>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2F5A525-8414-488F-9FBA-01663479B6E1}"/>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118E800-E36F-4267-A59A-7DAEB1807C37}"/>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8FA030E-CAF1-48B6-B255-0CDED6EE94FC}"/>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36DD009-D5D4-4212-BEFF-E940ECAF616C}"/>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2119585-594F-42B4-AD51-E2FB78AD2A24}"/>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年度は、感染症の影響で落ち込んでいた税収の反動</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もあり、単年度としては前年比増加となるものの、社会保障費の拡大等に伴う基準財政需要額の増加が続いており、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ヵ年平均では前年比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の低下。類似団体との比較においても、人口</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人あたりの市税収入が低いことから、類似団体内平均を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下回り最低に位置する状況である。今後も歳入確保や歳出削減に努めるとともに、雇用の確保、拠点性の強化、交流人口の拡大などによる税収基盤の強化に取り組んでいく。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A396651-BA2C-4869-8AA6-78C9123A6347}"/>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2C5E46F-7943-49C3-8D19-2E17334FB015}"/>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5CE31CD0-7E00-49EB-A52A-0910BBE9379A}"/>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625FB941-75C0-4C5F-8DA3-F41D5D1C2AC9}"/>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9E8F8830-4609-44F6-8A8D-70756D1D7127}"/>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83A0EC62-846A-4A07-825F-02CEC95909EB}"/>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A8DED810-5848-49CD-88B1-0CEA28C18FDA}"/>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D68FF2E-F877-40D6-BDD9-0B4E89E46522}"/>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BEA6A9C5-3EC9-4F6F-8287-28B93B3F7AD3}"/>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D136E12B-B520-4D6A-B5D9-F30FF6921354}"/>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F0CA12B-A2CA-47C3-9F55-3E0C4C8D323D}"/>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A37E5069-0AFF-417F-991A-2A7DB93174CF}"/>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322BE6B1-7CA4-4659-899F-EAA7B878A412}"/>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2F158D1-3A8E-4C05-8FCD-92E36F69D25B}"/>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2756646-25BF-496C-B0AF-FBB6133D7D42}"/>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C1765CBD-97DE-4733-B649-1F4504813C39}"/>
            </a:ext>
          </a:extLst>
        </xdr:cNvPr>
        <xdr:cNvCxnSpPr/>
      </xdr:nvCxnSpPr>
      <xdr:spPr>
        <a:xfrm flipV="1">
          <a:off x="4514850" y="5877983"/>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7EE8D891-6232-4783-A66E-26CAEBB604EA}"/>
            </a:ext>
          </a:extLst>
        </xdr:cNvPr>
        <xdr:cNvSpPr txBox="1"/>
      </xdr:nvSpPr>
      <xdr:spPr>
        <a:xfrm>
          <a:off x="4584700" y="724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E6448B7E-FFEB-4606-93D0-77D7A4B6077B}"/>
            </a:ext>
          </a:extLst>
        </xdr:cNvPr>
        <xdr:cNvCxnSpPr/>
      </xdr:nvCxnSpPr>
      <xdr:spPr>
        <a:xfrm>
          <a:off x="4425950" y="7268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B3CAFFAA-2F7C-4E39-B192-928FC2CFFC5F}"/>
            </a:ext>
          </a:extLst>
        </xdr:cNvPr>
        <xdr:cNvSpPr txBox="1"/>
      </xdr:nvSpPr>
      <xdr:spPr>
        <a:xfrm>
          <a:off x="4584700" y="562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B0FA877A-92AA-4388-A000-B97CD85D5437}"/>
            </a:ext>
          </a:extLst>
        </xdr:cNvPr>
        <xdr:cNvCxnSpPr/>
      </xdr:nvCxnSpPr>
      <xdr:spPr>
        <a:xfrm>
          <a:off x="4425950" y="5877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E224D64A-502E-469E-9824-DA11705C82CA}"/>
            </a:ext>
          </a:extLst>
        </xdr:cNvPr>
        <xdr:cNvCxnSpPr/>
      </xdr:nvCxnSpPr>
      <xdr:spPr>
        <a:xfrm>
          <a:off x="3752850" y="7234767"/>
          <a:ext cx="762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AFF376C-7F25-4331-828D-A5A1D46B5C93}"/>
            </a:ext>
          </a:extLst>
        </xdr:cNvPr>
        <xdr:cNvSpPr txBox="1"/>
      </xdr:nvSpPr>
      <xdr:spPr>
        <a:xfrm>
          <a:off x="45847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79C57350-3253-4270-8C2A-F2A49DBDCAFB}"/>
            </a:ext>
          </a:extLst>
        </xdr:cNvPr>
        <xdr:cNvSpPr/>
      </xdr:nvSpPr>
      <xdr:spPr>
        <a:xfrm>
          <a:off x="4464050" y="65256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1908B9-4125-459B-A0DB-E8C1AF5A4F8B}"/>
            </a:ext>
          </a:extLst>
        </xdr:cNvPr>
        <xdr:cNvCxnSpPr/>
      </xdr:nvCxnSpPr>
      <xdr:spPr>
        <a:xfrm>
          <a:off x="2940050" y="7154333"/>
          <a:ext cx="8128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15AD3FD4-D09A-4372-A95A-E0609EC7EE4D}"/>
            </a:ext>
          </a:extLst>
        </xdr:cNvPr>
        <xdr:cNvSpPr/>
      </xdr:nvSpPr>
      <xdr:spPr>
        <a:xfrm>
          <a:off x="3702050" y="65256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5E725F4D-C1BD-401B-9AC3-095D43A04780}"/>
            </a:ext>
          </a:extLst>
        </xdr:cNvPr>
        <xdr:cNvSpPr txBox="1"/>
      </xdr:nvSpPr>
      <xdr:spPr>
        <a:xfrm>
          <a:off x="340995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E47E2E39-A75A-4807-BD2F-0BC05C1BC8CD}"/>
            </a:ext>
          </a:extLst>
        </xdr:cNvPr>
        <xdr:cNvCxnSpPr/>
      </xdr:nvCxnSpPr>
      <xdr:spPr>
        <a:xfrm>
          <a:off x="2127250" y="7114117"/>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DF8C7DD4-6518-4F68-A702-693477F7E5B5}"/>
            </a:ext>
          </a:extLst>
        </xdr:cNvPr>
        <xdr:cNvSpPr/>
      </xdr:nvSpPr>
      <xdr:spPr>
        <a:xfrm>
          <a:off x="288925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46BF0A2F-3B0A-4D7B-8170-71657B650956}"/>
            </a:ext>
          </a:extLst>
        </xdr:cNvPr>
        <xdr:cNvSpPr txBox="1"/>
      </xdr:nvSpPr>
      <xdr:spPr>
        <a:xfrm>
          <a:off x="259715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ADCE83AE-EB68-43C0-8584-E372426529C7}"/>
            </a:ext>
          </a:extLst>
        </xdr:cNvPr>
        <xdr:cNvCxnSpPr/>
      </xdr:nvCxnSpPr>
      <xdr:spPr>
        <a:xfrm>
          <a:off x="1333500" y="7080250"/>
          <a:ext cx="793750" cy="3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57C2208C-39E2-422B-B397-81571A11D3E4}"/>
            </a:ext>
          </a:extLst>
        </xdr:cNvPr>
        <xdr:cNvSpPr/>
      </xdr:nvSpPr>
      <xdr:spPr>
        <a:xfrm>
          <a:off x="209550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9967855F-01CA-4D8B-9760-60143B6DB972}"/>
            </a:ext>
          </a:extLst>
        </xdr:cNvPr>
        <xdr:cNvSpPr txBox="1"/>
      </xdr:nvSpPr>
      <xdr:spPr>
        <a:xfrm>
          <a:off x="178435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FFC37A77-CEFC-4878-88E7-CB7DA520A4AD}"/>
            </a:ext>
          </a:extLst>
        </xdr:cNvPr>
        <xdr:cNvSpPr/>
      </xdr:nvSpPr>
      <xdr:spPr>
        <a:xfrm>
          <a:off x="128270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9BFC1888-38F8-43B1-91CA-F9288CB1784F}"/>
            </a:ext>
          </a:extLst>
        </xdr:cNvPr>
        <xdr:cNvSpPr txBox="1"/>
      </xdr:nvSpPr>
      <xdr:spPr>
        <a:xfrm>
          <a:off x="97155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DBDAD18-DD1A-4ADA-8309-C53B66C58BFC}"/>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D3A7570-5F5C-41BC-B1DD-60E4428B5A42}"/>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E5073B4-AF01-4A4D-A450-7EA6FA1C41AE}"/>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8814803-F0E2-48E3-88A1-5744AE8A53F5}"/>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101C974-14BF-4CEA-807A-58F29C3703B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1963F5AC-5396-4798-882A-7E3D9EF4A6DE}"/>
            </a:ext>
          </a:extLst>
        </xdr:cNvPr>
        <xdr:cNvSpPr/>
      </xdr:nvSpPr>
      <xdr:spPr>
        <a:xfrm>
          <a:off x="4464050" y="72241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9" name="財政力該当値テキスト">
          <a:extLst>
            <a:ext uri="{FF2B5EF4-FFF2-40B4-BE49-F238E27FC236}">
              <a16:creationId xmlns:a16="http://schemas.microsoft.com/office/drawing/2014/main" id="{60E6F5D2-843F-426A-B065-E84FD46F0BC0}"/>
            </a:ext>
          </a:extLst>
        </xdr:cNvPr>
        <xdr:cNvSpPr txBox="1"/>
      </xdr:nvSpPr>
      <xdr:spPr>
        <a:xfrm>
          <a:off x="4584700" y="712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B5815E34-18E8-4E5E-8A19-36711D4A8454}"/>
            </a:ext>
          </a:extLst>
        </xdr:cNvPr>
        <xdr:cNvSpPr/>
      </xdr:nvSpPr>
      <xdr:spPr>
        <a:xfrm>
          <a:off x="3702050" y="71839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4C747B84-2CC7-495B-8614-2CDCD0A558B3}"/>
            </a:ext>
          </a:extLst>
        </xdr:cNvPr>
        <xdr:cNvSpPr txBox="1"/>
      </xdr:nvSpPr>
      <xdr:spPr>
        <a:xfrm>
          <a:off x="3409950" y="7263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D98E040A-26AA-4675-8DAB-74E0ECDEEDB3}"/>
            </a:ext>
          </a:extLst>
        </xdr:cNvPr>
        <xdr:cNvSpPr/>
      </xdr:nvSpPr>
      <xdr:spPr>
        <a:xfrm>
          <a:off x="2889250" y="71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AE68D4B9-861D-475E-A27A-F99854135F88}"/>
            </a:ext>
          </a:extLst>
        </xdr:cNvPr>
        <xdr:cNvSpPr txBox="1"/>
      </xdr:nvSpPr>
      <xdr:spPr>
        <a:xfrm>
          <a:off x="2597150" y="71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8B4C1F5F-F958-4A2E-81F8-E8822F089B0B}"/>
            </a:ext>
          </a:extLst>
        </xdr:cNvPr>
        <xdr:cNvSpPr/>
      </xdr:nvSpPr>
      <xdr:spPr>
        <a:xfrm>
          <a:off x="2095500" y="70696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B19FD01D-679E-41E1-BF70-032B457369D0}"/>
            </a:ext>
          </a:extLst>
        </xdr:cNvPr>
        <xdr:cNvSpPr txBox="1"/>
      </xdr:nvSpPr>
      <xdr:spPr>
        <a:xfrm>
          <a:off x="1784350" y="71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F1959950-E8EF-4A1E-B0E1-D542A88FB921}"/>
            </a:ext>
          </a:extLst>
        </xdr:cNvPr>
        <xdr:cNvSpPr/>
      </xdr:nvSpPr>
      <xdr:spPr>
        <a:xfrm>
          <a:off x="1282700" y="7029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8AB6CE9A-3CB1-498C-9C9A-76C191F2A551}"/>
            </a:ext>
          </a:extLst>
        </xdr:cNvPr>
        <xdr:cNvSpPr txBox="1"/>
      </xdr:nvSpPr>
      <xdr:spPr>
        <a:xfrm>
          <a:off x="9715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6A0681B-2985-45CE-86DE-EBDBD4C1C66D}"/>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8224BEA-C3E4-4AAF-BC27-5A2E8D14F501}"/>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4EB2C58C-7FD8-4983-9E83-1B84D464FE05}"/>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F2BAFF3A-7B77-415A-AB90-62C20852D211}"/>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DA0C60DC-23CF-465C-8D49-0EBBD0768E1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D8BEFA4-81D6-408F-B4AC-B5DCB65DC2CF}"/>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23D35A1F-EA6D-49CB-B6C3-A59747B3C5BA}"/>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7197157-F570-4F92-B72E-D01A27ECED57}"/>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B798E2AA-AD1E-4FB3-8D5C-205BDC98309A}"/>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2C354DBB-23F2-4F1B-A01D-FC8580ED0107}"/>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1931B603-0131-47A1-BE93-86A2A0D6FD0C}"/>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3A0E02C4-BF24-4C35-9A1F-9FFBFF81B823}"/>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F1676A41-18D7-4301-A8EA-0297CB5D8EBD}"/>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歳出面では、扶助費の増及び庁舎や公共施設の光熱費経費上昇に伴う物件費の増などにより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億円余り増加した。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歳入面では、普通交付税や臨時財政対策債の減少などにより、全体として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億円余り減少し、その結果、前年度と比較して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類似団体の平均よりは低い数値にあるが、今後も歳出の見直しを行うとともに、市税収入の増加を図ることにより、数値が上昇しないよう努める。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5EE51812-F121-432B-9C78-03786163F3D5}"/>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F82A2302-AE19-49C9-B11E-895244E54FFC}"/>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BB021882-EC5C-4F98-B190-FEBBFA780D77}"/>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29CA3C2E-22C0-4224-9960-089AB5F48A24}"/>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6093CAED-AEC0-48BD-A64A-C87C1300B0D3}"/>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B9ABB105-378B-4452-B23F-AE74367D1EBB}"/>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B19EBA68-77EB-4D38-9B3A-668558924F6E}"/>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9E3692A6-5360-45EE-B2D1-D0D63FC2BCDB}"/>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65A72C1B-9616-43D5-AAFE-930120890CE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F5285425-C32E-46A4-91DD-CAE1FC5B0359}"/>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3A5DD9B8-2A02-4C70-B55B-2DF2D494EC50}"/>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D7CF5CFA-A31E-4E15-812F-9B456B00584B}"/>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7B40E2EE-EB2C-4AA8-90CF-5FDD3B364361}"/>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480627C-4013-4BFC-810A-F850D131495E}"/>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8FEAE543-3CD6-438D-BA8D-1110F458712F}"/>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F50A475-89EA-486F-BE7A-D267387C75D7}"/>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859A9323-9D43-4319-A322-D3320B7F548A}"/>
            </a:ext>
          </a:extLst>
        </xdr:cNvPr>
        <xdr:cNvCxnSpPr/>
      </xdr:nvCxnSpPr>
      <xdr:spPr>
        <a:xfrm flipV="1">
          <a:off x="4514850" y="9534878"/>
          <a:ext cx="0" cy="1692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3F82E04E-CE89-41BF-8A6C-7A1E6B69B8A5}"/>
            </a:ext>
          </a:extLst>
        </xdr:cNvPr>
        <xdr:cNvSpPr txBox="1"/>
      </xdr:nvSpPr>
      <xdr:spPr>
        <a:xfrm>
          <a:off x="4584700" y="111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DED3FF04-A8FD-4C98-B2E7-D85B39EFD70F}"/>
            </a:ext>
          </a:extLst>
        </xdr:cNvPr>
        <xdr:cNvCxnSpPr/>
      </xdr:nvCxnSpPr>
      <xdr:spPr>
        <a:xfrm>
          <a:off x="4425950" y="11227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BB1395BE-F951-441E-958F-4431B511919F}"/>
            </a:ext>
          </a:extLst>
        </xdr:cNvPr>
        <xdr:cNvSpPr txBox="1"/>
      </xdr:nvSpPr>
      <xdr:spPr>
        <a:xfrm>
          <a:off x="4584700" y="92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8A619F81-1F49-41FC-82F2-9A5184D28F50}"/>
            </a:ext>
          </a:extLst>
        </xdr:cNvPr>
        <xdr:cNvCxnSpPr/>
      </xdr:nvCxnSpPr>
      <xdr:spPr>
        <a:xfrm>
          <a:off x="4425950" y="9534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11995</xdr:rowOff>
    </xdr:from>
    <xdr:to>
      <xdr:col>23</xdr:col>
      <xdr:colOff>133350</xdr:colOff>
      <xdr:row>62</xdr:row>
      <xdr:rowOff>17639</xdr:rowOff>
    </xdr:to>
    <xdr:cxnSp macro="">
      <xdr:nvCxnSpPr>
        <xdr:cNvPr id="132" name="直線コネクタ 131">
          <a:extLst>
            <a:ext uri="{FF2B5EF4-FFF2-40B4-BE49-F238E27FC236}">
              <a16:creationId xmlns:a16="http://schemas.microsoft.com/office/drawing/2014/main" id="{D907ED46-9526-4081-8CD9-53482A19549A}"/>
            </a:ext>
          </a:extLst>
        </xdr:cNvPr>
        <xdr:cNvCxnSpPr/>
      </xdr:nvCxnSpPr>
      <xdr:spPr>
        <a:xfrm>
          <a:off x="3752850" y="9917995"/>
          <a:ext cx="762000" cy="3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3" name="財政構造の弾力性平均値テキスト">
          <a:extLst>
            <a:ext uri="{FF2B5EF4-FFF2-40B4-BE49-F238E27FC236}">
              <a16:creationId xmlns:a16="http://schemas.microsoft.com/office/drawing/2014/main" id="{A59635BF-8BD1-45C0-B9EC-630EBFF95011}"/>
            </a:ext>
          </a:extLst>
        </xdr:cNvPr>
        <xdr:cNvSpPr txBox="1"/>
      </xdr:nvSpPr>
      <xdr:spPr>
        <a:xfrm>
          <a:off x="4584700" y="10335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3F3AE273-140A-40F2-A94B-8EDC1F395D38}"/>
            </a:ext>
          </a:extLst>
        </xdr:cNvPr>
        <xdr:cNvSpPr/>
      </xdr:nvSpPr>
      <xdr:spPr>
        <a:xfrm>
          <a:off x="4464050" y="1036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11995</xdr:rowOff>
    </xdr:from>
    <xdr:to>
      <xdr:col>19</xdr:col>
      <xdr:colOff>133350</xdr:colOff>
      <xdr:row>61</xdr:row>
      <xdr:rowOff>162278</xdr:rowOff>
    </xdr:to>
    <xdr:cxnSp macro="">
      <xdr:nvCxnSpPr>
        <xdr:cNvPr id="135" name="直線コネクタ 134">
          <a:extLst>
            <a:ext uri="{FF2B5EF4-FFF2-40B4-BE49-F238E27FC236}">
              <a16:creationId xmlns:a16="http://schemas.microsoft.com/office/drawing/2014/main" id="{0D718F95-2DC6-4D8D-829A-FD849E084D9E}"/>
            </a:ext>
          </a:extLst>
        </xdr:cNvPr>
        <xdr:cNvCxnSpPr/>
      </xdr:nvCxnSpPr>
      <xdr:spPr>
        <a:xfrm flipV="1">
          <a:off x="2940050" y="9917995"/>
          <a:ext cx="812800" cy="31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B4341779-2D0D-4A3B-9F05-AD280E72C6C4}"/>
            </a:ext>
          </a:extLst>
        </xdr:cNvPr>
        <xdr:cNvSpPr/>
      </xdr:nvSpPr>
      <xdr:spPr>
        <a:xfrm>
          <a:off x="3702050" y="992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101194</xdr:rowOff>
    </xdr:from>
    <xdr:ext cx="736600" cy="259045"/>
    <xdr:sp macro="" textlink="">
      <xdr:nvSpPr>
        <xdr:cNvPr id="137" name="テキスト ボックス 136">
          <a:extLst>
            <a:ext uri="{FF2B5EF4-FFF2-40B4-BE49-F238E27FC236}">
              <a16:creationId xmlns:a16="http://schemas.microsoft.com/office/drawing/2014/main" id="{893C620E-0A11-4FD9-8C4C-C542AD979219}"/>
            </a:ext>
          </a:extLst>
        </xdr:cNvPr>
        <xdr:cNvSpPr txBox="1"/>
      </xdr:nvSpPr>
      <xdr:spPr>
        <a:xfrm>
          <a:off x="3409950" y="10007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162278</xdr:rowOff>
    </xdr:from>
    <xdr:to>
      <xdr:col>15</xdr:col>
      <xdr:colOff>82550</xdr:colOff>
      <xdr:row>62</xdr:row>
      <xdr:rowOff>17639</xdr:rowOff>
    </xdr:to>
    <xdr:cxnSp macro="">
      <xdr:nvCxnSpPr>
        <xdr:cNvPr id="138" name="直線コネクタ 137">
          <a:extLst>
            <a:ext uri="{FF2B5EF4-FFF2-40B4-BE49-F238E27FC236}">
              <a16:creationId xmlns:a16="http://schemas.microsoft.com/office/drawing/2014/main" id="{C9817A32-E57A-4717-8F65-0FE31ED95E1C}"/>
            </a:ext>
          </a:extLst>
        </xdr:cNvPr>
        <xdr:cNvCxnSpPr/>
      </xdr:nvCxnSpPr>
      <xdr:spPr>
        <a:xfrm flipV="1">
          <a:off x="2127250" y="10233378"/>
          <a:ext cx="8128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6710352A-589B-431A-9911-F009C8D4A044}"/>
            </a:ext>
          </a:extLst>
        </xdr:cNvPr>
        <xdr:cNvSpPr/>
      </xdr:nvSpPr>
      <xdr:spPr>
        <a:xfrm>
          <a:off x="2889250" y="105184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32049</xdr:rowOff>
    </xdr:from>
    <xdr:ext cx="762000" cy="259045"/>
    <xdr:sp macro="" textlink="">
      <xdr:nvSpPr>
        <xdr:cNvPr id="140" name="テキスト ボックス 139">
          <a:extLst>
            <a:ext uri="{FF2B5EF4-FFF2-40B4-BE49-F238E27FC236}">
              <a16:creationId xmlns:a16="http://schemas.microsoft.com/office/drawing/2014/main" id="{F41AB1D6-9849-4C15-8F40-07A23F77B530}"/>
            </a:ext>
          </a:extLst>
        </xdr:cNvPr>
        <xdr:cNvSpPr txBox="1"/>
      </xdr:nvSpPr>
      <xdr:spPr>
        <a:xfrm>
          <a:off x="2597150" y="105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62</xdr:row>
      <xdr:rowOff>17639</xdr:rowOff>
    </xdr:to>
    <xdr:cxnSp macro="">
      <xdr:nvCxnSpPr>
        <xdr:cNvPr id="141" name="直線コネクタ 140">
          <a:extLst>
            <a:ext uri="{FF2B5EF4-FFF2-40B4-BE49-F238E27FC236}">
              <a16:creationId xmlns:a16="http://schemas.microsoft.com/office/drawing/2014/main" id="{DB812A16-05D2-455D-AD66-725AC9EC6B50}"/>
            </a:ext>
          </a:extLst>
        </xdr:cNvPr>
        <xdr:cNvCxnSpPr/>
      </xdr:nvCxnSpPr>
      <xdr:spPr>
        <a:xfrm>
          <a:off x="1333500" y="10085917"/>
          <a:ext cx="793750" cy="16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7A83103E-AC61-4642-A482-4213D7398BC0}"/>
            </a:ext>
          </a:extLst>
        </xdr:cNvPr>
        <xdr:cNvSpPr/>
      </xdr:nvSpPr>
      <xdr:spPr>
        <a:xfrm>
          <a:off x="2095500" y="105184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32049</xdr:rowOff>
    </xdr:from>
    <xdr:ext cx="762000" cy="259045"/>
    <xdr:sp macro="" textlink="">
      <xdr:nvSpPr>
        <xdr:cNvPr id="143" name="テキスト ボックス 142">
          <a:extLst>
            <a:ext uri="{FF2B5EF4-FFF2-40B4-BE49-F238E27FC236}">
              <a16:creationId xmlns:a16="http://schemas.microsoft.com/office/drawing/2014/main" id="{C41C1E6D-CE12-431E-AFF6-95CDD23B6E63}"/>
            </a:ext>
          </a:extLst>
        </xdr:cNvPr>
        <xdr:cNvSpPr txBox="1"/>
      </xdr:nvSpPr>
      <xdr:spPr>
        <a:xfrm>
          <a:off x="1784350" y="105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167D8551-CAA9-4803-AA02-4E11ED0B3A9B}"/>
            </a:ext>
          </a:extLst>
        </xdr:cNvPr>
        <xdr:cNvSpPr/>
      </xdr:nvSpPr>
      <xdr:spPr>
        <a:xfrm>
          <a:off x="1282700" y="104379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123066</xdr:rowOff>
    </xdr:from>
    <xdr:ext cx="762000" cy="259045"/>
    <xdr:sp macro="" textlink="">
      <xdr:nvSpPr>
        <xdr:cNvPr id="145" name="テキスト ボックス 144">
          <a:extLst>
            <a:ext uri="{FF2B5EF4-FFF2-40B4-BE49-F238E27FC236}">
              <a16:creationId xmlns:a16="http://schemas.microsoft.com/office/drawing/2014/main" id="{02623B15-2849-41C5-A88F-FAF2FF06AF92}"/>
            </a:ext>
          </a:extLst>
        </xdr:cNvPr>
        <xdr:cNvSpPr txBox="1"/>
      </xdr:nvSpPr>
      <xdr:spPr>
        <a:xfrm>
          <a:off x="971550" y="105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5F1D3FC-C09B-4679-A288-CEE4C0E3A0D5}"/>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305C51D-21B4-41F8-A865-11CE900044FE}"/>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AB2847B-F40A-4129-BACF-568DDD36AE47}"/>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EF3CF0A-16E9-41C7-AE55-B46EEA55A49D}"/>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7AA6970-6561-46E9-B5E4-88B471F162C2}"/>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138289</xdr:rowOff>
    </xdr:from>
    <xdr:to>
      <xdr:col>23</xdr:col>
      <xdr:colOff>184150</xdr:colOff>
      <xdr:row>62</xdr:row>
      <xdr:rowOff>68439</xdr:rowOff>
    </xdr:to>
    <xdr:sp macro="" textlink="">
      <xdr:nvSpPr>
        <xdr:cNvPr id="151" name="楕円 150">
          <a:extLst>
            <a:ext uri="{FF2B5EF4-FFF2-40B4-BE49-F238E27FC236}">
              <a16:creationId xmlns:a16="http://schemas.microsoft.com/office/drawing/2014/main" id="{E9F8D684-EBF4-4B47-B96F-15F497706595}"/>
            </a:ext>
          </a:extLst>
        </xdr:cNvPr>
        <xdr:cNvSpPr/>
      </xdr:nvSpPr>
      <xdr:spPr>
        <a:xfrm>
          <a:off x="4464050" y="10209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154816</xdr:rowOff>
    </xdr:from>
    <xdr:ext cx="762000" cy="259045"/>
    <xdr:sp macro="" textlink="">
      <xdr:nvSpPr>
        <xdr:cNvPr id="152" name="財政構造の弾力性該当値テキスト">
          <a:extLst>
            <a:ext uri="{FF2B5EF4-FFF2-40B4-BE49-F238E27FC236}">
              <a16:creationId xmlns:a16="http://schemas.microsoft.com/office/drawing/2014/main" id="{0233CF3D-19A5-431E-A7E4-8704958F03F1}"/>
            </a:ext>
          </a:extLst>
        </xdr:cNvPr>
        <xdr:cNvSpPr txBox="1"/>
      </xdr:nvSpPr>
      <xdr:spPr>
        <a:xfrm>
          <a:off x="4584700" y="1006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132645</xdr:rowOff>
    </xdr:from>
    <xdr:to>
      <xdr:col>19</xdr:col>
      <xdr:colOff>184150</xdr:colOff>
      <xdr:row>60</xdr:row>
      <xdr:rowOff>62795</xdr:rowOff>
    </xdr:to>
    <xdr:sp macro="" textlink="">
      <xdr:nvSpPr>
        <xdr:cNvPr id="153" name="楕円 152">
          <a:extLst>
            <a:ext uri="{FF2B5EF4-FFF2-40B4-BE49-F238E27FC236}">
              <a16:creationId xmlns:a16="http://schemas.microsoft.com/office/drawing/2014/main" id="{A444147F-CE01-4C46-AD06-2CE8C990900F}"/>
            </a:ext>
          </a:extLst>
        </xdr:cNvPr>
        <xdr:cNvSpPr/>
      </xdr:nvSpPr>
      <xdr:spPr>
        <a:xfrm>
          <a:off x="3702050" y="98735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72972</xdr:rowOff>
    </xdr:from>
    <xdr:ext cx="736600" cy="259045"/>
    <xdr:sp macro="" textlink="">
      <xdr:nvSpPr>
        <xdr:cNvPr id="154" name="テキスト ボックス 153">
          <a:extLst>
            <a:ext uri="{FF2B5EF4-FFF2-40B4-BE49-F238E27FC236}">
              <a16:creationId xmlns:a16="http://schemas.microsoft.com/office/drawing/2014/main" id="{DC2EE6D4-5A5C-4990-986C-C8D8DC730289}"/>
            </a:ext>
          </a:extLst>
        </xdr:cNvPr>
        <xdr:cNvSpPr txBox="1"/>
      </xdr:nvSpPr>
      <xdr:spPr>
        <a:xfrm>
          <a:off x="3409950" y="9648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111478</xdr:rowOff>
    </xdr:from>
    <xdr:to>
      <xdr:col>15</xdr:col>
      <xdr:colOff>133350</xdr:colOff>
      <xdr:row>62</xdr:row>
      <xdr:rowOff>41628</xdr:rowOff>
    </xdr:to>
    <xdr:sp macro="" textlink="">
      <xdr:nvSpPr>
        <xdr:cNvPr id="155" name="楕円 154">
          <a:extLst>
            <a:ext uri="{FF2B5EF4-FFF2-40B4-BE49-F238E27FC236}">
              <a16:creationId xmlns:a16="http://schemas.microsoft.com/office/drawing/2014/main" id="{85243D94-C96C-4013-8A26-AF7C94D0D2DA}"/>
            </a:ext>
          </a:extLst>
        </xdr:cNvPr>
        <xdr:cNvSpPr/>
      </xdr:nvSpPr>
      <xdr:spPr>
        <a:xfrm>
          <a:off x="2889250" y="101825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51805</xdr:rowOff>
    </xdr:from>
    <xdr:ext cx="762000" cy="259045"/>
    <xdr:sp macro="" textlink="">
      <xdr:nvSpPr>
        <xdr:cNvPr id="156" name="テキスト ボックス 155">
          <a:extLst>
            <a:ext uri="{FF2B5EF4-FFF2-40B4-BE49-F238E27FC236}">
              <a16:creationId xmlns:a16="http://schemas.microsoft.com/office/drawing/2014/main" id="{30D6AC56-7994-4BA7-9FB6-1D2223B0A730}"/>
            </a:ext>
          </a:extLst>
        </xdr:cNvPr>
        <xdr:cNvSpPr txBox="1"/>
      </xdr:nvSpPr>
      <xdr:spPr>
        <a:xfrm>
          <a:off x="2597150" y="99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138289</xdr:rowOff>
    </xdr:from>
    <xdr:to>
      <xdr:col>11</xdr:col>
      <xdr:colOff>82550</xdr:colOff>
      <xdr:row>62</xdr:row>
      <xdr:rowOff>68439</xdr:rowOff>
    </xdr:to>
    <xdr:sp macro="" textlink="">
      <xdr:nvSpPr>
        <xdr:cNvPr id="157" name="楕円 156">
          <a:extLst>
            <a:ext uri="{FF2B5EF4-FFF2-40B4-BE49-F238E27FC236}">
              <a16:creationId xmlns:a16="http://schemas.microsoft.com/office/drawing/2014/main" id="{1A4F6A1F-4620-4DF2-9070-6CA76CF97C56}"/>
            </a:ext>
          </a:extLst>
        </xdr:cNvPr>
        <xdr:cNvSpPr/>
      </xdr:nvSpPr>
      <xdr:spPr>
        <a:xfrm>
          <a:off x="2095500" y="102093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78616</xdr:rowOff>
    </xdr:from>
    <xdr:ext cx="762000" cy="259045"/>
    <xdr:sp macro="" textlink="">
      <xdr:nvSpPr>
        <xdr:cNvPr id="158" name="テキスト ボックス 157">
          <a:extLst>
            <a:ext uri="{FF2B5EF4-FFF2-40B4-BE49-F238E27FC236}">
              <a16:creationId xmlns:a16="http://schemas.microsoft.com/office/drawing/2014/main" id="{2E2F0EF6-F1A3-4D69-AD13-9C7118E48494}"/>
            </a:ext>
          </a:extLst>
        </xdr:cNvPr>
        <xdr:cNvSpPr txBox="1"/>
      </xdr:nvSpPr>
      <xdr:spPr>
        <a:xfrm>
          <a:off x="1784350" y="998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59" name="楕円 158">
          <a:extLst>
            <a:ext uri="{FF2B5EF4-FFF2-40B4-BE49-F238E27FC236}">
              <a16:creationId xmlns:a16="http://schemas.microsoft.com/office/drawing/2014/main" id="{20C68510-DCB9-454D-BE6D-D35D01375DDC}"/>
            </a:ext>
          </a:extLst>
        </xdr:cNvPr>
        <xdr:cNvSpPr/>
      </xdr:nvSpPr>
      <xdr:spPr>
        <a:xfrm>
          <a:off x="1282700" y="100414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60" name="テキスト ボックス 159">
          <a:extLst>
            <a:ext uri="{FF2B5EF4-FFF2-40B4-BE49-F238E27FC236}">
              <a16:creationId xmlns:a16="http://schemas.microsoft.com/office/drawing/2014/main" id="{A4E7DB81-7BAB-4A03-AB4C-578E65D1C143}"/>
            </a:ext>
          </a:extLst>
        </xdr:cNvPr>
        <xdr:cNvSpPr txBox="1"/>
      </xdr:nvSpPr>
      <xdr:spPr>
        <a:xfrm>
          <a:off x="971550" y="981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8771500-F0D8-4F61-8343-033986A127A2}"/>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8A3A9497-F985-4F36-A7B3-661EC1942AF5}"/>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BE3336DF-58CB-40BA-8D1C-588F7D373F5A}"/>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8773A96-E730-4287-AB66-5D08CE6D538B}"/>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E3CB03F-C231-4B71-AD80-1E26439FB32C}"/>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B452811A-D61B-402E-BE0F-53473F9ACA8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53F933F4-93FA-4FCA-8297-D268C5A1B6F3}"/>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41112C95-C9D2-4D5C-83F7-5E180894446C}"/>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AA13F968-98E5-42CB-814F-F8BE6156E846}"/>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C58A31E8-96A8-4B15-B81E-5BB32FDCB1A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FAA0A948-4EB2-440C-9D1E-F35596B79D65}"/>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957C172A-18FD-4671-BC5F-A67623363FA5}"/>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2D01EB71-C410-45F2-8250-96BAA6B634D2}"/>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退職者や職員数が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減少した一方、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給与の増額改定が行われたことにより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増加した。物件費については、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庁舎や公共施設の光熱費経費上昇の影響により、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除排雪経費が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ことにより、ともに決算額が増加した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類似団体内順位は変わらず下位に位置していることから、今後も引き続き、事務事業の見直しや公共施設の最適化を図り、歳出抑制に努める。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B806CA9B-C13E-40B3-A304-FF8309F1F7D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B3A0C1F-3186-4EFA-8B71-4589E84F648F}"/>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7B0AAC8-DAED-418E-B898-8A53CE1D7DFD}"/>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918C96B7-906D-436D-9465-7E3CBA35DC1A}"/>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1078D721-48DD-485C-ABBD-48C7614F6363}"/>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D93A8256-839A-409D-BB5C-116868A16FAF}"/>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407C0CCB-87F3-4421-B7D2-8F5783655B6E}"/>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A1DA46ED-F461-4F5F-BC66-38512BDC3D2F}"/>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920963B9-3F75-4E0D-87BE-76A722BB8A73}"/>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9C45169-812F-4F7E-ADDA-2B5DCEC63C4D}"/>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4D8EFA5-07AD-404F-A1FB-8B41E320E087}"/>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21AE23D5-6AB4-4B2E-9D30-F296B238D5F2}"/>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AED31052-C953-45C1-BF02-232973EDC72C}"/>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BAA9D68B-851D-460C-9641-B761AC978222}"/>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7D5680D8-56D7-4380-8D39-99D09B5A383C}"/>
            </a:ext>
          </a:extLst>
        </xdr:cNvPr>
        <xdr:cNvCxnSpPr/>
      </xdr:nvCxnSpPr>
      <xdr:spPr>
        <a:xfrm flipV="1">
          <a:off x="4514850" y="13845482"/>
          <a:ext cx="0" cy="980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FF9D1BD3-B242-4B32-8088-EE08837E84A7}"/>
            </a:ext>
          </a:extLst>
        </xdr:cNvPr>
        <xdr:cNvSpPr txBox="1"/>
      </xdr:nvSpPr>
      <xdr:spPr>
        <a:xfrm>
          <a:off x="4584700" y="1479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A36F027B-13E2-4624-B70F-1456FA0BD943}"/>
            </a:ext>
          </a:extLst>
        </xdr:cNvPr>
        <xdr:cNvCxnSpPr/>
      </xdr:nvCxnSpPr>
      <xdr:spPr>
        <a:xfrm>
          <a:off x="4425950" y="14825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8EDE47D1-90E7-43D2-ADCA-74D13800F5BA}"/>
            </a:ext>
          </a:extLst>
        </xdr:cNvPr>
        <xdr:cNvSpPr txBox="1"/>
      </xdr:nvSpPr>
      <xdr:spPr>
        <a:xfrm>
          <a:off x="4584700" y="13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A29BAE61-CF48-42F6-BAB2-6AFBAB874B7D}"/>
            </a:ext>
          </a:extLst>
        </xdr:cNvPr>
        <xdr:cNvCxnSpPr/>
      </xdr:nvCxnSpPr>
      <xdr:spPr>
        <a:xfrm>
          <a:off x="4425950" y="13845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122949</xdr:rowOff>
    </xdr:from>
    <xdr:to>
      <xdr:col>23</xdr:col>
      <xdr:colOff>133350</xdr:colOff>
      <xdr:row>89</xdr:row>
      <xdr:rowOff>12179</xdr:rowOff>
    </xdr:to>
    <xdr:cxnSp macro="">
      <xdr:nvCxnSpPr>
        <xdr:cNvPr id="193" name="直線コネクタ 192">
          <a:extLst>
            <a:ext uri="{FF2B5EF4-FFF2-40B4-BE49-F238E27FC236}">
              <a16:creationId xmlns:a16="http://schemas.microsoft.com/office/drawing/2014/main" id="{E2A31DF7-D13E-4C1D-AFBF-FFF95F96F848}"/>
            </a:ext>
          </a:extLst>
        </xdr:cNvPr>
        <xdr:cNvCxnSpPr/>
      </xdr:nvCxnSpPr>
      <xdr:spPr>
        <a:xfrm>
          <a:off x="3752850" y="14486649"/>
          <a:ext cx="762000" cy="2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15882</xdr:rowOff>
    </xdr:from>
    <xdr:ext cx="762000" cy="259045"/>
    <xdr:sp macro="" textlink="">
      <xdr:nvSpPr>
        <xdr:cNvPr id="194" name="人件費・物件費等の状況平均値テキスト">
          <a:extLst>
            <a:ext uri="{FF2B5EF4-FFF2-40B4-BE49-F238E27FC236}">
              <a16:creationId xmlns:a16="http://schemas.microsoft.com/office/drawing/2014/main" id="{8233D864-3539-480C-BB0D-5B485CF59CDD}"/>
            </a:ext>
          </a:extLst>
        </xdr:cNvPr>
        <xdr:cNvSpPr txBox="1"/>
      </xdr:nvSpPr>
      <xdr:spPr>
        <a:xfrm>
          <a:off x="4584700" y="14049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12425DB4-FF1E-474C-BF67-7924A3CFAE10}"/>
            </a:ext>
          </a:extLst>
        </xdr:cNvPr>
        <xdr:cNvSpPr/>
      </xdr:nvSpPr>
      <xdr:spPr>
        <a:xfrm>
          <a:off x="4464050" y="1419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122949</xdr:rowOff>
    </xdr:from>
    <xdr:to>
      <xdr:col>19</xdr:col>
      <xdr:colOff>133350</xdr:colOff>
      <xdr:row>87</xdr:row>
      <xdr:rowOff>127677</xdr:rowOff>
    </xdr:to>
    <xdr:cxnSp macro="">
      <xdr:nvCxnSpPr>
        <xdr:cNvPr id="196" name="直線コネクタ 195">
          <a:extLst>
            <a:ext uri="{FF2B5EF4-FFF2-40B4-BE49-F238E27FC236}">
              <a16:creationId xmlns:a16="http://schemas.microsoft.com/office/drawing/2014/main" id="{9641F78F-DB98-4715-971D-1F3F05F4C3BB}"/>
            </a:ext>
          </a:extLst>
        </xdr:cNvPr>
        <xdr:cNvCxnSpPr/>
      </xdr:nvCxnSpPr>
      <xdr:spPr>
        <a:xfrm flipV="1">
          <a:off x="2940050" y="14486649"/>
          <a:ext cx="8128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D773FC06-20A3-45BB-BE12-BD96F1F26814}"/>
            </a:ext>
          </a:extLst>
        </xdr:cNvPr>
        <xdr:cNvSpPr/>
      </xdr:nvSpPr>
      <xdr:spPr>
        <a:xfrm>
          <a:off x="3702050" y="140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168882</xdr:rowOff>
    </xdr:from>
    <xdr:ext cx="736600" cy="259045"/>
    <xdr:sp macro="" textlink="">
      <xdr:nvSpPr>
        <xdr:cNvPr id="198" name="テキスト ボックス 197">
          <a:extLst>
            <a:ext uri="{FF2B5EF4-FFF2-40B4-BE49-F238E27FC236}">
              <a16:creationId xmlns:a16="http://schemas.microsoft.com/office/drawing/2014/main" id="{67F17064-1977-467D-967D-D3C25E8D01BB}"/>
            </a:ext>
          </a:extLst>
        </xdr:cNvPr>
        <xdr:cNvSpPr txBox="1"/>
      </xdr:nvSpPr>
      <xdr:spPr>
        <a:xfrm>
          <a:off x="3409950" y="1386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14136</xdr:rowOff>
    </xdr:from>
    <xdr:to>
      <xdr:col>15</xdr:col>
      <xdr:colOff>82550</xdr:colOff>
      <xdr:row>87</xdr:row>
      <xdr:rowOff>127677</xdr:rowOff>
    </xdr:to>
    <xdr:cxnSp macro="">
      <xdr:nvCxnSpPr>
        <xdr:cNvPr id="199" name="直線コネクタ 198">
          <a:extLst>
            <a:ext uri="{FF2B5EF4-FFF2-40B4-BE49-F238E27FC236}">
              <a16:creationId xmlns:a16="http://schemas.microsoft.com/office/drawing/2014/main" id="{0D3FF4E4-7A4B-46D3-8E94-473DB5FEFD6E}"/>
            </a:ext>
          </a:extLst>
        </xdr:cNvPr>
        <xdr:cNvCxnSpPr/>
      </xdr:nvCxnSpPr>
      <xdr:spPr>
        <a:xfrm>
          <a:off x="2127250" y="14047636"/>
          <a:ext cx="812800" cy="44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CEFA7613-D59C-47F9-9D4B-B9CF929AAA71}"/>
            </a:ext>
          </a:extLst>
        </xdr:cNvPr>
        <xdr:cNvSpPr/>
      </xdr:nvSpPr>
      <xdr:spPr>
        <a:xfrm>
          <a:off x="2889250" y="13793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4D50F929-D355-476A-A886-E49B00A948B0}"/>
            </a:ext>
          </a:extLst>
        </xdr:cNvPr>
        <xdr:cNvSpPr txBox="1"/>
      </xdr:nvSpPr>
      <xdr:spPr>
        <a:xfrm>
          <a:off x="2597150" y="135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164833</xdr:rowOff>
    </xdr:from>
    <xdr:to>
      <xdr:col>11</xdr:col>
      <xdr:colOff>31750</xdr:colOff>
      <xdr:row>85</xdr:row>
      <xdr:rowOff>14136</xdr:rowOff>
    </xdr:to>
    <xdr:cxnSp macro="">
      <xdr:nvCxnSpPr>
        <xdr:cNvPr id="202" name="直線コネクタ 201">
          <a:extLst>
            <a:ext uri="{FF2B5EF4-FFF2-40B4-BE49-F238E27FC236}">
              <a16:creationId xmlns:a16="http://schemas.microsoft.com/office/drawing/2014/main" id="{9C648D8B-8963-4190-987E-3D63EF3FEF22}"/>
            </a:ext>
          </a:extLst>
        </xdr:cNvPr>
        <xdr:cNvCxnSpPr/>
      </xdr:nvCxnSpPr>
      <xdr:spPr>
        <a:xfrm>
          <a:off x="1333500" y="14033233"/>
          <a:ext cx="79375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A19AD4AA-7070-4805-9889-FEFA2012D1F8}"/>
            </a:ext>
          </a:extLst>
        </xdr:cNvPr>
        <xdr:cNvSpPr/>
      </xdr:nvSpPr>
      <xdr:spPr>
        <a:xfrm>
          <a:off x="2095500" y="13622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3F2DD8EA-132C-4621-A7C6-7C36804E77A3}"/>
            </a:ext>
          </a:extLst>
        </xdr:cNvPr>
        <xdr:cNvSpPr txBox="1"/>
      </xdr:nvSpPr>
      <xdr:spPr>
        <a:xfrm>
          <a:off x="1784350" y="13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DCF2187E-0D33-4696-AF08-2612B8C72FCC}"/>
            </a:ext>
          </a:extLst>
        </xdr:cNvPr>
        <xdr:cNvSpPr/>
      </xdr:nvSpPr>
      <xdr:spPr>
        <a:xfrm>
          <a:off x="1282700" y="135678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7628D71C-4A6E-4790-B240-A76DD107DCE8}"/>
            </a:ext>
          </a:extLst>
        </xdr:cNvPr>
        <xdr:cNvSpPr txBox="1"/>
      </xdr:nvSpPr>
      <xdr:spPr>
        <a:xfrm>
          <a:off x="971550" y="1334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1574C7A-AE72-4701-BB0B-09789276CBB7}"/>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732933A-E660-4A38-9282-653B201F52D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C6A64CC-EAB6-41BD-B8C3-D57822D9B9DE}"/>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B49E2BD-ACAB-40E6-934C-D85FBAA00EEC}"/>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AF1A17F-ECCA-486D-8294-9751114AE8DB}"/>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132829</xdr:rowOff>
    </xdr:from>
    <xdr:to>
      <xdr:col>23</xdr:col>
      <xdr:colOff>184150</xdr:colOff>
      <xdr:row>89</xdr:row>
      <xdr:rowOff>62979</xdr:rowOff>
    </xdr:to>
    <xdr:sp macro="" textlink="">
      <xdr:nvSpPr>
        <xdr:cNvPr id="212" name="楕円 211">
          <a:extLst>
            <a:ext uri="{FF2B5EF4-FFF2-40B4-BE49-F238E27FC236}">
              <a16:creationId xmlns:a16="http://schemas.microsoft.com/office/drawing/2014/main" id="{5AC34A07-86F6-4C6E-B71D-52391A1F6904}"/>
            </a:ext>
          </a:extLst>
        </xdr:cNvPr>
        <xdr:cNvSpPr/>
      </xdr:nvSpPr>
      <xdr:spPr>
        <a:xfrm>
          <a:off x="4464050" y="146616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28706</xdr:rowOff>
    </xdr:from>
    <xdr:ext cx="762000" cy="259045"/>
    <xdr:sp macro="" textlink="">
      <xdr:nvSpPr>
        <xdr:cNvPr id="213" name="人件費・物件費等の状況該当値テキスト">
          <a:extLst>
            <a:ext uri="{FF2B5EF4-FFF2-40B4-BE49-F238E27FC236}">
              <a16:creationId xmlns:a16="http://schemas.microsoft.com/office/drawing/2014/main" id="{92F49DF8-1DCD-429C-8A9A-0B03A33AE7E7}"/>
            </a:ext>
          </a:extLst>
        </xdr:cNvPr>
        <xdr:cNvSpPr txBox="1"/>
      </xdr:nvSpPr>
      <xdr:spPr>
        <a:xfrm>
          <a:off x="4584700" y="1455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72149</xdr:rowOff>
    </xdr:from>
    <xdr:to>
      <xdr:col>19</xdr:col>
      <xdr:colOff>184150</xdr:colOff>
      <xdr:row>88</xdr:row>
      <xdr:rowOff>2299</xdr:rowOff>
    </xdr:to>
    <xdr:sp macro="" textlink="">
      <xdr:nvSpPr>
        <xdr:cNvPr id="214" name="楕円 213">
          <a:extLst>
            <a:ext uri="{FF2B5EF4-FFF2-40B4-BE49-F238E27FC236}">
              <a16:creationId xmlns:a16="http://schemas.microsoft.com/office/drawing/2014/main" id="{13B28286-6C25-46DE-A305-69C466A0B7DF}"/>
            </a:ext>
          </a:extLst>
        </xdr:cNvPr>
        <xdr:cNvSpPr/>
      </xdr:nvSpPr>
      <xdr:spPr>
        <a:xfrm>
          <a:off x="3702050" y="144358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158526</xdr:rowOff>
    </xdr:from>
    <xdr:ext cx="736600" cy="259045"/>
    <xdr:sp macro="" textlink="">
      <xdr:nvSpPr>
        <xdr:cNvPr id="215" name="テキスト ボックス 214">
          <a:extLst>
            <a:ext uri="{FF2B5EF4-FFF2-40B4-BE49-F238E27FC236}">
              <a16:creationId xmlns:a16="http://schemas.microsoft.com/office/drawing/2014/main" id="{0979554B-CB75-471F-81A6-3F6C080ACBE7}"/>
            </a:ext>
          </a:extLst>
        </xdr:cNvPr>
        <xdr:cNvSpPr txBox="1"/>
      </xdr:nvSpPr>
      <xdr:spPr>
        <a:xfrm>
          <a:off x="3409950" y="14522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76877</xdr:rowOff>
    </xdr:from>
    <xdr:to>
      <xdr:col>15</xdr:col>
      <xdr:colOff>133350</xdr:colOff>
      <xdr:row>88</xdr:row>
      <xdr:rowOff>7027</xdr:rowOff>
    </xdr:to>
    <xdr:sp macro="" textlink="">
      <xdr:nvSpPr>
        <xdr:cNvPr id="216" name="楕円 215">
          <a:extLst>
            <a:ext uri="{FF2B5EF4-FFF2-40B4-BE49-F238E27FC236}">
              <a16:creationId xmlns:a16="http://schemas.microsoft.com/office/drawing/2014/main" id="{2144EC82-9123-48AF-8899-2A1C07A97B7A}"/>
            </a:ext>
          </a:extLst>
        </xdr:cNvPr>
        <xdr:cNvSpPr/>
      </xdr:nvSpPr>
      <xdr:spPr>
        <a:xfrm>
          <a:off x="2889250" y="144405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163254</xdr:rowOff>
    </xdr:from>
    <xdr:ext cx="762000" cy="259045"/>
    <xdr:sp macro="" textlink="">
      <xdr:nvSpPr>
        <xdr:cNvPr id="217" name="テキスト ボックス 216">
          <a:extLst>
            <a:ext uri="{FF2B5EF4-FFF2-40B4-BE49-F238E27FC236}">
              <a16:creationId xmlns:a16="http://schemas.microsoft.com/office/drawing/2014/main" id="{BAC20A70-94F1-4BDC-A804-F664E31C4055}"/>
            </a:ext>
          </a:extLst>
        </xdr:cNvPr>
        <xdr:cNvSpPr txBox="1"/>
      </xdr:nvSpPr>
      <xdr:spPr>
        <a:xfrm>
          <a:off x="2597150" y="1452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134786</xdr:rowOff>
    </xdr:from>
    <xdr:to>
      <xdr:col>11</xdr:col>
      <xdr:colOff>82550</xdr:colOff>
      <xdr:row>85</xdr:row>
      <xdr:rowOff>64936</xdr:rowOff>
    </xdr:to>
    <xdr:sp macro="" textlink="">
      <xdr:nvSpPr>
        <xdr:cNvPr id="218" name="楕円 217">
          <a:extLst>
            <a:ext uri="{FF2B5EF4-FFF2-40B4-BE49-F238E27FC236}">
              <a16:creationId xmlns:a16="http://schemas.microsoft.com/office/drawing/2014/main" id="{F0CAAF9C-E121-4629-82D8-0011C9C18AD3}"/>
            </a:ext>
          </a:extLst>
        </xdr:cNvPr>
        <xdr:cNvSpPr/>
      </xdr:nvSpPr>
      <xdr:spPr>
        <a:xfrm>
          <a:off x="2095500" y="140031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49713</xdr:rowOff>
    </xdr:from>
    <xdr:ext cx="762000" cy="259045"/>
    <xdr:sp macro="" textlink="">
      <xdr:nvSpPr>
        <xdr:cNvPr id="219" name="テキスト ボックス 218">
          <a:extLst>
            <a:ext uri="{FF2B5EF4-FFF2-40B4-BE49-F238E27FC236}">
              <a16:creationId xmlns:a16="http://schemas.microsoft.com/office/drawing/2014/main" id="{706A6995-C546-4F23-A7E1-4D58CC447785}"/>
            </a:ext>
          </a:extLst>
        </xdr:cNvPr>
        <xdr:cNvSpPr txBox="1"/>
      </xdr:nvSpPr>
      <xdr:spPr>
        <a:xfrm>
          <a:off x="1784350" y="1408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114033</xdr:rowOff>
    </xdr:from>
    <xdr:to>
      <xdr:col>7</xdr:col>
      <xdr:colOff>31750</xdr:colOff>
      <xdr:row>85</xdr:row>
      <xdr:rowOff>44183</xdr:rowOff>
    </xdr:to>
    <xdr:sp macro="" textlink="">
      <xdr:nvSpPr>
        <xdr:cNvPr id="220" name="楕円 219">
          <a:extLst>
            <a:ext uri="{FF2B5EF4-FFF2-40B4-BE49-F238E27FC236}">
              <a16:creationId xmlns:a16="http://schemas.microsoft.com/office/drawing/2014/main" id="{B4F9F5E1-6100-49B7-9EAE-F00326168206}"/>
            </a:ext>
          </a:extLst>
        </xdr:cNvPr>
        <xdr:cNvSpPr/>
      </xdr:nvSpPr>
      <xdr:spPr>
        <a:xfrm>
          <a:off x="1282700" y="139824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28960</xdr:rowOff>
    </xdr:from>
    <xdr:ext cx="762000" cy="259045"/>
    <xdr:sp macro="" textlink="">
      <xdr:nvSpPr>
        <xdr:cNvPr id="221" name="テキスト ボックス 220">
          <a:extLst>
            <a:ext uri="{FF2B5EF4-FFF2-40B4-BE49-F238E27FC236}">
              <a16:creationId xmlns:a16="http://schemas.microsoft.com/office/drawing/2014/main" id="{9CCA5804-E4FB-4773-A07E-F14EC11628C7}"/>
            </a:ext>
          </a:extLst>
        </xdr:cNvPr>
        <xdr:cNvSpPr txBox="1"/>
      </xdr:nvSpPr>
      <xdr:spPr>
        <a:xfrm>
          <a:off x="971550" y="1406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95557AAB-C5F2-480A-9721-9F41C0CD32BE}"/>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E6E83EA9-43C3-46FC-9EED-74D12392D19E}"/>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74FB99E9-6426-422F-9D11-D72D3D3A4F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3B7CCE33-7A4A-4028-8D9C-8D0251418A1C}"/>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125160F2-9A59-4B2C-A6E4-E3860B737D01}"/>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D695D0AF-5D90-441C-B41A-EFCFDCB51BB3}"/>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F2E22C99-BBA2-4209-9D16-A3E6F29C7049}"/>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FCC66D5-5C20-4BC7-9034-F78BF4B14DC6}"/>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DF124C6B-B80B-4E93-BC18-A84E8F07B062}"/>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B4F119BC-A200-4081-BE1F-5F9B5E96A08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6CA564A3-7332-46BF-A604-954BAD2D9B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A89C448E-07D1-4574-9FC7-80881B205749}"/>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BEF77B00-5B77-4758-AD3B-D305F099E523}"/>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引き続き国制度準拠を徹底し、今後もより一層給与適正化に努める。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36C4097F-6C63-4556-865F-731CE9CBD397}"/>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EB5A1E4-3D7C-46D8-B03C-5846D7365D7E}"/>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241F08A5-6B19-43B2-9389-B42F5194A937}"/>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C1033C9C-EEEC-46C5-B9ED-50AF8A892E6B}"/>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9BB89E7A-C145-4B09-9CC0-21047AAB304E}"/>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9518B8BF-E1B0-4CB4-A874-AC376E74F78B}"/>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7482AFBE-7DBE-45AA-869F-5271A229D6D2}"/>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74891FFD-69D9-4056-874C-751E85EA2438}"/>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F3C35C47-AF87-4613-B106-243AB62E1826}"/>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534F74F5-3F88-4179-87AB-EF5D475A1A20}"/>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E3A69C35-3F94-48A3-B307-CBA641B477DC}"/>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29E63DCB-7A83-4917-BEB1-4E5F6E0741B8}"/>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C87E7D9F-CDD0-466E-B033-1C0187584106}"/>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8F94639D-3FA0-436F-B3A4-61FFDEB13ED4}"/>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A775DB70-AFC1-438C-83B4-8A42CE6097EE}"/>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4903E69A-ED7B-4C53-9542-9C5B97E17CE3}"/>
            </a:ext>
          </a:extLst>
        </xdr:cNvPr>
        <xdr:cNvCxnSpPr/>
      </xdr:nvCxnSpPr>
      <xdr:spPr>
        <a:xfrm flipV="1">
          <a:off x="15474950" y="13507509"/>
          <a:ext cx="0" cy="1081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E96517EE-030C-48FD-AB35-4A9430D524A7}"/>
            </a:ext>
          </a:extLst>
        </xdr:cNvPr>
        <xdr:cNvSpPr txBox="1"/>
      </xdr:nvSpPr>
      <xdr:spPr>
        <a:xfrm>
          <a:off x="15563850" y="1456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3046C6F9-79DB-4A25-8D54-DFB7A53A82A0}"/>
            </a:ext>
          </a:extLst>
        </xdr:cNvPr>
        <xdr:cNvCxnSpPr/>
      </xdr:nvCxnSpPr>
      <xdr:spPr>
        <a:xfrm>
          <a:off x="15405100" y="14589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718986CF-D0A6-4641-9636-3B6CB83E44D9}"/>
            </a:ext>
          </a:extLst>
        </xdr:cNvPr>
        <xdr:cNvSpPr txBox="1"/>
      </xdr:nvSpPr>
      <xdr:spPr>
        <a:xfrm>
          <a:off x="15563850" y="1325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BFEE0875-52B9-470F-8CEF-1CC04AF954FB}"/>
            </a:ext>
          </a:extLst>
        </xdr:cNvPr>
        <xdr:cNvCxnSpPr/>
      </xdr:nvCxnSpPr>
      <xdr:spPr>
        <a:xfrm>
          <a:off x="15405100" y="135075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22225</xdr:rowOff>
    </xdr:to>
    <xdr:cxnSp macro="">
      <xdr:nvCxnSpPr>
        <xdr:cNvPr id="255" name="直線コネクタ 254">
          <a:extLst>
            <a:ext uri="{FF2B5EF4-FFF2-40B4-BE49-F238E27FC236}">
              <a16:creationId xmlns:a16="http://schemas.microsoft.com/office/drawing/2014/main" id="{27F06C77-F03F-4757-A774-A6BCCCCC1214}"/>
            </a:ext>
          </a:extLst>
        </xdr:cNvPr>
        <xdr:cNvCxnSpPr/>
      </xdr:nvCxnSpPr>
      <xdr:spPr>
        <a:xfrm>
          <a:off x="14712950" y="13870516"/>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a:extLst>
            <a:ext uri="{FF2B5EF4-FFF2-40B4-BE49-F238E27FC236}">
              <a16:creationId xmlns:a16="http://schemas.microsoft.com/office/drawing/2014/main" id="{03CEF79F-E38B-4D23-A195-C38AFDF492D3}"/>
            </a:ext>
          </a:extLst>
        </xdr:cNvPr>
        <xdr:cNvSpPr txBox="1"/>
      </xdr:nvSpPr>
      <xdr:spPr>
        <a:xfrm>
          <a:off x="15563850" y="13932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6B216CAC-6660-4D70-A9A6-47E3491988F0}"/>
            </a:ext>
          </a:extLst>
        </xdr:cNvPr>
        <xdr:cNvSpPr/>
      </xdr:nvSpPr>
      <xdr:spPr>
        <a:xfrm>
          <a:off x="15430500" y="13960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2116</xdr:rowOff>
    </xdr:to>
    <xdr:cxnSp macro="">
      <xdr:nvCxnSpPr>
        <xdr:cNvPr id="258" name="直線コネクタ 257">
          <a:extLst>
            <a:ext uri="{FF2B5EF4-FFF2-40B4-BE49-F238E27FC236}">
              <a16:creationId xmlns:a16="http://schemas.microsoft.com/office/drawing/2014/main" id="{9B06BF79-0F73-4991-9C10-E26458DDB844}"/>
            </a:ext>
          </a:extLst>
        </xdr:cNvPr>
        <xdr:cNvCxnSpPr/>
      </xdr:nvCxnSpPr>
      <xdr:spPr>
        <a:xfrm>
          <a:off x="13906500" y="1387051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EDEE0DB3-D984-4201-BBE3-1B463E88C1BE}"/>
            </a:ext>
          </a:extLst>
        </xdr:cNvPr>
        <xdr:cNvSpPr/>
      </xdr:nvSpPr>
      <xdr:spPr>
        <a:xfrm>
          <a:off x="14668500" y="13960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0" name="テキスト ボックス 259">
          <a:extLst>
            <a:ext uri="{FF2B5EF4-FFF2-40B4-BE49-F238E27FC236}">
              <a16:creationId xmlns:a16="http://schemas.microsoft.com/office/drawing/2014/main" id="{46DE175D-8D1A-4C3A-8D7A-4531A9BF8933}"/>
            </a:ext>
          </a:extLst>
        </xdr:cNvPr>
        <xdr:cNvSpPr txBox="1"/>
      </xdr:nvSpPr>
      <xdr:spPr>
        <a:xfrm>
          <a:off x="14370050" y="1404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2116</xdr:rowOff>
    </xdr:to>
    <xdr:cxnSp macro="">
      <xdr:nvCxnSpPr>
        <xdr:cNvPr id="261" name="直線コネクタ 260">
          <a:extLst>
            <a:ext uri="{FF2B5EF4-FFF2-40B4-BE49-F238E27FC236}">
              <a16:creationId xmlns:a16="http://schemas.microsoft.com/office/drawing/2014/main" id="{BD1A72A4-B094-47A6-91EC-602DB8EED052}"/>
            </a:ext>
          </a:extLst>
        </xdr:cNvPr>
        <xdr:cNvCxnSpPr/>
      </xdr:nvCxnSpPr>
      <xdr:spPr>
        <a:xfrm>
          <a:off x="13106400" y="13836650"/>
          <a:ext cx="8001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41258D1A-BDF7-4AA8-8394-8BEC7C81AA88}"/>
            </a:ext>
          </a:extLst>
        </xdr:cNvPr>
        <xdr:cNvSpPr/>
      </xdr:nvSpPr>
      <xdr:spPr>
        <a:xfrm>
          <a:off x="13868400" y="140006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a:extLst>
            <a:ext uri="{FF2B5EF4-FFF2-40B4-BE49-F238E27FC236}">
              <a16:creationId xmlns:a16="http://schemas.microsoft.com/office/drawing/2014/main" id="{376062BC-F66F-4533-88E2-F9B2B7FC1123}"/>
            </a:ext>
          </a:extLst>
        </xdr:cNvPr>
        <xdr:cNvSpPr txBox="1"/>
      </xdr:nvSpPr>
      <xdr:spPr>
        <a:xfrm>
          <a:off x="13557250" y="1408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133350</xdr:rowOff>
    </xdr:to>
    <xdr:cxnSp macro="">
      <xdr:nvCxnSpPr>
        <xdr:cNvPr id="264" name="直線コネクタ 263">
          <a:extLst>
            <a:ext uri="{FF2B5EF4-FFF2-40B4-BE49-F238E27FC236}">
              <a16:creationId xmlns:a16="http://schemas.microsoft.com/office/drawing/2014/main" id="{F3CAC578-C452-4625-82FC-FC3FC90E3B24}"/>
            </a:ext>
          </a:extLst>
        </xdr:cNvPr>
        <xdr:cNvCxnSpPr/>
      </xdr:nvCxnSpPr>
      <xdr:spPr>
        <a:xfrm>
          <a:off x="12293600" y="13796434"/>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92CA39C4-04A1-40D3-B7CD-F3C53C86D1BF}"/>
            </a:ext>
          </a:extLst>
        </xdr:cNvPr>
        <xdr:cNvSpPr/>
      </xdr:nvSpPr>
      <xdr:spPr>
        <a:xfrm>
          <a:off x="13055600" y="1400069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a:extLst>
            <a:ext uri="{FF2B5EF4-FFF2-40B4-BE49-F238E27FC236}">
              <a16:creationId xmlns:a16="http://schemas.microsoft.com/office/drawing/2014/main" id="{B614C2A5-D1DB-405D-AF46-DB1B22B6EEC8}"/>
            </a:ext>
          </a:extLst>
        </xdr:cNvPr>
        <xdr:cNvSpPr txBox="1"/>
      </xdr:nvSpPr>
      <xdr:spPr>
        <a:xfrm>
          <a:off x="12763500" y="1408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58B575F4-65E8-4214-A6E6-D8926DB4D8BE}"/>
            </a:ext>
          </a:extLst>
        </xdr:cNvPr>
        <xdr:cNvSpPr/>
      </xdr:nvSpPr>
      <xdr:spPr>
        <a:xfrm>
          <a:off x="122428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a:extLst>
            <a:ext uri="{FF2B5EF4-FFF2-40B4-BE49-F238E27FC236}">
              <a16:creationId xmlns:a16="http://schemas.microsoft.com/office/drawing/2014/main" id="{94C7FD71-10C9-4982-8969-C420B5FA8EEA}"/>
            </a:ext>
          </a:extLst>
        </xdr:cNvPr>
        <xdr:cNvSpPr txBox="1"/>
      </xdr:nvSpPr>
      <xdr:spPr>
        <a:xfrm>
          <a:off x="119507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B081FEE-3A11-48E0-BF88-64CA1B5AB453}"/>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7D4F4CA-68A1-4DDC-AE91-CDD2AEED1E71}"/>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2ADB7A1-5694-472A-810E-C2E60E489AAF}"/>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D530709-D037-4747-836C-B6BB7FA3471E}"/>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EB77493-99D9-4456-9054-1507923E7CBC}"/>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74" name="楕円 273">
          <a:extLst>
            <a:ext uri="{FF2B5EF4-FFF2-40B4-BE49-F238E27FC236}">
              <a16:creationId xmlns:a16="http://schemas.microsoft.com/office/drawing/2014/main" id="{ED6FA143-730B-4F61-84FF-D98161ADF048}"/>
            </a:ext>
          </a:extLst>
        </xdr:cNvPr>
        <xdr:cNvSpPr/>
      </xdr:nvSpPr>
      <xdr:spPr>
        <a:xfrm>
          <a:off x="15430500" y="13846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75" name="給与水準   （国との比較）該当値テキスト">
          <a:extLst>
            <a:ext uri="{FF2B5EF4-FFF2-40B4-BE49-F238E27FC236}">
              <a16:creationId xmlns:a16="http://schemas.microsoft.com/office/drawing/2014/main" id="{0CFBFA29-2310-4BC7-9566-AF687003F686}"/>
            </a:ext>
          </a:extLst>
        </xdr:cNvPr>
        <xdr:cNvSpPr txBox="1"/>
      </xdr:nvSpPr>
      <xdr:spPr>
        <a:xfrm>
          <a:off x="15563850" y="1369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6" name="楕円 275">
          <a:extLst>
            <a:ext uri="{FF2B5EF4-FFF2-40B4-BE49-F238E27FC236}">
              <a16:creationId xmlns:a16="http://schemas.microsoft.com/office/drawing/2014/main" id="{ADEAB1DB-D297-45AF-8806-DBBFDC26D65D}"/>
            </a:ext>
          </a:extLst>
        </xdr:cNvPr>
        <xdr:cNvSpPr/>
      </xdr:nvSpPr>
      <xdr:spPr>
        <a:xfrm>
          <a:off x="14668500" y="138260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7" name="テキスト ボックス 276">
          <a:extLst>
            <a:ext uri="{FF2B5EF4-FFF2-40B4-BE49-F238E27FC236}">
              <a16:creationId xmlns:a16="http://schemas.microsoft.com/office/drawing/2014/main" id="{CB18C333-CC23-4D89-BE8D-5B71FA34F91C}"/>
            </a:ext>
          </a:extLst>
        </xdr:cNvPr>
        <xdr:cNvSpPr txBox="1"/>
      </xdr:nvSpPr>
      <xdr:spPr>
        <a:xfrm>
          <a:off x="14370050" y="1360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a:extLst>
            <a:ext uri="{FF2B5EF4-FFF2-40B4-BE49-F238E27FC236}">
              <a16:creationId xmlns:a16="http://schemas.microsoft.com/office/drawing/2014/main" id="{395C707A-564A-402E-AF0A-A927EDF00A69}"/>
            </a:ext>
          </a:extLst>
        </xdr:cNvPr>
        <xdr:cNvSpPr/>
      </xdr:nvSpPr>
      <xdr:spPr>
        <a:xfrm>
          <a:off x="13868400" y="138260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a:extLst>
            <a:ext uri="{FF2B5EF4-FFF2-40B4-BE49-F238E27FC236}">
              <a16:creationId xmlns:a16="http://schemas.microsoft.com/office/drawing/2014/main" id="{2BCD800F-BEB2-4572-BC90-D123B06BEC4A}"/>
            </a:ext>
          </a:extLst>
        </xdr:cNvPr>
        <xdr:cNvSpPr txBox="1"/>
      </xdr:nvSpPr>
      <xdr:spPr>
        <a:xfrm>
          <a:off x="13557250" y="1360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a:extLst>
            <a:ext uri="{FF2B5EF4-FFF2-40B4-BE49-F238E27FC236}">
              <a16:creationId xmlns:a16="http://schemas.microsoft.com/office/drawing/2014/main" id="{9A3349D3-35E7-428A-B00B-A07719F76194}"/>
            </a:ext>
          </a:extLst>
        </xdr:cNvPr>
        <xdr:cNvSpPr/>
      </xdr:nvSpPr>
      <xdr:spPr>
        <a:xfrm>
          <a:off x="13055600" y="1378585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7B227469-7C26-45FD-973C-840C6A704F93}"/>
            </a:ext>
          </a:extLst>
        </xdr:cNvPr>
        <xdr:cNvSpPr txBox="1"/>
      </xdr:nvSpPr>
      <xdr:spPr>
        <a:xfrm>
          <a:off x="127635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2" name="楕円 281">
          <a:extLst>
            <a:ext uri="{FF2B5EF4-FFF2-40B4-BE49-F238E27FC236}">
              <a16:creationId xmlns:a16="http://schemas.microsoft.com/office/drawing/2014/main" id="{59934610-406B-4649-9FCB-970809E04F64}"/>
            </a:ext>
          </a:extLst>
        </xdr:cNvPr>
        <xdr:cNvSpPr/>
      </xdr:nvSpPr>
      <xdr:spPr>
        <a:xfrm>
          <a:off x="12242800" y="137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3" name="テキスト ボックス 282">
          <a:extLst>
            <a:ext uri="{FF2B5EF4-FFF2-40B4-BE49-F238E27FC236}">
              <a16:creationId xmlns:a16="http://schemas.microsoft.com/office/drawing/2014/main" id="{9817BFC7-91B4-4B30-A4A9-8DBD73BB1602}"/>
            </a:ext>
          </a:extLst>
        </xdr:cNvPr>
        <xdr:cNvSpPr txBox="1"/>
      </xdr:nvSpPr>
      <xdr:spPr>
        <a:xfrm>
          <a:off x="11950700" y="1352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8A7A9A08-6131-41E1-9EEE-07346EC09669}"/>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125A784-F1BA-450E-A9C3-220ADC2F4C5A}"/>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5523A68-A237-41A1-9648-1AD5EF7EAFBE}"/>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F9B4D2D7-B613-4D0D-97C1-C5C2ECC7BF03}"/>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C4B71C8D-0D8D-47E4-A6BD-4E5FD701EF0E}"/>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E337D23-4ABC-4599-A918-9987B980E781}"/>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A5C4B82-263A-4C9E-9465-33B29C660D78}"/>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E4E6D244-16C6-4736-AB71-6CF9B016DF4A}"/>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AC175BA0-8E5C-4A3E-B7B7-AF32B3900B02}"/>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581FE145-9992-4344-8B08-CDFDD5DDC5EB}"/>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BDA886A8-A2DB-4C50-94D9-A4BDB76FCD87}"/>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D6B6D0FC-F854-431D-A687-CC3DF17AB919}"/>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A93A9259-7037-4E3C-9E1B-E595BCE3DB3E}"/>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会計年度任用職員制度への移行による影響で増員となっている。また、本市は、区役所・出張所や公立保育所を多く設置していることなどから、類似団体との比較では平均を上回っている状況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引き続き、職員配置の選択と集中、適正化を進める。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FA930163-77D3-4DD7-ACF7-1E20E7536A53}"/>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EF3B659B-7D21-4515-B555-D6D39511DA4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BD3E3CF0-815F-4DDD-86E6-17222D7DB61A}"/>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9FA4E69B-E4BF-46C8-8D60-9FD951463421}"/>
            </a:ext>
          </a:extLst>
        </xdr:cNvPr>
        <xdr:cNvCxnSpPr/>
      </xdr:nvCxnSpPr>
      <xdr:spPr>
        <a:xfrm>
          <a:off x="116649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2BC289AE-708F-472D-AFB5-21CB7D2EB139}"/>
            </a:ext>
          </a:extLst>
        </xdr:cNvPr>
        <xdr:cNvSpPr txBox="1"/>
      </xdr:nvSpPr>
      <xdr:spPr>
        <a:xfrm>
          <a:off x="1097915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D76FEA90-7F37-4DC5-A9E5-21BA598FEA08}"/>
            </a:ext>
          </a:extLst>
        </xdr:cNvPr>
        <xdr:cNvCxnSpPr/>
      </xdr:nvCxnSpPr>
      <xdr:spPr>
        <a:xfrm>
          <a:off x="116649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5FE16E9B-D948-4063-8674-3E7F4783E955}"/>
            </a:ext>
          </a:extLst>
        </xdr:cNvPr>
        <xdr:cNvSpPr txBox="1"/>
      </xdr:nvSpPr>
      <xdr:spPr>
        <a:xfrm>
          <a:off x="109791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332D0F06-8C19-44A1-AEA5-15CE4B31DFFA}"/>
            </a:ext>
          </a:extLst>
        </xdr:cNvPr>
        <xdr:cNvCxnSpPr/>
      </xdr:nvCxnSpPr>
      <xdr:spPr>
        <a:xfrm>
          <a:off x="116649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BA7C24BA-946C-4381-BF76-C2AD5C66911E}"/>
            </a:ext>
          </a:extLst>
        </xdr:cNvPr>
        <xdr:cNvSpPr txBox="1"/>
      </xdr:nvSpPr>
      <xdr:spPr>
        <a:xfrm>
          <a:off x="1097915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2733BB5E-BC1E-4309-AD06-CC594B7B1C71}"/>
            </a:ext>
          </a:extLst>
        </xdr:cNvPr>
        <xdr:cNvCxnSpPr/>
      </xdr:nvCxnSpPr>
      <xdr:spPr>
        <a:xfrm>
          <a:off x="116649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A978B0E2-1D34-42A3-A847-525BEC45DE46}"/>
            </a:ext>
          </a:extLst>
        </xdr:cNvPr>
        <xdr:cNvSpPr txBox="1"/>
      </xdr:nvSpPr>
      <xdr:spPr>
        <a:xfrm>
          <a:off x="1097915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1D538034-F8E6-4400-8C44-1CF46755BEA3}"/>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258EB94E-8AE0-4D9F-B5B1-3BF3E53B842D}"/>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17F7184B-23FE-4047-9789-F0BB6D69FCFC}"/>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A3D263E6-04D3-4C3D-81DB-45B1068B93CC}"/>
            </a:ext>
          </a:extLst>
        </xdr:cNvPr>
        <xdr:cNvCxnSpPr/>
      </xdr:nvCxnSpPr>
      <xdr:spPr>
        <a:xfrm flipV="1">
          <a:off x="15474950" y="9664192"/>
          <a:ext cx="0" cy="1210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9137A13A-837F-45C5-B30A-1C803C85AE0C}"/>
            </a:ext>
          </a:extLst>
        </xdr:cNvPr>
        <xdr:cNvSpPr txBox="1"/>
      </xdr:nvSpPr>
      <xdr:spPr>
        <a:xfrm>
          <a:off x="1556385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44859FE1-1FAE-4C68-AD6A-310A2A88F118}"/>
            </a:ext>
          </a:extLst>
        </xdr:cNvPr>
        <xdr:cNvCxnSpPr/>
      </xdr:nvCxnSpPr>
      <xdr:spPr>
        <a:xfrm>
          <a:off x="15405100" y="108745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C5F4B5E7-6793-47A4-BE3E-84BAD8B864A9}"/>
            </a:ext>
          </a:extLst>
        </xdr:cNvPr>
        <xdr:cNvSpPr txBox="1"/>
      </xdr:nvSpPr>
      <xdr:spPr>
        <a:xfrm>
          <a:off x="15563850" y="941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16D20473-E71C-47D1-AA20-DF938E0C6E20}"/>
            </a:ext>
          </a:extLst>
        </xdr:cNvPr>
        <xdr:cNvCxnSpPr/>
      </xdr:nvCxnSpPr>
      <xdr:spPr>
        <a:xfrm>
          <a:off x="15405100" y="9664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12700</xdr:rowOff>
    </xdr:from>
    <xdr:to>
      <xdr:col>81</xdr:col>
      <xdr:colOff>44450</xdr:colOff>
      <xdr:row>65</xdr:row>
      <xdr:rowOff>60960</xdr:rowOff>
    </xdr:to>
    <xdr:cxnSp macro="">
      <xdr:nvCxnSpPr>
        <xdr:cNvPr id="316" name="直線コネクタ 315">
          <a:extLst>
            <a:ext uri="{FF2B5EF4-FFF2-40B4-BE49-F238E27FC236}">
              <a16:creationId xmlns:a16="http://schemas.microsoft.com/office/drawing/2014/main" id="{F46D4919-9B3D-4C35-B57B-D8E9AA1E09D6}"/>
            </a:ext>
          </a:extLst>
        </xdr:cNvPr>
        <xdr:cNvCxnSpPr/>
      </xdr:nvCxnSpPr>
      <xdr:spPr>
        <a:xfrm flipV="1">
          <a:off x="14712950" y="10744200"/>
          <a:ext cx="762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4D25C554-8D57-4951-8490-8CC0A76FF2BA}"/>
            </a:ext>
          </a:extLst>
        </xdr:cNvPr>
        <xdr:cNvSpPr txBox="1"/>
      </xdr:nvSpPr>
      <xdr:spPr>
        <a:xfrm>
          <a:off x="15563850" y="10119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B30FB3CB-9F41-45BE-86AB-A163FEFE4EE8}"/>
            </a:ext>
          </a:extLst>
        </xdr:cNvPr>
        <xdr:cNvSpPr/>
      </xdr:nvSpPr>
      <xdr:spPr>
        <a:xfrm>
          <a:off x="15430500" y="102684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17526</xdr:rowOff>
    </xdr:from>
    <xdr:to>
      <xdr:col>77</xdr:col>
      <xdr:colOff>44450</xdr:colOff>
      <xdr:row>65</xdr:row>
      <xdr:rowOff>60960</xdr:rowOff>
    </xdr:to>
    <xdr:cxnSp macro="">
      <xdr:nvCxnSpPr>
        <xdr:cNvPr id="319" name="直線コネクタ 318">
          <a:extLst>
            <a:ext uri="{FF2B5EF4-FFF2-40B4-BE49-F238E27FC236}">
              <a16:creationId xmlns:a16="http://schemas.microsoft.com/office/drawing/2014/main" id="{81F9153C-C243-4F2C-907E-262ADF041580}"/>
            </a:ext>
          </a:extLst>
        </xdr:cNvPr>
        <xdr:cNvCxnSpPr/>
      </xdr:nvCxnSpPr>
      <xdr:spPr>
        <a:xfrm>
          <a:off x="13906500" y="10749026"/>
          <a:ext cx="8064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36578E92-644E-4449-999A-5A208ABD981F}"/>
            </a:ext>
          </a:extLst>
        </xdr:cNvPr>
        <xdr:cNvSpPr/>
      </xdr:nvSpPr>
      <xdr:spPr>
        <a:xfrm>
          <a:off x="14668500" y="102588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4BEDBB1E-616E-49FC-8606-FA1C99D53115}"/>
            </a:ext>
          </a:extLst>
        </xdr:cNvPr>
        <xdr:cNvSpPr txBox="1"/>
      </xdr:nvSpPr>
      <xdr:spPr>
        <a:xfrm>
          <a:off x="14370050" y="1004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15240</xdr:rowOff>
    </xdr:from>
    <xdr:to>
      <xdr:col>72</xdr:col>
      <xdr:colOff>203200</xdr:colOff>
      <xdr:row>65</xdr:row>
      <xdr:rowOff>17526</xdr:rowOff>
    </xdr:to>
    <xdr:cxnSp macro="">
      <xdr:nvCxnSpPr>
        <xdr:cNvPr id="322" name="直線コネクタ 321">
          <a:extLst>
            <a:ext uri="{FF2B5EF4-FFF2-40B4-BE49-F238E27FC236}">
              <a16:creationId xmlns:a16="http://schemas.microsoft.com/office/drawing/2014/main" id="{CEF84DA5-29A6-4F65-A3B1-63C0D2FA8161}"/>
            </a:ext>
          </a:extLst>
        </xdr:cNvPr>
        <xdr:cNvCxnSpPr/>
      </xdr:nvCxnSpPr>
      <xdr:spPr>
        <a:xfrm>
          <a:off x="13106400" y="10581640"/>
          <a:ext cx="800100" cy="1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5EB8D9A3-F6A1-46E8-A8E7-813369D5F81A}"/>
            </a:ext>
          </a:extLst>
        </xdr:cNvPr>
        <xdr:cNvSpPr/>
      </xdr:nvSpPr>
      <xdr:spPr>
        <a:xfrm>
          <a:off x="13868400" y="10244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9B044957-DC10-4214-A86A-034B8CDFEC2F}"/>
            </a:ext>
          </a:extLst>
        </xdr:cNvPr>
        <xdr:cNvSpPr txBox="1"/>
      </xdr:nvSpPr>
      <xdr:spPr>
        <a:xfrm>
          <a:off x="13557250" y="1002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157734</xdr:rowOff>
    </xdr:from>
    <xdr:to>
      <xdr:col>68</xdr:col>
      <xdr:colOff>152400</xdr:colOff>
      <xdr:row>64</xdr:row>
      <xdr:rowOff>15240</xdr:rowOff>
    </xdr:to>
    <xdr:cxnSp macro="">
      <xdr:nvCxnSpPr>
        <xdr:cNvPr id="325" name="直線コネクタ 324">
          <a:extLst>
            <a:ext uri="{FF2B5EF4-FFF2-40B4-BE49-F238E27FC236}">
              <a16:creationId xmlns:a16="http://schemas.microsoft.com/office/drawing/2014/main" id="{9CC0638E-96E8-4D37-8ACA-9B328A1376AB}"/>
            </a:ext>
          </a:extLst>
        </xdr:cNvPr>
        <xdr:cNvCxnSpPr/>
      </xdr:nvCxnSpPr>
      <xdr:spPr>
        <a:xfrm>
          <a:off x="12293600" y="10559034"/>
          <a:ext cx="8128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2E0BBCFA-5E98-4173-8F15-C0E46CDA3378}"/>
            </a:ext>
          </a:extLst>
        </xdr:cNvPr>
        <xdr:cNvSpPr/>
      </xdr:nvSpPr>
      <xdr:spPr>
        <a:xfrm>
          <a:off x="13055600" y="100688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E21D19DC-FB0E-4E62-9FBB-4FC75EE3BE7A}"/>
            </a:ext>
          </a:extLst>
        </xdr:cNvPr>
        <xdr:cNvSpPr txBox="1"/>
      </xdr:nvSpPr>
      <xdr:spPr>
        <a:xfrm>
          <a:off x="12763500" y="984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92062BD5-2C78-4B6B-8FEB-29C271CDB525}"/>
            </a:ext>
          </a:extLst>
        </xdr:cNvPr>
        <xdr:cNvSpPr/>
      </xdr:nvSpPr>
      <xdr:spPr>
        <a:xfrm>
          <a:off x="12242800" y="9996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16F2F9D8-4B9E-4149-A2F7-507D571EBC45}"/>
            </a:ext>
          </a:extLst>
        </xdr:cNvPr>
        <xdr:cNvSpPr txBox="1"/>
      </xdr:nvSpPr>
      <xdr:spPr>
        <a:xfrm>
          <a:off x="11950700" y="977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4FD4D282-A159-4989-B8A8-BD418651BF8D}"/>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C60D03A6-6B08-44BB-8ABF-20869FEF5532}"/>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456FD450-09A8-4CB4-BAB7-53823E78C94E}"/>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1EC45C61-2479-48A2-9488-681321B41698}"/>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A8B442F-4935-4E6A-AB31-ADD869F413F4}"/>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133350</xdr:rowOff>
    </xdr:from>
    <xdr:to>
      <xdr:col>81</xdr:col>
      <xdr:colOff>95250</xdr:colOff>
      <xdr:row>65</xdr:row>
      <xdr:rowOff>63500</xdr:rowOff>
    </xdr:to>
    <xdr:sp macro="" textlink="">
      <xdr:nvSpPr>
        <xdr:cNvPr id="335" name="楕円 334">
          <a:extLst>
            <a:ext uri="{FF2B5EF4-FFF2-40B4-BE49-F238E27FC236}">
              <a16:creationId xmlns:a16="http://schemas.microsoft.com/office/drawing/2014/main" id="{BBA48453-DF49-4096-ADC6-19BD525A3EA5}"/>
            </a:ext>
          </a:extLst>
        </xdr:cNvPr>
        <xdr:cNvSpPr/>
      </xdr:nvSpPr>
      <xdr:spPr>
        <a:xfrm>
          <a:off x="15430500" y="10699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105427</xdr:rowOff>
    </xdr:from>
    <xdr:ext cx="762000" cy="259045"/>
    <xdr:sp macro="" textlink="">
      <xdr:nvSpPr>
        <xdr:cNvPr id="336" name="定員管理の状況該当値テキスト">
          <a:extLst>
            <a:ext uri="{FF2B5EF4-FFF2-40B4-BE49-F238E27FC236}">
              <a16:creationId xmlns:a16="http://schemas.microsoft.com/office/drawing/2014/main" id="{2FA1DF02-93DB-4DA3-90B3-691F581D9551}"/>
            </a:ext>
          </a:extLst>
        </xdr:cNvPr>
        <xdr:cNvSpPr txBox="1"/>
      </xdr:nvSpPr>
      <xdr:spPr>
        <a:xfrm>
          <a:off x="1556385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10160</xdr:rowOff>
    </xdr:from>
    <xdr:to>
      <xdr:col>77</xdr:col>
      <xdr:colOff>95250</xdr:colOff>
      <xdr:row>65</xdr:row>
      <xdr:rowOff>111760</xdr:rowOff>
    </xdr:to>
    <xdr:sp macro="" textlink="">
      <xdr:nvSpPr>
        <xdr:cNvPr id="337" name="楕円 336">
          <a:extLst>
            <a:ext uri="{FF2B5EF4-FFF2-40B4-BE49-F238E27FC236}">
              <a16:creationId xmlns:a16="http://schemas.microsoft.com/office/drawing/2014/main" id="{914F93EB-D826-4450-A3DA-D46540117A1B}"/>
            </a:ext>
          </a:extLst>
        </xdr:cNvPr>
        <xdr:cNvSpPr/>
      </xdr:nvSpPr>
      <xdr:spPr>
        <a:xfrm>
          <a:off x="14668500" y="107416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96537</xdr:rowOff>
    </xdr:from>
    <xdr:ext cx="736600" cy="259045"/>
    <xdr:sp macro="" textlink="">
      <xdr:nvSpPr>
        <xdr:cNvPr id="338" name="テキスト ボックス 337">
          <a:extLst>
            <a:ext uri="{FF2B5EF4-FFF2-40B4-BE49-F238E27FC236}">
              <a16:creationId xmlns:a16="http://schemas.microsoft.com/office/drawing/2014/main" id="{BD6C5D07-044A-48D4-B227-5D8240FBAE5A}"/>
            </a:ext>
          </a:extLst>
        </xdr:cNvPr>
        <xdr:cNvSpPr txBox="1"/>
      </xdr:nvSpPr>
      <xdr:spPr>
        <a:xfrm>
          <a:off x="14370050" y="1082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138176</xdr:rowOff>
    </xdr:from>
    <xdr:to>
      <xdr:col>73</xdr:col>
      <xdr:colOff>44450</xdr:colOff>
      <xdr:row>65</xdr:row>
      <xdr:rowOff>68326</xdr:rowOff>
    </xdr:to>
    <xdr:sp macro="" textlink="">
      <xdr:nvSpPr>
        <xdr:cNvPr id="339" name="楕円 338">
          <a:extLst>
            <a:ext uri="{FF2B5EF4-FFF2-40B4-BE49-F238E27FC236}">
              <a16:creationId xmlns:a16="http://schemas.microsoft.com/office/drawing/2014/main" id="{C2816341-A422-4212-B091-B9F98F827A16}"/>
            </a:ext>
          </a:extLst>
        </xdr:cNvPr>
        <xdr:cNvSpPr/>
      </xdr:nvSpPr>
      <xdr:spPr>
        <a:xfrm>
          <a:off x="13868400" y="107045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53103</xdr:rowOff>
    </xdr:from>
    <xdr:ext cx="762000" cy="259045"/>
    <xdr:sp macro="" textlink="">
      <xdr:nvSpPr>
        <xdr:cNvPr id="340" name="テキスト ボックス 339">
          <a:extLst>
            <a:ext uri="{FF2B5EF4-FFF2-40B4-BE49-F238E27FC236}">
              <a16:creationId xmlns:a16="http://schemas.microsoft.com/office/drawing/2014/main" id="{70183366-C3E0-41AA-AB3E-9FA9AA929D23}"/>
            </a:ext>
          </a:extLst>
        </xdr:cNvPr>
        <xdr:cNvSpPr txBox="1"/>
      </xdr:nvSpPr>
      <xdr:spPr>
        <a:xfrm>
          <a:off x="13557250" y="1078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135890</xdr:rowOff>
    </xdr:from>
    <xdr:to>
      <xdr:col>68</xdr:col>
      <xdr:colOff>203200</xdr:colOff>
      <xdr:row>64</xdr:row>
      <xdr:rowOff>66040</xdr:rowOff>
    </xdr:to>
    <xdr:sp macro="" textlink="">
      <xdr:nvSpPr>
        <xdr:cNvPr id="341" name="楕円 340">
          <a:extLst>
            <a:ext uri="{FF2B5EF4-FFF2-40B4-BE49-F238E27FC236}">
              <a16:creationId xmlns:a16="http://schemas.microsoft.com/office/drawing/2014/main" id="{70EF8F62-3979-4E1D-AB13-E45977FF6755}"/>
            </a:ext>
          </a:extLst>
        </xdr:cNvPr>
        <xdr:cNvSpPr/>
      </xdr:nvSpPr>
      <xdr:spPr>
        <a:xfrm>
          <a:off x="13055600" y="1053719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50817</xdr:rowOff>
    </xdr:from>
    <xdr:ext cx="762000" cy="259045"/>
    <xdr:sp macro="" textlink="">
      <xdr:nvSpPr>
        <xdr:cNvPr id="342" name="テキスト ボックス 341">
          <a:extLst>
            <a:ext uri="{FF2B5EF4-FFF2-40B4-BE49-F238E27FC236}">
              <a16:creationId xmlns:a16="http://schemas.microsoft.com/office/drawing/2014/main" id="{1943E808-F1A4-444C-A6F8-FC6B0A685022}"/>
            </a:ext>
          </a:extLst>
        </xdr:cNvPr>
        <xdr:cNvSpPr txBox="1"/>
      </xdr:nvSpPr>
      <xdr:spPr>
        <a:xfrm>
          <a:off x="12763500" y="1061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106934</xdr:rowOff>
    </xdr:from>
    <xdr:to>
      <xdr:col>64</xdr:col>
      <xdr:colOff>152400</xdr:colOff>
      <xdr:row>64</xdr:row>
      <xdr:rowOff>37084</xdr:rowOff>
    </xdr:to>
    <xdr:sp macro="" textlink="">
      <xdr:nvSpPr>
        <xdr:cNvPr id="343" name="楕円 342">
          <a:extLst>
            <a:ext uri="{FF2B5EF4-FFF2-40B4-BE49-F238E27FC236}">
              <a16:creationId xmlns:a16="http://schemas.microsoft.com/office/drawing/2014/main" id="{43ED6563-EB6C-4569-B5D8-115B1AB51AFA}"/>
            </a:ext>
          </a:extLst>
        </xdr:cNvPr>
        <xdr:cNvSpPr/>
      </xdr:nvSpPr>
      <xdr:spPr>
        <a:xfrm>
          <a:off x="12242800" y="105082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21861</xdr:rowOff>
    </xdr:from>
    <xdr:ext cx="762000" cy="259045"/>
    <xdr:sp macro="" textlink="">
      <xdr:nvSpPr>
        <xdr:cNvPr id="344" name="テキスト ボックス 343">
          <a:extLst>
            <a:ext uri="{FF2B5EF4-FFF2-40B4-BE49-F238E27FC236}">
              <a16:creationId xmlns:a16="http://schemas.microsoft.com/office/drawing/2014/main" id="{E6DE6E71-73FB-4478-848C-8FD3515DEB88}"/>
            </a:ext>
          </a:extLst>
        </xdr:cNvPr>
        <xdr:cNvSpPr txBox="1"/>
      </xdr:nvSpPr>
      <xdr:spPr>
        <a:xfrm>
          <a:off x="11950700" y="1058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BEA54A65-F160-47A5-B3F8-9856355578ED}"/>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FE5FA47E-3791-4979-8CD6-E487FA7DF24C}"/>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F6248097-BD2F-4CFF-8633-F9A490511677}"/>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D1286545-2987-4FD8-949B-579B949ABF1C}"/>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C78AF63B-7C06-4C7A-8236-B8445FE49379}"/>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34F24F39-D0B5-49D1-90E2-654E89F185F2}"/>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D108BA55-5E76-4639-95E1-570E456A6076}"/>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C702B580-EEC2-49BB-868F-0CCF9D000ACE}"/>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54515653-85E6-4D24-90E4-6B46A5B04BAB}"/>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E1999997-5701-491C-B892-D9DAC3C7C6F9}"/>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B8D4812F-2F1F-42E0-BC20-BF75280C6374}"/>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944CF679-DF73-4A30-807D-78CE53EDD348}"/>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782957B1-432D-431A-B689-882C947038DF}"/>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地方債の元利償還金のうち元金償還の増加（＋</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億）や、満期一括償還地方債に係る年度割相当額の増加（＋</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億）等により、分子は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億円余増加し、標準財政規模の減少（▲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億）に伴い、分母は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億円余減少した。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その結果、単年度比率では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12.81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ポイント）となり、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カ年平均としては、前年度比＋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2E079536-CE7C-4014-91B5-A18BAF08268B}"/>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1C0DEC10-00B2-4D92-91F2-4352D04EBE58}"/>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12923F10-E71E-4A14-955F-48AAFEB2D735}"/>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57363267-7D02-4D15-BDA7-6B21AA5706D2}"/>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3153FC56-E499-4983-B92C-186171AEE24A}"/>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5510C020-45DF-4BFF-A75C-0AB935F1F489}"/>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D1B5E3CC-7B5C-452E-9B24-7DC023E4F1FF}"/>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D49732F8-3408-4015-9B84-E3606704337D}"/>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EDFDDD50-00AC-4B87-9AEA-FA16DDC91352}"/>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DA877BCF-B881-4624-B3CF-FF4A44AB0253}"/>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6358C384-BF12-42DA-A7F2-5C997A91FF12}"/>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74C4A610-1164-462A-B70A-58C8AB25542D}"/>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EE133159-4183-47B0-9215-73E3F30C7769}"/>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CB1B5073-B21F-499C-AD96-925F09E00FB8}"/>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88BC99DC-DA03-4447-B70B-AFE9CB4A029A}"/>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AF348DD4-A76A-4178-AE35-4317758BE64C}"/>
            </a:ext>
          </a:extLst>
        </xdr:cNvPr>
        <xdr:cNvCxnSpPr/>
      </xdr:nvCxnSpPr>
      <xdr:spPr>
        <a:xfrm flipV="1">
          <a:off x="15474950" y="6119989"/>
          <a:ext cx="0" cy="1370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077B8714-3C24-40AE-B71E-2E7648D23937}"/>
            </a:ext>
          </a:extLst>
        </xdr:cNvPr>
        <xdr:cNvSpPr txBox="1"/>
      </xdr:nvSpPr>
      <xdr:spPr>
        <a:xfrm>
          <a:off x="15563850" y="746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CF41BB5C-C018-4DFF-A1D1-129A06D7CD9B}"/>
            </a:ext>
          </a:extLst>
        </xdr:cNvPr>
        <xdr:cNvCxnSpPr/>
      </xdr:nvCxnSpPr>
      <xdr:spPr>
        <a:xfrm>
          <a:off x="15405100" y="7490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F7A94402-329A-4B53-AA4C-CB9C0C100963}"/>
            </a:ext>
          </a:extLst>
        </xdr:cNvPr>
        <xdr:cNvSpPr txBox="1"/>
      </xdr:nvSpPr>
      <xdr:spPr>
        <a:xfrm>
          <a:off x="15563850" y="58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2B136F41-8FA8-4CE1-8BA4-BA4F058909F0}"/>
            </a:ext>
          </a:extLst>
        </xdr:cNvPr>
        <xdr:cNvCxnSpPr/>
      </xdr:nvCxnSpPr>
      <xdr:spPr>
        <a:xfrm>
          <a:off x="15405100" y="6119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111478</xdr:rowOff>
    </xdr:from>
    <xdr:to>
      <xdr:col>81</xdr:col>
      <xdr:colOff>44450</xdr:colOff>
      <xdr:row>45</xdr:row>
      <xdr:rowOff>33867</xdr:rowOff>
    </xdr:to>
    <xdr:cxnSp macro="">
      <xdr:nvCxnSpPr>
        <xdr:cNvPr id="378" name="直線コネクタ 377">
          <a:extLst>
            <a:ext uri="{FF2B5EF4-FFF2-40B4-BE49-F238E27FC236}">
              <a16:creationId xmlns:a16="http://schemas.microsoft.com/office/drawing/2014/main" id="{D4CB15A8-3B2A-4F27-BC8E-56DE25527AEC}"/>
            </a:ext>
          </a:extLst>
        </xdr:cNvPr>
        <xdr:cNvCxnSpPr/>
      </xdr:nvCxnSpPr>
      <xdr:spPr>
        <a:xfrm>
          <a:off x="14712950" y="7375878"/>
          <a:ext cx="762000" cy="8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28522</xdr:rowOff>
    </xdr:from>
    <xdr:ext cx="762000" cy="259045"/>
    <xdr:sp macro="" textlink="">
      <xdr:nvSpPr>
        <xdr:cNvPr id="379" name="公債費負担の状況平均値テキスト">
          <a:extLst>
            <a:ext uri="{FF2B5EF4-FFF2-40B4-BE49-F238E27FC236}">
              <a16:creationId xmlns:a16="http://schemas.microsoft.com/office/drawing/2014/main" id="{BC783C30-9BB9-42EC-9D27-78609EC03AA2}"/>
            </a:ext>
          </a:extLst>
        </xdr:cNvPr>
        <xdr:cNvSpPr txBox="1"/>
      </xdr:nvSpPr>
      <xdr:spPr>
        <a:xfrm>
          <a:off x="15563850" y="6632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95D44435-A34A-4150-955C-5E199305FDBE}"/>
            </a:ext>
          </a:extLst>
        </xdr:cNvPr>
        <xdr:cNvSpPr/>
      </xdr:nvSpPr>
      <xdr:spPr>
        <a:xfrm>
          <a:off x="15430500" y="67810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98072</xdr:rowOff>
    </xdr:from>
    <xdr:to>
      <xdr:col>77</xdr:col>
      <xdr:colOff>44450</xdr:colOff>
      <xdr:row>44</xdr:row>
      <xdr:rowOff>111478</xdr:rowOff>
    </xdr:to>
    <xdr:cxnSp macro="">
      <xdr:nvCxnSpPr>
        <xdr:cNvPr id="381" name="直線コネクタ 380">
          <a:extLst>
            <a:ext uri="{FF2B5EF4-FFF2-40B4-BE49-F238E27FC236}">
              <a16:creationId xmlns:a16="http://schemas.microsoft.com/office/drawing/2014/main" id="{6E0C2533-F279-4439-8164-6C7B77E219F0}"/>
            </a:ext>
          </a:extLst>
        </xdr:cNvPr>
        <xdr:cNvCxnSpPr/>
      </xdr:nvCxnSpPr>
      <xdr:spPr>
        <a:xfrm>
          <a:off x="13906500" y="7362472"/>
          <a:ext cx="8064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7510D1AA-C2D6-4212-BA29-9C0EFE9B573D}"/>
            </a:ext>
          </a:extLst>
        </xdr:cNvPr>
        <xdr:cNvSpPr/>
      </xdr:nvSpPr>
      <xdr:spPr>
        <a:xfrm>
          <a:off x="14668500" y="68213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163988</xdr:rowOff>
    </xdr:from>
    <xdr:ext cx="736600" cy="259045"/>
    <xdr:sp macro="" textlink="">
      <xdr:nvSpPr>
        <xdr:cNvPr id="383" name="テキスト ボックス 382">
          <a:extLst>
            <a:ext uri="{FF2B5EF4-FFF2-40B4-BE49-F238E27FC236}">
              <a16:creationId xmlns:a16="http://schemas.microsoft.com/office/drawing/2014/main" id="{D756A009-7866-49EF-B38A-AEEA06714FA8}"/>
            </a:ext>
          </a:extLst>
        </xdr:cNvPr>
        <xdr:cNvSpPr txBox="1"/>
      </xdr:nvSpPr>
      <xdr:spPr>
        <a:xfrm>
          <a:off x="14370050" y="660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98072</xdr:rowOff>
    </xdr:to>
    <xdr:cxnSp macro="">
      <xdr:nvCxnSpPr>
        <xdr:cNvPr id="384" name="直線コネクタ 383">
          <a:extLst>
            <a:ext uri="{FF2B5EF4-FFF2-40B4-BE49-F238E27FC236}">
              <a16:creationId xmlns:a16="http://schemas.microsoft.com/office/drawing/2014/main" id="{123384F3-F60D-4B95-A6F7-901A1DA5830E}"/>
            </a:ext>
          </a:extLst>
        </xdr:cNvPr>
        <xdr:cNvCxnSpPr/>
      </xdr:nvCxnSpPr>
      <xdr:spPr>
        <a:xfrm>
          <a:off x="13106400" y="7308850"/>
          <a:ext cx="8001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F3B7904C-1688-4DA9-A2A1-047637F1B3CD}"/>
            </a:ext>
          </a:extLst>
        </xdr:cNvPr>
        <xdr:cNvSpPr/>
      </xdr:nvSpPr>
      <xdr:spPr>
        <a:xfrm>
          <a:off x="13868400" y="68481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6" name="テキスト ボックス 385">
          <a:extLst>
            <a:ext uri="{FF2B5EF4-FFF2-40B4-BE49-F238E27FC236}">
              <a16:creationId xmlns:a16="http://schemas.microsoft.com/office/drawing/2014/main" id="{A877A3BD-E5FA-46AA-9DF7-EB89272FEB96}"/>
            </a:ext>
          </a:extLst>
        </xdr:cNvPr>
        <xdr:cNvSpPr txBox="1"/>
      </xdr:nvSpPr>
      <xdr:spPr>
        <a:xfrm>
          <a:off x="13557250" y="66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57855</xdr:rowOff>
    </xdr:to>
    <xdr:cxnSp macro="">
      <xdr:nvCxnSpPr>
        <xdr:cNvPr id="387" name="直線コネクタ 386">
          <a:extLst>
            <a:ext uri="{FF2B5EF4-FFF2-40B4-BE49-F238E27FC236}">
              <a16:creationId xmlns:a16="http://schemas.microsoft.com/office/drawing/2014/main" id="{FE959FB7-B6FE-48A6-B2FE-BC54220CC10E}"/>
            </a:ext>
          </a:extLst>
        </xdr:cNvPr>
        <xdr:cNvCxnSpPr/>
      </xdr:nvCxnSpPr>
      <xdr:spPr>
        <a:xfrm flipV="1">
          <a:off x="12293600" y="7308850"/>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84EF60DE-DCFF-46D2-B73A-EDEB91685CDB}"/>
            </a:ext>
          </a:extLst>
        </xdr:cNvPr>
        <xdr:cNvSpPr/>
      </xdr:nvSpPr>
      <xdr:spPr>
        <a:xfrm>
          <a:off x="13055600" y="684812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89" name="テキスト ボックス 388">
          <a:extLst>
            <a:ext uri="{FF2B5EF4-FFF2-40B4-BE49-F238E27FC236}">
              <a16:creationId xmlns:a16="http://schemas.microsoft.com/office/drawing/2014/main" id="{D447322E-888D-438B-BDF4-BAD6360A5CCF}"/>
            </a:ext>
          </a:extLst>
        </xdr:cNvPr>
        <xdr:cNvSpPr txBox="1"/>
      </xdr:nvSpPr>
      <xdr:spPr>
        <a:xfrm>
          <a:off x="12763500" y="66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35A69A83-3800-445C-8B86-6AEABF53A8BE}"/>
            </a:ext>
          </a:extLst>
        </xdr:cNvPr>
        <xdr:cNvSpPr/>
      </xdr:nvSpPr>
      <xdr:spPr>
        <a:xfrm>
          <a:off x="12242800" y="693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1" name="テキスト ボックス 390">
          <a:extLst>
            <a:ext uri="{FF2B5EF4-FFF2-40B4-BE49-F238E27FC236}">
              <a16:creationId xmlns:a16="http://schemas.microsoft.com/office/drawing/2014/main" id="{AA3A9FAA-370E-4C05-BDB4-BF159A7F1118}"/>
            </a:ext>
          </a:extLst>
        </xdr:cNvPr>
        <xdr:cNvSpPr txBox="1"/>
      </xdr:nvSpPr>
      <xdr:spPr>
        <a:xfrm>
          <a:off x="11950700" y="671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4EAB0656-DEB6-4991-8BB4-23C55AEC6073}"/>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803E1DB-ED6E-40A6-804D-A9A59BE80DC8}"/>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77F7B765-51B9-41BD-AC33-52F11664C0CE}"/>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6F49406-7CA7-4909-B79E-0247A289C6A7}"/>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E6A0200-5B46-4F0F-8B94-3CDE3205D361}"/>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154517</xdr:rowOff>
    </xdr:from>
    <xdr:to>
      <xdr:col>81</xdr:col>
      <xdr:colOff>95250</xdr:colOff>
      <xdr:row>45</xdr:row>
      <xdr:rowOff>84667</xdr:rowOff>
    </xdr:to>
    <xdr:sp macro="" textlink="">
      <xdr:nvSpPr>
        <xdr:cNvPr id="397" name="楕円 396">
          <a:extLst>
            <a:ext uri="{FF2B5EF4-FFF2-40B4-BE49-F238E27FC236}">
              <a16:creationId xmlns:a16="http://schemas.microsoft.com/office/drawing/2014/main" id="{A4AD3E0C-38F2-4F31-B62C-FD6CDF898817}"/>
            </a:ext>
          </a:extLst>
        </xdr:cNvPr>
        <xdr:cNvSpPr/>
      </xdr:nvSpPr>
      <xdr:spPr>
        <a:xfrm>
          <a:off x="15430500" y="74189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50394</xdr:rowOff>
    </xdr:from>
    <xdr:ext cx="762000" cy="259045"/>
    <xdr:sp macro="" textlink="">
      <xdr:nvSpPr>
        <xdr:cNvPr id="398" name="公債費負担の状況該当値テキスト">
          <a:extLst>
            <a:ext uri="{FF2B5EF4-FFF2-40B4-BE49-F238E27FC236}">
              <a16:creationId xmlns:a16="http://schemas.microsoft.com/office/drawing/2014/main" id="{BAFB706E-1A9B-4602-95EE-6290D6C21323}"/>
            </a:ext>
          </a:extLst>
        </xdr:cNvPr>
        <xdr:cNvSpPr txBox="1"/>
      </xdr:nvSpPr>
      <xdr:spPr>
        <a:xfrm>
          <a:off x="15563850" y="731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60678</xdr:rowOff>
    </xdr:from>
    <xdr:to>
      <xdr:col>77</xdr:col>
      <xdr:colOff>95250</xdr:colOff>
      <xdr:row>44</xdr:row>
      <xdr:rowOff>162278</xdr:rowOff>
    </xdr:to>
    <xdr:sp macro="" textlink="">
      <xdr:nvSpPr>
        <xdr:cNvPr id="399" name="楕円 398">
          <a:extLst>
            <a:ext uri="{FF2B5EF4-FFF2-40B4-BE49-F238E27FC236}">
              <a16:creationId xmlns:a16="http://schemas.microsoft.com/office/drawing/2014/main" id="{E229FF4A-3731-4631-892D-A9B99EBE7AA2}"/>
            </a:ext>
          </a:extLst>
        </xdr:cNvPr>
        <xdr:cNvSpPr/>
      </xdr:nvSpPr>
      <xdr:spPr>
        <a:xfrm>
          <a:off x="14668500" y="732507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147055</xdr:rowOff>
    </xdr:from>
    <xdr:ext cx="736600" cy="259045"/>
    <xdr:sp macro="" textlink="">
      <xdr:nvSpPr>
        <xdr:cNvPr id="400" name="テキスト ボックス 399">
          <a:extLst>
            <a:ext uri="{FF2B5EF4-FFF2-40B4-BE49-F238E27FC236}">
              <a16:creationId xmlns:a16="http://schemas.microsoft.com/office/drawing/2014/main" id="{25D2E23A-29A9-40C1-9CFF-F5D0F6C0D16B}"/>
            </a:ext>
          </a:extLst>
        </xdr:cNvPr>
        <xdr:cNvSpPr txBox="1"/>
      </xdr:nvSpPr>
      <xdr:spPr>
        <a:xfrm>
          <a:off x="14370050" y="7411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47272</xdr:rowOff>
    </xdr:from>
    <xdr:to>
      <xdr:col>73</xdr:col>
      <xdr:colOff>44450</xdr:colOff>
      <xdr:row>44</xdr:row>
      <xdr:rowOff>148872</xdr:rowOff>
    </xdr:to>
    <xdr:sp macro="" textlink="">
      <xdr:nvSpPr>
        <xdr:cNvPr id="401" name="楕円 400">
          <a:extLst>
            <a:ext uri="{FF2B5EF4-FFF2-40B4-BE49-F238E27FC236}">
              <a16:creationId xmlns:a16="http://schemas.microsoft.com/office/drawing/2014/main" id="{31FF2038-02A1-42FD-B8BB-66B2CCDBC5E6}"/>
            </a:ext>
          </a:extLst>
        </xdr:cNvPr>
        <xdr:cNvSpPr/>
      </xdr:nvSpPr>
      <xdr:spPr>
        <a:xfrm>
          <a:off x="13868400" y="73116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133649</xdr:rowOff>
    </xdr:from>
    <xdr:ext cx="762000" cy="259045"/>
    <xdr:sp macro="" textlink="">
      <xdr:nvSpPr>
        <xdr:cNvPr id="402" name="テキスト ボックス 401">
          <a:extLst>
            <a:ext uri="{FF2B5EF4-FFF2-40B4-BE49-F238E27FC236}">
              <a16:creationId xmlns:a16="http://schemas.microsoft.com/office/drawing/2014/main" id="{4E5B316B-2CEC-4127-887A-40C3FE5E721C}"/>
            </a:ext>
          </a:extLst>
        </xdr:cNvPr>
        <xdr:cNvSpPr txBox="1"/>
      </xdr:nvSpPr>
      <xdr:spPr>
        <a:xfrm>
          <a:off x="13557250" y="73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165100</xdr:rowOff>
    </xdr:from>
    <xdr:to>
      <xdr:col>68</xdr:col>
      <xdr:colOff>203200</xdr:colOff>
      <xdr:row>44</xdr:row>
      <xdr:rowOff>95250</xdr:rowOff>
    </xdr:to>
    <xdr:sp macro="" textlink="">
      <xdr:nvSpPr>
        <xdr:cNvPr id="403" name="楕円 402">
          <a:extLst>
            <a:ext uri="{FF2B5EF4-FFF2-40B4-BE49-F238E27FC236}">
              <a16:creationId xmlns:a16="http://schemas.microsoft.com/office/drawing/2014/main" id="{5D9FEFC1-8E1C-4798-A14B-70D9C4A50DF4}"/>
            </a:ext>
          </a:extLst>
        </xdr:cNvPr>
        <xdr:cNvSpPr/>
      </xdr:nvSpPr>
      <xdr:spPr>
        <a:xfrm>
          <a:off x="13055600" y="726440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80027</xdr:rowOff>
    </xdr:from>
    <xdr:ext cx="762000" cy="259045"/>
    <xdr:sp macro="" textlink="">
      <xdr:nvSpPr>
        <xdr:cNvPr id="404" name="テキスト ボックス 403">
          <a:extLst>
            <a:ext uri="{FF2B5EF4-FFF2-40B4-BE49-F238E27FC236}">
              <a16:creationId xmlns:a16="http://schemas.microsoft.com/office/drawing/2014/main" id="{A16CC8DE-EC11-455D-80B1-0A0443F79E11}"/>
            </a:ext>
          </a:extLst>
        </xdr:cNvPr>
        <xdr:cNvSpPr txBox="1"/>
      </xdr:nvSpPr>
      <xdr:spPr>
        <a:xfrm>
          <a:off x="12763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7055</xdr:rowOff>
    </xdr:from>
    <xdr:to>
      <xdr:col>64</xdr:col>
      <xdr:colOff>152400</xdr:colOff>
      <xdr:row>44</xdr:row>
      <xdr:rowOff>108655</xdr:rowOff>
    </xdr:to>
    <xdr:sp macro="" textlink="">
      <xdr:nvSpPr>
        <xdr:cNvPr id="405" name="楕円 404">
          <a:extLst>
            <a:ext uri="{FF2B5EF4-FFF2-40B4-BE49-F238E27FC236}">
              <a16:creationId xmlns:a16="http://schemas.microsoft.com/office/drawing/2014/main" id="{CDFC1051-9846-43BA-8280-327F43C3D263}"/>
            </a:ext>
          </a:extLst>
        </xdr:cNvPr>
        <xdr:cNvSpPr/>
      </xdr:nvSpPr>
      <xdr:spPr>
        <a:xfrm>
          <a:off x="12242800" y="72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93432</xdr:rowOff>
    </xdr:from>
    <xdr:ext cx="762000" cy="259045"/>
    <xdr:sp macro="" textlink="">
      <xdr:nvSpPr>
        <xdr:cNvPr id="406" name="テキスト ボックス 405">
          <a:extLst>
            <a:ext uri="{FF2B5EF4-FFF2-40B4-BE49-F238E27FC236}">
              <a16:creationId xmlns:a16="http://schemas.microsoft.com/office/drawing/2014/main" id="{9AC6706B-C2A9-4956-939C-4CAEB8E340C2}"/>
            </a:ext>
          </a:extLst>
        </xdr:cNvPr>
        <xdr:cNvSpPr txBox="1"/>
      </xdr:nvSpPr>
      <xdr:spPr>
        <a:xfrm>
          <a:off x="11950700" y="735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152312B-0A72-4048-BF07-7215E52DADFF}"/>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4EE241C1-0A1A-47A5-9D4F-142C795FD026}"/>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9C5469E6-1722-4B60-A892-81CD15F9B548}"/>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8BEB2C9A-4BE9-44E6-B8E6-F85EB0282FC2}"/>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1B1D8647-7206-46F8-A335-BF97CD81E9AB}"/>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17795E1E-3FE0-4926-9BBD-0DA292EC6DB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E8E132C-7703-475D-B410-8F2BF44D5D32}"/>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3717E41F-C213-4680-AC42-47C7008996D6}"/>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9DA2F711-CFB4-4F4C-AD5B-C48484F127F1}"/>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EEC3C20F-F29E-41BC-B1D0-7368C48216EF}"/>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9D6E6837-7545-4603-9456-9F5B19896AA6}"/>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95CC6DF4-47AD-4373-A31F-E7682A95F522}"/>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38404FC3-E93B-4A4A-9688-A94F4A50F27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臨時財政対策債を除く地方債現在高の減少に伴う将来負担額の減少（▲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億）により、分子は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億円余の減少となったが、令和３年度に特殊要因で大幅に増加していた標準財政規模が令和４年度は減少（▲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億）したため、分母が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億円余の減少となり、将来負担比率としては、前年度比で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ポイントの増加となった。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8D550650-77CC-4484-BDF5-016C6BEF9BB2}"/>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C76032CC-5BE1-41E1-8D35-07BDB09E092B}"/>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21E9104F-13A6-44B0-8FB6-2BFF99EAD5EB}"/>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7C3A203D-640E-4A22-A023-C1328BC54F3A}"/>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2E8F8CD4-2985-4B58-9381-88AA9F8EEB9C}"/>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70106C7B-6B60-441F-A65F-07F2F1F2FA41}"/>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4FEDD664-2C09-4F17-91A8-A95A68036753}"/>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32CF3451-4C35-4858-9695-D5BC94781228}"/>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8F8CC95E-E0B3-4816-A745-D50947FD8EA5}"/>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E5C00010-8169-4C0A-BB27-D8E30652BDFC}"/>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A269D728-1AC7-48E3-9845-A2BC51A5150F}"/>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B7AD6FB-79D5-4EEB-8AAF-67471D9FFACD}"/>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155CD2BD-CA92-483D-8296-A6A66613B054}"/>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C460A48E-EFBA-4BAF-A8A0-09707C0D392C}"/>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636F06A6-DDBD-41D0-84AB-F1026FD666FC}"/>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728BD9F0-E4FB-4012-B807-731CBAAF0833}"/>
            </a:ext>
          </a:extLst>
        </xdr:cNvPr>
        <xdr:cNvCxnSpPr/>
      </xdr:nvCxnSpPr>
      <xdr:spPr>
        <a:xfrm flipV="1">
          <a:off x="15474950" y="2288117"/>
          <a:ext cx="0" cy="1274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8BBE4ECF-FD7B-4470-9482-D3CA2F540D60}"/>
            </a:ext>
          </a:extLst>
        </xdr:cNvPr>
        <xdr:cNvSpPr txBox="1"/>
      </xdr:nvSpPr>
      <xdr:spPr>
        <a:xfrm>
          <a:off x="15563850" y="353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EB7A5CD6-F996-4BEE-901F-AE4E4500ADD7}"/>
            </a:ext>
          </a:extLst>
        </xdr:cNvPr>
        <xdr:cNvCxnSpPr/>
      </xdr:nvCxnSpPr>
      <xdr:spPr>
        <a:xfrm>
          <a:off x="15405100" y="35628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55EC15C6-0811-4C54-9971-A838620059EB}"/>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A3B727F0-A5D0-4E3D-BCD2-584BB749CDB3}"/>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110490</xdr:rowOff>
    </xdr:from>
    <xdr:to>
      <xdr:col>81</xdr:col>
      <xdr:colOff>44450</xdr:colOff>
      <xdr:row>19</xdr:row>
      <xdr:rowOff>132207</xdr:rowOff>
    </xdr:to>
    <xdr:cxnSp macro="">
      <xdr:nvCxnSpPr>
        <xdr:cNvPr id="440" name="直線コネクタ 439">
          <a:extLst>
            <a:ext uri="{FF2B5EF4-FFF2-40B4-BE49-F238E27FC236}">
              <a16:creationId xmlns:a16="http://schemas.microsoft.com/office/drawing/2014/main" id="{231974D9-ED2C-4014-AA76-7EFD8279035B}"/>
            </a:ext>
          </a:extLst>
        </xdr:cNvPr>
        <xdr:cNvCxnSpPr/>
      </xdr:nvCxnSpPr>
      <xdr:spPr>
        <a:xfrm>
          <a:off x="14712950" y="3247390"/>
          <a:ext cx="762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1" name="将来負担の状況平均値テキスト">
          <a:extLst>
            <a:ext uri="{FF2B5EF4-FFF2-40B4-BE49-F238E27FC236}">
              <a16:creationId xmlns:a16="http://schemas.microsoft.com/office/drawing/2014/main" id="{3E9FA6B9-90BB-4036-82DA-DB39CFA6B413}"/>
            </a:ext>
          </a:extLst>
        </xdr:cNvPr>
        <xdr:cNvSpPr txBox="1"/>
      </xdr:nvSpPr>
      <xdr:spPr>
        <a:xfrm>
          <a:off x="15563850" y="26134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350CF4B7-250B-456C-8EC5-B55EE19FEC64}"/>
            </a:ext>
          </a:extLst>
        </xdr:cNvPr>
        <xdr:cNvSpPr/>
      </xdr:nvSpPr>
      <xdr:spPr>
        <a:xfrm>
          <a:off x="15430500" y="27619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110490</xdr:rowOff>
    </xdr:from>
    <xdr:to>
      <xdr:col>77</xdr:col>
      <xdr:colOff>44450</xdr:colOff>
      <xdr:row>20</xdr:row>
      <xdr:rowOff>25104</xdr:rowOff>
    </xdr:to>
    <xdr:cxnSp macro="">
      <xdr:nvCxnSpPr>
        <xdr:cNvPr id="443" name="直線コネクタ 442">
          <a:extLst>
            <a:ext uri="{FF2B5EF4-FFF2-40B4-BE49-F238E27FC236}">
              <a16:creationId xmlns:a16="http://schemas.microsoft.com/office/drawing/2014/main" id="{DC94B4EC-F653-47F7-AE35-7477B46A757F}"/>
            </a:ext>
          </a:extLst>
        </xdr:cNvPr>
        <xdr:cNvCxnSpPr/>
      </xdr:nvCxnSpPr>
      <xdr:spPr>
        <a:xfrm flipV="1">
          <a:off x="13906500" y="3247390"/>
          <a:ext cx="806450" cy="7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D78D9457-BE3E-4CD5-9E6A-10E341DCF409}"/>
            </a:ext>
          </a:extLst>
        </xdr:cNvPr>
        <xdr:cNvSpPr/>
      </xdr:nvSpPr>
      <xdr:spPr>
        <a:xfrm>
          <a:off x="14668500" y="28038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5" name="テキスト ボックス 444">
          <a:extLst>
            <a:ext uri="{FF2B5EF4-FFF2-40B4-BE49-F238E27FC236}">
              <a16:creationId xmlns:a16="http://schemas.microsoft.com/office/drawing/2014/main" id="{D7424E9E-BE09-4063-9FB4-B460BC9ABB63}"/>
            </a:ext>
          </a:extLst>
        </xdr:cNvPr>
        <xdr:cNvSpPr txBox="1"/>
      </xdr:nvSpPr>
      <xdr:spPr>
        <a:xfrm>
          <a:off x="14370050" y="2579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25104</xdr:rowOff>
    </xdr:from>
    <xdr:to>
      <xdr:col>72</xdr:col>
      <xdr:colOff>203200</xdr:colOff>
      <xdr:row>20</xdr:row>
      <xdr:rowOff>64516</xdr:rowOff>
    </xdr:to>
    <xdr:cxnSp macro="">
      <xdr:nvCxnSpPr>
        <xdr:cNvPr id="446" name="直線コネクタ 445">
          <a:extLst>
            <a:ext uri="{FF2B5EF4-FFF2-40B4-BE49-F238E27FC236}">
              <a16:creationId xmlns:a16="http://schemas.microsoft.com/office/drawing/2014/main" id="{4DD2ED36-AFAF-4587-8BFB-D0FE53B67498}"/>
            </a:ext>
          </a:extLst>
        </xdr:cNvPr>
        <xdr:cNvCxnSpPr/>
      </xdr:nvCxnSpPr>
      <xdr:spPr>
        <a:xfrm flipV="1">
          <a:off x="13106400" y="3327104"/>
          <a:ext cx="8001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EEDC45DD-085D-42D6-8F22-303F1FE9987E}"/>
            </a:ext>
          </a:extLst>
        </xdr:cNvPr>
        <xdr:cNvSpPr/>
      </xdr:nvSpPr>
      <xdr:spPr>
        <a:xfrm>
          <a:off x="13868400" y="29044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48" name="テキスト ボックス 447">
          <a:extLst>
            <a:ext uri="{FF2B5EF4-FFF2-40B4-BE49-F238E27FC236}">
              <a16:creationId xmlns:a16="http://schemas.microsoft.com/office/drawing/2014/main" id="{7BC6D1E7-DF2D-4EA8-8152-68F3BB4FEC73}"/>
            </a:ext>
          </a:extLst>
        </xdr:cNvPr>
        <xdr:cNvSpPr txBox="1"/>
      </xdr:nvSpPr>
      <xdr:spPr>
        <a:xfrm>
          <a:off x="13557250" y="267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51647</xdr:rowOff>
    </xdr:from>
    <xdr:to>
      <xdr:col>68</xdr:col>
      <xdr:colOff>152400</xdr:colOff>
      <xdr:row>20</xdr:row>
      <xdr:rowOff>64516</xdr:rowOff>
    </xdr:to>
    <xdr:cxnSp macro="">
      <xdr:nvCxnSpPr>
        <xdr:cNvPr id="449" name="直線コネクタ 448">
          <a:extLst>
            <a:ext uri="{FF2B5EF4-FFF2-40B4-BE49-F238E27FC236}">
              <a16:creationId xmlns:a16="http://schemas.microsoft.com/office/drawing/2014/main" id="{17E33CB2-951D-465F-AD1B-745D48CA60ED}"/>
            </a:ext>
          </a:extLst>
        </xdr:cNvPr>
        <xdr:cNvCxnSpPr/>
      </xdr:nvCxnSpPr>
      <xdr:spPr>
        <a:xfrm>
          <a:off x="12293600" y="3353647"/>
          <a:ext cx="8128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80B51193-BF0D-47F7-985B-8A605B875483}"/>
            </a:ext>
          </a:extLst>
        </xdr:cNvPr>
        <xdr:cNvSpPr/>
      </xdr:nvSpPr>
      <xdr:spPr>
        <a:xfrm>
          <a:off x="13055600" y="295109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1" name="テキスト ボックス 450">
          <a:extLst>
            <a:ext uri="{FF2B5EF4-FFF2-40B4-BE49-F238E27FC236}">
              <a16:creationId xmlns:a16="http://schemas.microsoft.com/office/drawing/2014/main" id="{46B0AAA9-D526-4783-8B6C-80FA68C4101B}"/>
            </a:ext>
          </a:extLst>
        </xdr:cNvPr>
        <xdr:cNvSpPr txBox="1"/>
      </xdr:nvSpPr>
      <xdr:spPr>
        <a:xfrm>
          <a:off x="12763500" y="272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F361D8AE-3630-4DC1-9C13-63C4F7C47E62}"/>
            </a:ext>
          </a:extLst>
        </xdr:cNvPr>
        <xdr:cNvSpPr/>
      </xdr:nvSpPr>
      <xdr:spPr>
        <a:xfrm>
          <a:off x="12242800" y="29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4C36350B-B16D-4126-A00D-3C656241D556}"/>
            </a:ext>
          </a:extLst>
        </xdr:cNvPr>
        <xdr:cNvSpPr txBox="1"/>
      </xdr:nvSpPr>
      <xdr:spPr>
        <a:xfrm>
          <a:off x="11950700" y="27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4CE5187-9181-4F27-BD13-D350F0C40395}"/>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61128F6-7D85-419F-931B-52D2EDCD01E7}"/>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58AF710-89EE-4B39-9EF1-E26843838271}"/>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EB7791E-1187-4403-9637-73B73A30FBDD}"/>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2FCAFB5F-502A-47C8-8A53-8F72572CAB5E}"/>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81407</xdr:rowOff>
    </xdr:from>
    <xdr:to>
      <xdr:col>81</xdr:col>
      <xdr:colOff>95250</xdr:colOff>
      <xdr:row>20</xdr:row>
      <xdr:rowOff>11557</xdr:rowOff>
    </xdr:to>
    <xdr:sp macro="" textlink="">
      <xdr:nvSpPr>
        <xdr:cNvPr id="459" name="楕円 458">
          <a:extLst>
            <a:ext uri="{FF2B5EF4-FFF2-40B4-BE49-F238E27FC236}">
              <a16:creationId xmlns:a16="http://schemas.microsoft.com/office/drawing/2014/main" id="{CDF9F3D7-2637-441F-BC60-CBBFAF8E3D95}"/>
            </a:ext>
          </a:extLst>
        </xdr:cNvPr>
        <xdr:cNvSpPr/>
      </xdr:nvSpPr>
      <xdr:spPr>
        <a:xfrm>
          <a:off x="15430500" y="32183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53484</xdr:rowOff>
    </xdr:from>
    <xdr:ext cx="762000" cy="259045"/>
    <xdr:sp macro="" textlink="">
      <xdr:nvSpPr>
        <xdr:cNvPr id="460" name="将来負担の状況該当値テキスト">
          <a:extLst>
            <a:ext uri="{FF2B5EF4-FFF2-40B4-BE49-F238E27FC236}">
              <a16:creationId xmlns:a16="http://schemas.microsoft.com/office/drawing/2014/main" id="{7F8A64F6-9B44-4030-B047-980FA8F6DBA0}"/>
            </a:ext>
          </a:extLst>
        </xdr:cNvPr>
        <xdr:cNvSpPr txBox="1"/>
      </xdr:nvSpPr>
      <xdr:spPr>
        <a:xfrm>
          <a:off x="15563850" y="319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59690</xdr:rowOff>
    </xdr:from>
    <xdr:to>
      <xdr:col>77</xdr:col>
      <xdr:colOff>95250</xdr:colOff>
      <xdr:row>19</xdr:row>
      <xdr:rowOff>161290</xdr:rowOff>
    </xdr:to>
    <xdr:sp macro="" textlink="">
      <xdr:nvSpPr>
        <xdr:cNvPr id="461" name="楕円 460">
          <a:extLst>
            <a:ext uri="{FF2B5EF4-FFF2-40B4-BE49-F238E27FC236}">
              <a16:creationId xmlns:a16="http://schemas.microsoft.com/office/drawing/2014/main" id="{3E243884-E836-492C-A901-FF5C0A479C4E}"/>
            </a:ext>
          </a:extLst>
        </xdr:cNvPr>
        <xdr:cNvSpPr/>
      </xdr:nvSpPr>
      <xdr:spPr>
        <a:xfrm>
          <a:off x="14668500" y="31965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146067</xdr:rowOff>
    </xdr:from>
    <xdr:ext cx="736600" cy="259045"/>
    <xdr:sp macro="" textlink="">
      <xdr:nvSpPr>
        <xdr:cNvPr id="462" name="テキスト ボックス 461">
          <a:extLst>
            <a:ext uri="{FF2B5EF4-FFF2-40B4-BE49-F238E27FC236}">
              <a16:creationId xmlns:a16="http://schemas.microsoft.com/office/drawing/2014/main" id="{0AB91995-46BE-4B0E-A010-6088D98CEB13}"/>
            </a:ext>
          </a:extLst>
        </xdr:cNvPr>
        <xdr:cNvSpPr txBox="1"/>
      </xdr:nvSpPr>
      <xdr:spPr>
        <a:xfrm>
          <a:off x="14370050" y="328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145754</xdr:rowOff>
    </xdr:from>
    <xdr:to>
      <xdr:col>73</xdr:col>
      <xdr:colOff>44450</xdr:colOff>
      <xdr:row>20</xdr:row>
      <xdr:rowOff>75904</xdr:rowOff>
    </xdr:to>
    <xdr:sp macro="" textlink="">
      <xdr:nvSpPr>
        <xdr:cNvPr id="463" name="楕円 462">
          <a:extLst>
            <a:ext uri="{FF2B5EF4-FFF2-40B4-BE49-F238E27FC236}">
              <a16:creationId xmlns:a16="http://schemas.microsoft.com/office/drawing/2014/main" id="{0F99855C-3915-481F-BE54-5D09D6D9C7B4}"/>
            </a:ext>
          </a:extLst>
        </xdr:cNvPr>
        <xdr:cNvSpPr/>
      </xdr:nvSpPr>
      <xdr:spPr>
        <a:xfrm>
          <a:off x="13868400" y="32826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60681</xdr:rowOff>
    </xdr:from>
    <xdr:ext cx="762000" cy="259045"/>
    <xdr:sp macro="" textlink="">
      <xdr:nvSpPr>
        <xdr:cNvPr id="464" name="テキスト ボックス 463">
          <a:extLst>
            <a:ext uri="{FF2B5EF4-FFF2-40B4-BE49-F238E27FC236}">
              <a16:creationId xmlns:a16="http://schemas.microsoft.com/office/drawing/2014/main" id="{B4E51A34-D0DC-4CE9-A2E0-55040866304E}"/>
            </a:ext>
          </a:extLst>
        </xdr:cNvPr>
        <xdr:cNvSpPr txBox="1"/>
      </xdr:nvSpPr>
      <xdr:spPr>
        <a:xfrm>
          <a:off x="13557250" y="336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13716</xdr:rowOff>
    </xdr:from>
    <xdr:to>
      <xdr:col>68</xdr:col>
      <xdr:colOff>203200</xdr:colOff>
      <xdr:row>20</xdr:row>
      <xdr:rowOff>115316</xdr:rowOff>
    </xdr:to>
    <xdr:sp macro="" textlink="">
      <xdr:nvSpPr>
        <xdr:cNvPr id="465" name="楕円 464">
          <a:extLst>
            <a:ext uri="{FF2B5EF4-FFF2-40B4-BE49-F238E27FC236}">
              <a16:creationId xmlns:a16="http://schemas.microsoft.com/office/drawing/2014/main" id="{EC047B6D-3496-4E7B-9EE4-220A4D6BEFF1}"/>
            </a:ext>
          </a:extLst>
        </xdr:cNvPr>
        <xdr:cNvSpPr/>
      </xdr:nvSpPr>
      <xdr:spPr>
        <a:xfrm>
          <a:off x="13055600" y="331571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100093</xdr:rowOff>
    </xdr:from>
    <xdr:ext cx="762000" cy="259045"/>
    <xdr:sp macro="" textlink="">
      <xdr:nvSpPr>
        <xdr:cNvPr id="466" name="テキスト ボックス 465">
          <a:extLst>
            <a:ext uri="{FF2B5EF4-FFF2-40B4-BE49-F238E27FC236}">
              <a16:creationId xmlns:a16="http://schemas.microsoft.com/office/drawing/2014/main" id="{A2D79926-ADAE-4E84-B51F-A2C32478E916}"/>
            </a:ext>
          </a:extLst>
        </xdr:cNvPr>
        <xdr:cNvSpPr txBox="1"/>
      </xdr:nvSpPr>
      <xdr:spPr>
        <a:xfrm>
          <a:off x="12763500" y="340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847</xdr:rowOff>
    </xdr:from>
    <xdr:to>
      <xdr:col>64</xdr:col>
      <xdr:colOff>152400</xdr:colOff>
      <xdr:row>20</xdr:row>
      <xdr:rowOff>102447</xdr:rowOff>
    </xdr:to>
    <xdr:sp macro="" textlink="">
      <xdr:nvSpPr>
        <xdr:cNvPr id="467" name="楕円 466">
          <a:extLst>
            <a:ext uri="{FF2B5EF4-FFF2-40B4-BE49-F238E27FC236}">
              <a16:creationId xmlns:a16="http://schemas.microsoft.com/office/drawing/2014/main" id="{47C3D7E4-C0C9-4439-B6B5-49B38BB53FAB}"/>
            </a:ext>
          </a:extLst>
        </xdr:cNvPr>
        <xdr:cNvSpPr/>
      </xdr:nvSpPr>
      <xdr:spPr>
        <a:xfrm>
          <a:off x="12242800" y="330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87224</xdr:rowOff>
    </xdr:from>
    <xdr:ext cx="762000" cy="259045"/>
    <xdr:sp macro="" textlink="">
      <xdr:nvSpPr>
        <xdr:cNvPr id="468" name="テキスト ボックス 467">
          <a:extLst>
            <a:ext uri="{FF2B5EF4-FFF2-40B4-BE49-F238E27FC236}">
              <a16:creationId xmlns:a16="http://schemas.microsoft.com/office/drawing/2014/main" id="{C16CDF8E-3AA0-420D-805D-31CD6FB91279}"/>
            </a:ext>
          </a:extLst>
        </xdr:cNvPr>
        <xdr:cNvSpPr txBox="1"/>
      </xdr:nvSpPr>
      <xdr:spPr>
        <a:xfrm>
          <a:off x="11950700" y="338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773,914
768,177
726.28
436,287,767
427,945,418
6,437,187
238,150,751
632,150,531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退職者数や職員数が減少した一方、給与の増額改定が行われたことなどから、前年度決算比で上昇した。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引き続き、持続可能な行財政運営の確立のため、業務のあり方・やり方の精査を行い、定員の適正化に努めていく。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98425</xdr:rowOff>
    </xdr:from>
    <xdr:to>
      <xdr:col>24</xdr:col>
      <xdr:colOff>25400</xdr:colOff>
      <xdr:row>38</xdr:row>
      <xdr:rowOff>155575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6135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98425</xdr:rowOff>
    </xdr:from>
    <xdr:to>
      <xdr:col>19</xdr:col>
      <xdr:colOff>187325</xdr:colOff>
      <xdr:row>39</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6135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112713</xdr:rowOff>
    </xdr:from>
    <xdr:to>
      <xdr:col>15</xdr:col>
      <xdr:colOff>98425</xdr:colOff>
      <xdr:row>39</xdr:row>
      <xdr:rowOff>69850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62781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112713</xdr:rowOff>
    </xdr:from>
    <xdr:to>
      <xdr:col>11</xdr:col>
      <xdr:colOff>9525</xdr:colOff>
      <xdr:row>38</xdr:row>
      <xdr:rowOff>127000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6278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104775</xdr:rowOff>
    </xdr:from>
    <xdr:to>
      <xdr:col>24</xdr:col>
      <xdr:colOff>76200</xdr:colOff>
      <xdr:row>39</xdr:row>
      <xdr:rowOff>34925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76852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47625</xdr:rowOff>
    </xdr:from>
    <xdr:to>
      <xdr:col>20</xdr:col>
      <xdr:colOff>38100</xdr:colOff>
      <xdr:row>38</xdr:row>
      <xdr:rowOff>149225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134002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61913</xdr:rowOff>
    </xdr:from>
    <xdr:to>
      <xdr:col>11</xdr:col>
      <xdr:colOff>60325</xdr:colOff>
      <xdr:row>38</xdr:row>
      <xdr:rowOff>163513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5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148290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庁舎や公共施設などの光熱費が増加したことで、前年度と比較して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類似団体との比較では、引き続き平均を下回っている状況であるが、事務事業の見直しを引き続き推進し、経費削減に努める。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14</xdr:row>
      <xdr:rowOff>29029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3640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97263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49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14</xdr:row>
      <xdr:rowOff>110671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3640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64606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46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110671</xdr:rowOff>
    </xdr:from>
    <xdr:to>
      <xdr:col>73</xdr:col>
      <xdr:colOff>180975</xdr:colOff>
      <xdr:row>14</xdr:row>
      <xdr:rowOff>110671</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251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45357</xdr:rowOff>
    </xdr:from>
    <xdr:to>
      <xdr:col>69</xdr:col>
      <xdr:colOff>92075</xdr:colOff>
      <xdr:row>14</xdr:row>
      <xdr:rowOff>110671</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4456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97263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4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166206</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59871</xdr:rowOff>
    </xdr:from>
    <xdr:to>
      <xdr:col>74</xdr:col>
      <xdr:colOff>31750</xdr:colOff>
      <xdr:row>14</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59871</xdr:rowOff>
    </xdr:from>
    <xdr:to>
      <xdr:col>69</xdr:col>
      <xdr:colOff>142875</xdr:colOff>
      <xdr:row>14</xdr:row>
      <xdr:rowOff>161471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146248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166007</xdr:rowOff>
    </xdr:from>
    <xdr:to>
      <xdr:col>65</xdr:col>
      <xdr:colOff>53975</xdr:colOff>
      <xdr:row>14</xdr:row>
      <xdr:rowOff>96157</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106334</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保育関係経費や生活保護費が増となったことなどから、前年度決算比で上昇した。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類似団体との比較では、引き続き平均を下回っている状況であるが、今後見込まれる社会保障費のさらなる増加を踏まえ、引き続き動向を注視する必要がある。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54</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91893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53</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55</xdr:row>
      <xdr:rowOff>53522</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92546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55</xdr:row>
      <xdr:rowOff>53522</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352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74584</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1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高齢化に伴う後期高齢者医療事業会計への繰出金の増加、維持補修費の増加などにより、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今後も、施設の老朽化による維持修繕費の増が見込まれるため、引き続き事業の見直しを図るとともに、各会計の収支状況を的確に把握し、普通会計の負担額を適正にしていく必要がある。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6139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127000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127000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67327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ほぼ横ばいだが、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下水道事業会計や病院事業会計への繰出金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引き続き、企業会計の経営状況を的確に把握し、健全経営に努めるとともに、各種団体に対する補助金等についても適正な執行に努めていく。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77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138430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77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39</xdr:row>
      <xdr:rowOff>138430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77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92710</xdr:rowOff>
    </xdr:from>
    <xdr:to>
      <xdr:col>69</xdr:col>
      <xdr:colOff>92075</xdr:colOff>
      <xdr:row>39</xdr:row>
      <xdr:rowOff>92710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779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39387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85107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36847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87630</xdr:rowOff>
    </xdr:from>
    <xdr:to>
      <xdr:col>74</xdr:col>
      <xdr:colOff>31750</xdr:colOff>
      <xdr:row>40</xdr:row>
      <xdr:rowOff>17780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2557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41910</xdr:rowOff>
    </xdr:from>
    <xdr:to>
      <xdr:col>65</xdr:col>
      <xdr:colOff>53975</xdr:colOff>
      <xdr:row>39</xdr:row>
      <xdr:rowOff>143510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128287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公債費においては、元金償還額の増加等が影響し、前年度と同様に類似団体の平均値を上回った。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今後、市場金利の上昇等が見込まれるが、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建設事業費の選択と集中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による市債残高の縮減に加え、市場金利の動向を注視し、低利での資金調達による利子低減に努めていく。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146050</xdr:rowOff>
    </xdr:from>
    <xdr:to>
      <xdr:col>24</xdr:col>
      <xdr:colOff>25400</xdr:colOff>
      <xdr:row>79</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519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149877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146050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38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165100</xdr:rowOff>
    </xdr:from>
    <xdr:to>
      <xdr:col>15</xdr:col>
      <xdr:colOff>98425</xdr:colOff>
      <xdr:row>78</xdr:row>
      <xdr:rowOff>12700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36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16527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165100</xdr:rowOff>
    </xdr:from>
    <xdr:to>
      <xdr:col>11</xdr:col>
      <xdr:colOff>9525</xdr:colOff>
      <xdr:row>77</xdr:row>
      <xdr:rowOff>165100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36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95250</xdr:rowOff>
    </xdr:from>
    <xdr:to>
      <xdr:col>20</xdr:col>
      <xdr:colOff>38100</xdr:colOff>
      <xdr:row>79</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10177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114300</xdr:rowOff>
    </xdr:from>
    <xdr:to>
      <xdr:col>11</xdr:col>
      <xdr:colOff>60325</xdr:colOff>
      <xdr:row>78</xdr:row>
      <xdr:rowOff>44450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114300</xdr:rowOff>
    </xdr:from>
    <xdr:to>
      <xdr:col>6</xdr:col>
      <xdr:colOff>171450</xdr:colOff>
      <xdr:row>78</xdr:row>
      <xdr:rowOff>44450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54627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平均値を下回っているが、社会保障費が増加する見込みも踏まえ、行政サービスの水準を保ちながら事務事業の見直しを行うなど、経営資源の適正配分を進め、数値が上昇しない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48078</xdr:rowOff>
    </xdr:from>
    <xdr:to>
      <xdr:col>82</xdr:col>
      <xdr:colOff>107950</xdr:colOff>
      <xdr:row>74</xdr:row>
      <xdr:rowOff>127000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2563928"/>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42834</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73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48078</xdr:rowOff>
    </xdr:from>
    <xdr:to>
      <xdr:col>78</xdr:col>
      <xdr:colOff>69850</xdr:colOff>
      <xdr:row>75</xdr:row>
      <xdr:rowOff>42635</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2563928"/>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140805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2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42635</xdr:rowOff>
    </xdr:from>
    <xdr:to>
      <xdr:col>73</xdr:col>
      <xdr:colOff>180975</xdr:colOff>
      <xdr:row>75</xdr:row>
      <xdr:rowOff>75293</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2901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105228</xdr:rowOff>
    </xdr:from>
    <xdr:to>
      <xdr:col>69</xdr:col>
      <xdr:colOff>92075</xdr:colOff>
      <xdr:row>75</xdr:row>
      <xdr:rowOff>75293</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792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168728</xdr:rowOff>
    </xdr:from>
    <xdr:to>
      <xdr:col>78</xdr:col>
      <xdr:colOff>120650</xdr:colOff>
      <xdr:row>73</xdr:row>
      <xdr:rowOff>98878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5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109055</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28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163285</xdr:rowOff>
    </xdr:from>
    <xdr:to>
      <xdr:col>74</xdr:col>
      <xdr:colOff>31750</xdr:colOff>
      <xdr:row>75</xdr:row>
      <xdr:rowOff>93435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103612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24493</xdr:rowOff>
    </xdr:from>
    <xdr:to>
      <xdr:col>69</xdr:col>
      <xdr:colOff>142875</xdr:colOff>
      <xdr:row>75</xdr:row>
      <xdr:rowOff>126093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136270</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54428</xdr:rowOff>
    </xdr:from>
    <xdr:to>
      <xdr:col>65</xdr:col>
      <xdr:colOff>53975</xdr:colOff>
      <xdr:row>74</xdr:row>
      <xdr:rowOff>156028</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166205</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151384</xdr:rowOff>
    </xdr:from>
    <xdr:to>
      <xdr:col>29</xdr:col>
      <xdr:colOff>127000</xdr:colOff>
      <xdr:row>13</xdr:row>
      <xdr:rowOff>43637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56409"/>
          <a:ext cx="647700" cy="6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21654</xdr:rowOff>
    </xdr:from>
    <xdr:to>
      <xdr:col>26</xdr:col>
      <xdr:colOff>50800</xdr:colOff>
      <xdr:row>13</xdr:row>
      <xdr:rowOff>43637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98129"/>
          <a:ext cx="698500" cy="2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21654</xdr:rowOff>
    </xdr:from>
    <xdr:to>
      <xdr:col>22</xdr:col>
      <xdr:colOff>114300</xdr:colOff>
      <xdr:row>14</xdr:row>
      <xdr:rowOff>10986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98129"/>
          <a:ext cx="698500" cy="16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10986</xdr:rowOff>
    </xdr:from>
    <xdr:to>
      <xdr:col>18</xdr:col>
      <xdr:colOff>177800</xdr:colOff>
      <xdr:row>14</xdr:row>
      <xdr:rowOff>23254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58911"/>
          <a:ext cx="6985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100584</xdr:rowOff>
    </xdr:from>
    <xdr:to>
      <xdr:col>29</xdr:col>
      <xdr:colOff>177800</xdr:colOff>
      <xdr:row>13</xdr:row>
      <xdr:rowOff>30734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05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9161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1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164287</xdr:rowOff>
    </xdr:from>
    <xdr:to>
      <xdr:col>26</xdr:col>
      <xdr:colOff>101600</xdr:colOff>
      <xdr:row>13</xdr:row>
      <xdr:rowOff>94437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6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104614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3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142304</xdr:rowOff>
    </xdr:from>
    <xdr:to>
      <xdr:col>22</xdr:col>
      <xdr:colOff>165100</xdr:colOff>
      <xdr:row>13</xdr:row>
      <xdr:rowOff>72454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47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82631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1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131636</xdr:rowOff>
    </xdr:from>
    <xdr:to>
      <xdr:col>19</xdr:col>
      <xdr:colOff>38100</xdr:colOff>
      <xdr:row>14</xdr:row>
      <xdr:rowOff>61786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08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71963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7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143904</xdr:rowOff>
    </xdr:from>
    <xdr:to>
      <xdr:col>15</xdr:col>
      <xdr:colOff>101600</xdr:colOff>
      <xdr:row>14</xdr:row>
      <xdr:rowOff>74054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20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84231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8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340474</xdr:rowOff>
    </xdr:from>
    <xdr:to>
      <xdr:col>29</xdr:col>
      <xdr:colOff>127000</xdr:colOff>
      <xdr:row>34</xdr:row>
      <xdr:rowOff>137516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265024"/>
          <a:ext cx="647700" cy="13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137516</xdr:rowOff>
    </xdr:from>
    <xdr:to>
      <xdr:col>26</xdr:col>
      <xdr:colOff>50800</xdr:colOff>
      <xdr:row>34</xdr:row>
      <xdr:rowOff>198818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404966"/>
          <a:ext cx="698500" cy="61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2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198818</xdr:rowOff>
    </xdr:from>
    <xdr:to>
      <xdr:col>22</xdr:col>
      <xdr:colOff>114300</xdr:colOff>
      <xdr:row>34</xdr:row>
      <xdr:rowOff>244463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466268"/>
          <a:ext cx="698500" cy="45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244463</xdr:rowOff>
    </xdr:from>
    <xdr:to>
      <xdr:col>18</xdr:col>
      <xdr:colOff>177800</xdr:colOff>
      <xdr:row>34</xdr:row>
      <xdr:rowOff>264122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511913"/>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312882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289674</xdr:rowOff>
    </xdr:from>
    <xdr:to>
      <xdr:col>29</xdr:col>
      <xdr:colOff>177800</xdr:colOff>
      <xdr:row>34</xdr:row>
      <xdr:rowOff>48374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21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236351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16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86716</xdr:rowOff>
    </xdr:from>
    <xdr:to>
      <xdr:col>26</xdr:col>
      <xdr:colOff>101600</xdr:colOff>
      <xdr:row>34</xdr:row>
      <xdr:rowOff>188316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354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198493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123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148018</xdr:rowOff>
    </xdr:from>
    <xdr:to>
      <xdr:col>22</xdr:col>
      <xdr:colOff>165100</xdr:colOff>
      <xdr:row>34</xdr:row>
      <xdr:rowOff>249619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41546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259795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18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193662</xdr:rowOff>
    </xdr:from>
    <xdr:to>
      <xdr:col>19</xdr:col>
      <xdr:colOff>38100</xdr:colOff>
      <xdr:row>34</xdr:row>
      <xdr:rowOff>295263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4611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305439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2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213322</xdr:rowOff>
    </xdr:from>
    <xdr:to>
      <xdr:col>15</xdr:col>
      <xdr:colOff>101600</xdr:colOff>
      <xdr:row>34</xdr:row>
      <xdr:rowOff>314922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80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325099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4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773,914
768,177
726.28
436,287,767
427,945,418
6,437,187
238,150,751
632,150,531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52680</xdr:rowOff>
    </xdr:from>
    <xdr:to>
      <xdr:col>24</xdr:col>
      <xdr:colOff>63500</xdr:colOff>
      <xdr:row>30</xdr:row>
      <xdr:rowOff>89827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196180"/>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89827</xdr:rowOff>
    </xdr:from>
    <xdr:to>
      <xdr:col>19</xdr:col>
      <xdr:colOff>177800</xdr:colOff>
      <xdr:row>30</xdr:row>
      <xdr:rowOff>148006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233327"/>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148006</xdr:rowOff>
    </xdr:from>
    <xdr:to>
      <xdr:col>15</xdr:col>
      <xdr:colOff>50800</xdr:colOff>
      <xdr:row>32</xdr:row>
      <xdr:rowOff>43650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291506"/>
          <a:ext cx="889000" cy="2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19761</xdr:rowOff>
    </xdr:from>
    <xdr:to>
      <xdr:col>10</xdr:col>
      <xdr:colOff>114300</xdr:colOff>
      <xdr:row>32</xdr:row>
      <xdr:rowOff>43650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506161"/>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1880</xdr:rowOff>
    </xdr:from>
    <xdr:to>
      <xdr:col>24</xdr:col>
      <xdr:colOff>114300</xdr:colOff>
      <xdr:row>30</xdr:row>
      <xdr:rowOff>103480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1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88257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06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39027</xdr:rowOff>
    </xdr:from>
    <xdr:to>
      <xdr:col>20</xdr:col>
      <xdr:colOff>38100</xdr:colOff>
      <xdr:row>30</xdr:row>
      <xdr:rowOff>140627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18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157154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49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97206</xdr:rowOff>
    </xdr:from>
    <xdr:to>
      <xdr:col>15</xdr:col>
      <xdr:colOff>101600</xdr:colOff>
      <xdr:row>31</xdr:row>
      <xdr:rowOff>27356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4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43883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1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164300</xdr:rowOff>
    </xdr:from>
    <xdr:to>
      <xdr:col>10</xdr:col>
      <xdr:colOff>165100</xdr:colOff>
      <xdr:row>32</xdr:row>
      <xdr:rowOff>94450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7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110977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5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140411</xdr:rowOff>
    </xdr:from>
    <xdr:to>
      <xdr:col>6</xdr:col>
      <xdr:colOff>38100</xdr:colOff>
      <xdr:row>32</xdr:row>
      <xdr:rowOff>70561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5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87088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3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64752</xdr:rowOff>
    </xdr:from>
    <xdr:to>
      <xdr:col>24</xdr:col>
      <xdr:colOff>63500</xdr:colOff>
      <xdr:row>54</xdr:row>
      <xdr:rowOff>7308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51602"/>
          <a:ext cx="838200" cy="1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75230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6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7308</xdr:rowOff>
    </xdr:from>
    <xdr:to>
      <xdr:col>19</xdr:col>
      <xdr:colOff>177800</xdr:colOff>
      <xdr:row>55</xdr:row>
      <xdr:rowOff>130001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65608"/>
          <a:ext cx="889000" cy="29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130001</xdr:rowOff>
    </xdr:from>
    <xdr:to>
      <xdr:col>15</xdr:col>
      <xdr:colOff>50800</xdr:colOff>
      <xdr:row>55</xdr:row>
      <xdr:rowOff>150803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59751"/>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150803</xdr:rowOff>
    </xdr:from>
    <xdr:to>
      <xdr:col>10</xdr:col>
      <xdr:colOff>114300</xdr:colOff>
      <xdr:row>56</xdr:row>
      <xdr:rowOff>7210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80553"/>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13952</xdr:rowOff>
    </xdr:from>
    <xdr:to>
      <xdr:col>24</xdr:col>
      <xdr:colOff>114300</xdr:colOff>
      <xdr:row>53</xdr:row>
      <xdr:rowOff>115552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36829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127958</xdr:rowOff>
    </xdr:from>
    <xdr:to>
      <xdr:col>20</xdr:col>
      <xdr:colOff>38100</xdr:colOff>
      <xdr:row>54</xdr:row>
      <xdr:rowOff>58108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74635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9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79201</xdr:rowOff>
    </xdr:from>
    <xdr:to>
      <xdr:col>15</xdr:col>
      <xdr:colOff>101600</xdr:colOff>
      <xdr:row>56</xdr:row>
      <xdr:rowOff>9351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25878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8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100003</xdr:rowOff>
    </xdr:from>
    <xdr:to>
      <xdr:col>10</xdr:col>
      <xdr:colOff>165100</xdr:colOff>
      <xdr:row>56</xdr:row>
      <xdr:rowOff>30153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2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46680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127860</xdr:rowOff>
    </xdr:from>
    <xdr:to>
      <xdr:col>6</xdr:col>
      <xdr:colOff>38100</xdr:colOff>
      <xdr:row>56</xdr:row>
      <xdr:rowOff>58010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74537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170833</xdr:rowOff>
    </xdr:from>
    <xdr:to>
      <xdr:col>24</xdr:col>
      <xdr:colOff>63500</xdr:colOff>
      <xdr:row>75</xdr:row>
      <xdr:rowOff>141442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2515233"/>
          <a:ext cx="838200" cy="48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36085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306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62738</xdr:rowOff>
    </xdr:from>
    <xdr:to>
      <xdr:col>19</xdr:col>
      <xdr:colOff>177800</xdr:colOff>
      <xdr:row>75</xdr:row>
      <xdr:rowOff>141442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2064238"/>
          <a:ext cx="889000" cy="9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166713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31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62738</xdr:rowOff>
    </xdr:from>
    <xdr:to>
      <xdr:col>15</xdr:col>
      <xdr:colOff>50800</xdr:colOff>
      <xdr:row>77</xdr:row>
      <xdr:rowOff>82550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2019300" y="12064238"/>
          <a:ext cx="889000" cy="12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320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16473</xdr:rowOff>
    </xdr:from>
    <xdr:to>
      <xdr:col>10</xdr:col>
      <xdr:colOff>114300</xdr:colOff>
      <xdr:row>77</xdr:row>
      <xdr:rowOff>82550</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1130300" y="13218123"/>
          <a:ext cx="889000" cy="6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120033</xdr:rowOff>
    </xdr:from>
    <xdr:to>
      <xdr:col>24</xdr:col>
      <xdr:colOff>114300</xdr:colOff>
      <xdr:row>73</xdr:row>
      <xdr:rowOff>50183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24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142910</xdr:rowOff>
    </xdr:from>
    <xdr:ext cx="534377"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23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90642</xdr:rowOff>
    </xdr:from>
    <xdr:to>
      <xdr:col>20</xdr:col>
      <xdr:colOff>38100</xdr:colOff>
      <xdr:row>76</xdr:row>
      <xdr:rowOff>20793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29493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37319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27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11938</xdr:rowOff>
    </xdr:from>
    <xdr:to>
      <xdr:col>15</xdr:col>
      <xdr:colOff>101600</xdr:colOff>
      <xdr:row>70</xdr:row>
      <xdr:rowOff>113538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20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130065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41111" y="117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31750</xdr:rowOff>
    </xdr:from>
    <xdr:to>
      <xdr:col>10</xdr:col>
      <xdr:colOff>165100</xdr:colOff>
      <xdr:row>77</xdr:row>
      <xdr:rowOff>133350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124477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137123</xdr:rowOff>
    </xdr:from>
    <xdr:to>
      <xdr:col>6</xdr:col>
      <xdr:colOff>38100</xdr:colOff>
      <xdr:row>77</xdr:row>
      <xdr:rowOff>67273</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1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58400</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26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159272</xdr:rowOff>
    </xdr:from>
    <xdr:to>
      <xdr:col>24</xdr:col>
      <xdr:colOff>63500</xdr:colOff>
      <xdr:row>97</xdr:row>
      <xdr:rowOff>113378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618472"/>
          <a:ext cx="838200" cy="12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159272</xdr:rowOff>
    </xdr:from>
    <xdr:to>
      <xdr:col>19</xdr:col>
      <xdr:colOff>177800</xdr:colOff>
      <xdr:row>98</xdr:row>
      <xdr:rowOff>100664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618472"/>
          <a:ext cx="889000" cy="28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100664</xdr:rowOff>
    </xdr:from>
    <xdr:to>
      <xdr:col>15</xdr:col>
      <xdr:colOff>50800</xdr:colOff>
      <xdr:row>98</xdr:row>
      <xdr:rowOff>126245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902764"/>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126245</xdr:rowOff>
    </xdr:from>
    <xdr:to>
      <xdr:col>10</xdr:col>
      <xdr:colOff>114300</xdr:colOff>
      <xdr:row>99</xdr:row>
      <xdr:rowOff>5882</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928345"/>
          <a:ext cx="889000" cy="5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62578</xdr:rowOff>
    </xdr:from>
    <xdr:to>
      <xdr:col>24</xdr:col>
      <xdr:colOff>114300</xdr:colOff>
      <xdr:row>97</xdr:row>
      <xdr:rowOff>164178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6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148955</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60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108472</xdr:rowOff>
    </xdr:from>
    <xdr:to>
      <xdr:col>20</xdr:col>
      <xdr:colOff>38100</xdr:colOff>
      <xdr:row>97</xdr:row>
      <xdr:rowOff>38622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29749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66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49864</xdr:rowOff>
    </xdr:from>
    <xdr:to>
      <xdr:col>15</xdr:col>
      <xdr:colOff>101600</xdr:colOff>
      <xdr:row>98</xdr:row>
      <xdr:rowOff>151464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8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142591</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94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75445</xdr:rowOff>
    </xdr:from>
    <xdr:to>
      <xdr:col>10</xdr:col>
      <xdr:colOff>165100</xdr:colOff>
      <xdr:row>99</xdr:row>
      <xdr:rowOff>5595</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8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168172</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97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126532</xdr:rowOff>
    </xdr:from>
    <xdr:to>
      <xdr:col>6</xdr:col>
      <xdr:colOff>38100</xdr:colOff>
      <xdr:row>99</xdr:row>
      <xdr:rowOff>56682</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9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47809</xdr:rowOff>
    </xdr:from>
    <xdr:ext cx="534377"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63111" y="170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91046</xdr:rowOff>
    </xdr:from>
    <xdr:to>
      <xdr:col>55</xdr:col>
      <xdr:colOff>0</xdr:colOff>
      <xdr:row>37</xdr:row>
      <xdr:rowOff>94755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6434696"/>
          <a:ext cx="8382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4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168859</xdr:rowOff>
    </xdr:from>
    <xdr:to>
      <xdr:col>50</xdr:col>
      <xdr:colOff>114300</xdr:colOff>
      <xdr:row>37</xdr:row>
      <xdr:rowOff>91046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312359"/>
          <a:ext cx="889000" cy="112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56431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5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168859</xdr:rowOff>
    </xdr:from>
    <xdr:to>
      <xdr:col>45</xdr:col>
      <xdr:colOff>177800</xdr:colOff>
      <xdr:row>38</xdr:row>
      <xdr:rowOff>117094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312359"/>
          <a:ext cx="889000" cy="13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59923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117094</xdr:rowOff>
    </xdr:from>
    <xdr:to>
      <xdr:col>41</xdr:col>
      <xdr:colOff>50800</xdr:colOff>
      <xdr:row>38</xdr:row>
      <xdr:rowOff>135268</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32194"/>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18292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43955</xdr:rowOff>
    </xdr:from>
    <xdr:to>
      <xdr:col>55</xdr:col>
      <xdr:colOff>50800</xdr:colOff>
      <xdr:row>37</xdr:row>
      <xdr:rowOff>145555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3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130332</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40246</xdr:rowOff>
    </xdr:from>
    <xdr:to>
      <xdr:col>50</xdr:col>
      <xdr:colOff>165100</xdr:colOff>
      <xdr:row>37</xdr:row>
      <xdr:rowOff>141846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3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158373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1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118059</xdr:rowOff>
    </xdr:from>
    <xdr:to>
      <xdr:col>46</xdr:col>
      <xdr:colOff>38100</xdr:colOff>
      <xdr:row>31</xdr:row>
      <xdr:rowOff>48209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2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39336</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3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66294</xdr:rowOff>
    </xdr:from>
    <xdr:to>
      <xdr:col>41</xdr:col>
      <xdr:colOff>101600</xdr:colOff>
      <xdr:row>38</xdr:row>
      <xdr:rowOff>167894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12971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84468</xdr:rowOff>
    </xdr:from>
    <xdr:to>
      <xdr:col>36</xdr:col>
      <xdr:colOff>165100</xdr:colOff>
      <xdr:row>39</xdr:row>
      <xdr:rowOff>14618</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5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31145</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3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157783</xdr:rowOff>
    </xdr:from>
    <xdr:to>
      <xdr:col>55</xdr:col>
      <xdr:colOff>0</xdr:colOff>
      <xdr:row>54</xdr:row>
      <xdr:rowOff>23983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244633"/>
          <a:ext cx="8382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94163</xdr:rowOff>
    </xdr:from>
    <xdr:to>
      <xdr:col>50</xdr:col>
      <xdr:colOff>114300</xdr:colOff>
      <xdr:row>53</xdr:row>
      <xdr:rowOff>157783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181013"/>
          <a:ext cx="889000" cy="6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93139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88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24531</xdr:rowOff>
    </xdr:from>
    <xdr:to>
      <xdr:col>45</xdr:col>
      <xdr:colOff>177800</xdr:colOff>
      <xdr:row>53</xdr:row>
      <xdr:rowOff>94163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8939931"/>
          <a:ext cx="889000" cy="24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24531</xdr:rowOff>
    </xdr:from>
    <xdr:to>
      <xdr:col>41</xdr:col>
      <xdr:colOff>50800</xdr:colOff>
      <xdr:row>54</xdr:row>
      <xdr:rowOff>33286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8939931"/>
          <a:ext cx="889000" cy="35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18590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93984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144633</xdr:rowOff>
    </xdr:from>
    <xdr:to>
      <xdr:col>55</xdr:col>
      <xdr:colOff>50800</xdr:colOff>
      <xdr:row>54</xdr:row>
      <xdr:rowOff>74783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2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123060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2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106983</xdr:rowOff>
    </xdr:from>
    <xdr:to>
      <xdr:col>50</xdr:col>
      <xdr:colOff>165100</xdr:colOff>
      <xdr:row>54</xdr:row>
      <xdr:rowOff>37133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1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28260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28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43363</xdr:rowOff>
    </xdr:from>
    <xdr:to>
      <xdr:col>46</xdr:col>
      <xdr:colOff>38100</xdr:colOff>
      <xdr:row>53</xdr:row>
      <xdr:rowOff>144963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1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161490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9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145181</xdr:rowOff>
    </xdr:from>
    <xdr:to>
      <xdr:col>41</xdr:col>
      <xdr:colOff>101600</xdr:colOff>
      <xdr:row>52</xdr:row>
      <xdr:rowOff>75331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88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91858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86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153936</xdr:rowOff>
    </xdr:from>
    <xdr:to>
      <xdr:col>36</xdr:col>
      <xdr:colOff>165100</xdr:colOff>
      <xdr:row>54</xdr:row>
      <xdr:rowOff>84086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2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75213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3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131379</xdr:rowOff>
    </xdr:from>
    <xdr:to>
      <xdr:col>55</xdr:col>
      <xdr:colOff>0</xdr:colOff>
      <xdr:row>74</xdr:row>
      <xdr:rowOff>143860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647229"/>
          <a:ext cx="838200" cy="18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129643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816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131379</xdr:rowOff>
    </xdr:from>
    <xdr:to>
      <xdr:col>50</xdr:col>
      <xdr:colOff>114300</xdr:colOff>
      <xdr:row>73</xdr:row>
      <xdr:rowOff>145095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64722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75464</xdr:rowOff>
    </xdr:from>
    <xdr:to>
      <xdr:col>45</xdr:col>
      <xdr:colOff>177800</xdr:colOff>
      <xdr:row>73</xdr:row>
      <xdr:rowOff>145095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248414"/>
          <a:ext cx="889000" cy="4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75464</xdr:rowOff>
    </xdr:from>
    <xdr:to>
      <xdr:col>41</xdr:col>
      <xdr:colOff>50800</xdr:colOff>
      <xdr:row>73</xdr:row>
      <xdr:rowOff>99055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248414"/>
          <a:ext cx="889000" cy="36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77294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31025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93060</xdr:rowOff>
    </xdr:from>
    <xdr:to>
      <xdr:col>55</xdr:col>
      <xdr:colOff>50800</xdr:colOff>
      <xdr:row>75</xdr:row>
      <xdr:rowOff>23210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7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115937</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63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80579</xdr:rowOff>
    </xdr:from>
    <xdr:to>
      <xdr:col>50</xdr:col>
      <xdr:colOff>165100</xdr:colOff>
      <xdr:row>74</xdr:row>
      <xdr:rowOff>10729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5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27256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37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94295</xdr:rowOff>
    </xdr:from>
    <xdr:to>
      <xdr:col>46</xdr:col>
      <xdr:colOff>38100</xdr:colOff>
      <xdr:row>74</xdr:row>
      <xdr:rowOff>24445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6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40972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3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24664</xdr:rowOff>
    </xdr:from>
    <xdr:to>
      <xdr:col>41</xdr:col>
      <xdr:colOff>101600</xdr:colOff>
      <xdr:row>71</xdr:row>
      <xdr:rowOff>126264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1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142791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197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48255</xdr:rowOff>
    </xdr:from>
    <xdr:to>
      <xdr:col>36</xdr:col>
      <xdr:colOff>165100</xdr:colOff>
      <xdr:row>73</xdr:row>
      <xdr:rowOff>149855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5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166382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33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58579</xdr:rowOff>
    </xdr:from>
    <xdr:to>
      <xdr:col>55</xdr:col>
      <xdr:colOff>0</xdr:colOff>
      <xdr:row>97</xdr:row>
      <xdr:rowOff>36144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517779"/>
          <a:ext cx="838200" cy="1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120953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065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16517</xdr:rowOff>
    </xdr:from>
    <xdr:to>
      <xdr:col>50</xdr:col>
      <xdr:colOff>114300</xdr:colOff>
      <xdr:row>97</xdr:row>
      <xdr:rowOff>36144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475717"/>
          <a:ext cx="889000" cy="19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158596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117134</xdr:rowOff>
    </xdr:from>
    <xdr:to>
      <xdr:col>45</xdr:col>
      <xdr:colOff>177800</xdr:colOff>
      <xdr:row>96</xdr:row>
      <xdr:rowOff>16517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404884"/>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117134</xdr:rowOff>
    </xdr:from>
    <xdr:to>
      <xdr:col>41</xdr:col>
      <xdr:colOff>50800</xdr:colOff>
      <xdr:row>98</xdr:row>
      <xdr:rowOff>8353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404884"/>
          <a:ext cx="889000" cy="4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7779</xdr:rowOff>
    </xdr:from>
    <xdr:to>
      <xdr:col>55</xdr:col>
      <xdr:colOff>50800</xdr:colOff>
      <xdr:row>96</xdr:row>
      <xdr:rowOff>109379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4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157656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4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156794</xdr:rowOff>
    </xdr:from>
    <xdr:to>
      <xdr:col>50</xdr:col>
      <xdr:colOff>165100</xdr:colOff>
      <xdr:row>97</xdr:row>
      <xdr:rowOff>86944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78071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137167</xdr:rowOff>
    </xdr:from>
    <xdr:to>
      <xdr:col>46</xdr:col>
      <xdr:colOff>38100</xdr:colOff>
      <xdr:row>96</xdr:row>
      <xdr:rowOff>67317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4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58444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5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66334</xdr:rowOff>
    </xdr:from>
    <xdr:to>
      <xdr:col>41</xdr:col>
      <xdr:colOff>101600</xdr:colOff>
      <xdr:row>95</xdr:row>
      <xdr:rowOff>167934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3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13011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129003</xdr:rowOff>
    </xdr:from>
    <xdr:to>
      <xdr:col>36</xdr:col>
      <xdr:colOff>165100</xdr:colOff>
      <xdr:row>98</xdr:row>
      <xdr:rowOff>59153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50280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64426</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50976"/>
          <a:ext cx="889000" cy="3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65132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13626</xdr:rowOff>
    </xdr:from>
    <xdr:to>
      <xdr:col>67</xdr:col>
      <xdr:colOff>101600</xdr:colOff>
      <xdr:row>39</xdr:row>
      <xdr:rowOff>115226</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106353</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792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55004</xdr:rowOff>
    </xdr:from>
    <xdr:to>
      <xdr:col>85</xdr:col>
      <xdr:colOff>127000</xdr:colOff>
      <xdr:row>74</xdr:row>
      <xdr:rowOff>61061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742304"/>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6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61061</xdr:rowOff>
    </xdr:from>
    <xdr:to>
      <xdr:col>81</xdr:col>
      <xdr:colOff>50800</xdr:colOff>
      <xdr:row>75</xdr:row>
      <xdr:rowOff>85522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748361"/>
          <a:ext cx="889000" cy="19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85522</xdr:rowOff>
    </xdr:from>
    <xdr:to>
      <xdr:col>76</xdr:col>
      <xdr:colOff>114300</xdr:colOff>
      <xdr:row>75</xdr:row>
      <xdr:rowOff>128156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944272"/>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128156</xdr:rowOff>
    </xdr:from>
    <xdr:to>
      <xdr:col>71</xdr:col>
      <xdr:colOff>177800</xdr:colOff>
      <xdr:row>75</xdr:row>
      <xdr:rowOff>141148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986906"/>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4204</xdr:rowOff>
    </xdr:from>
    <xdr:to>
      <xdr:col>85</xdr:col>
      <xdr:colOff>177800</xdr:colOff>
      <xdr:row>74</xdr:row>
      <xdr:rowOff>105804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6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27081</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5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10261</xdr:rowOff>
    </xdr:from>
    <xdr:to>
      <xdr:col>81</xdr:col>
      <xdr:colOff>101600</xdr:colOff>
      <xdr:row>74</xdr:row>
      <xdr:rowOff>111861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6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128388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4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34722</xdr:rowOff>
    </xdr:from>
    <xdr:to>
      <xdr:col>76</xdr:col>
      <xdr:colOff>165100</xdr:colOff>
      <xdr:row>75</xdr:row>
      <xdr:rowOff>136322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8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152849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66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77356</xdr:rowOff>
    </xdr:from>
    <xdr:to>
      <xdr:col>72</xdr:col>
      <xdr:colOff>38100</xdr:colOff>
      <xdr:row>76</xdr:row>
      <xdr:rowOff>7507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170082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0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90348</xdr:rowOff>
    </xdr:from>
    <xdr:to>
      <xdr:col>67</xdr:col>
      <xdr:colOff>101600</xdr:colOff>
      <xdr:row>76</xdr:row>
      <xdr:rowOff>20498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9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11625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04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3626</xdr:rowOff>
    </xdr:from>
    <xdr:to>
      <xdr:col>85</xdr:col>
      <xdr:colOff>126364</xdr:colOff>
      <xdr:row>97</xdr:row>
      <xdr:rowOff>100267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05576"/>
          <a:ext cx="1269" cy="112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104094</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7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100267</xdr:rowOff>
    </xdr:from>
    <xdr:to>
      <xdr:col>86</xdr:col>
      <xdr:colOff>25400</xdr:colOff>
      <xdr:row>97</xdr:row>
      <xdr:rowOff>100267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73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121753</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3626</xdr:rowOff>
    </xdr:from>
    <xdr:to>
      <xdr:col>86</xdr:col>
      <xdr:colOff>25400</xdr:colOff>
      <xdr:row>91</xdr:row>
      <xdr:rowOff>3626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05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105466</xdr:rowOff>
    </xdr:from>
    <xdr:to>
      <xdr:col>85</xdr:col>
      <xdr:colOff>127000</xdr:colOff>
      <xdr:row>97</xdr:row>
      <xdr:rowOff>95695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393216"/>
          <a:ext cx="838200" cy="33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126522</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071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103645</xdr:rowOff>
    </xdr:from>
    <xdr:to>
      <xdr:col>85</xdr:col>
      <xdr:colOff>177800</xdr:colOff>
      <xdr:row>95</xdr:row>
      <xdr:rowOff>33795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2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105466</xdr:rowOff>
    </xdr:from>
    <xdr:to>
      <xdr:col>81</xdr:col>
      <xdr:colOff>50800</xdr:colOff>
      <xdr:row>98</xdr:row>
      <xdr:rowOff>4426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393216"/>
          <a:ext cx="889000" cy="4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162680</xdr:rowOff>
    </xdr:from>
    <xdr:to>
      <xdr:col>81</xdr:col>
      <xdr:colOff>101600</xdr:colOff>
      <xdr:row>94</xdr:row>
      <xdr:rowOff>92830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1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109357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588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10998</xdr:rowOff>
    </xdr:from>
    <xdr:to>
      <xdr:col>76</xdr:col>
      <xdr:colOff>114300</xdr:colOff>
      <xdr:row>98</xdr:row>
      <xdr:rowOff>4426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641648"/>
          <a:ext cx="889000" cy="16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91242</xdr:rowOff>
    </xdr:from>
    <xdr:to>
      <xdr:col>76</xdr:col>
      <xdr:colOff>165100</xdr:colOff>
      <xdr:row>97</xdr:row>
      <xdr:rowOff>21392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37919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3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10998</xdr:rowOff>
    </xdr:from>
    <xdr:to>
      <xdr:col>71</xdr:col>
      <xdr:colOff>177800</xdr:colOff>
      <xdr:row>98</xdr:row>
      <xdr:rowOff>2426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641648"/>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23864</xdr:rowOff>
    </xdr:from>
    <xdr:to>
      <xdr:col>72</xdr:col>
      <xdr:colOff>38100</xdr:colOff>
      <xdr:row>96</xdr:row>
      <xdr:rowOff>125464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141991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25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67926</xdr:rowOff>
    </xdr:from>
    <xdr:to>
      <xdr:col>67</xdr:col>
      <xdr:colOff>101600</xdr:colOff>
      <xdr:row>96</xdr:row>
      <xdr:rowOff>169526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14603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44895</xdr:rowOff>
    </xdr:from>
    <xdr:to>
      <xdr:col>85</xdr:col>
      <xdr:colOff>177800</xdr:colOff>
      <xdr:row>97</xdr:row>
      <xdr:rowOff>146495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131272</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54666</xdr:rowOff>
    </xdr:from>
    <xdr:to>
      <xdr:col>81</xdr:col>
      <xdr:colOff>101600</xdr:colOff>
      <xdr:row>95</xdr:row>
      <xdr:rowOff>156266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3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147393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43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125076</xdr:rowOff>
    </xdr:from>
    <xdr:to>
      <xdr:col>76</xdr:col>
      <xdr:colOff>165100</xdr:colOff>
      <xdr:row>98</xdr:row>
      <xdr:rowOff>55226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46353</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3017" y="16848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131648</xdr:rowOff>
    </xdr:from>
    <xdr:to>
      <xdr:col>72</xdr:col>
      <xdr:colOff>38100</xdr:colOff>
      <xdr:row>97</xdr:row>
      <xdr:rowOff>61798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5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52925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68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123076</xdr:rowOff>
    </xdr:from>
    <xdr:to>
      <xdr:col>67</xdr:col>
      <xdr:colOff>101600</xdr:colOff>
      <xdr:row>98</xdr:row>
      <xdr:rowOff>53226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44353</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684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97899</xdr:rowOff>
    </xdr:from>
    <xdr:to>
      <xdr:col>116</xdr:col>
      <xdr:colOff>63500</xdr:colOff>
      <xdr:row>38</xdr:row>
      <xdr:rowOff>128597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612999"/>
          <a:ext cx="8382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150312</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5979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97899</xdr:rowOff>
    </xdr:from>
    <xdr:to>
      <xdr:col>111</xdr:col>
      <xdr:colOff>177800</xdr:colOff>
      <xdr:row>39</xdr:row>
      <xdr:rowOff>32585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612999"/>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133169</xdr:rowOff>
    </xdr:from>
    <xdr:to>
      <xdr:col>107</xdr:col>
      <xdr:colOff>50800</xdr:colOff>
      <xdr:row>39</xdr:row>
      <xdr:rowOff>32585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648269"/>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77978</xdr:rowOff>
    </xdr:from>
    <xdr:to>
      <xdr:col>102</xdr:col>
      <xdr:colOff>114300</xdr:colOff>
      <xdr:row>38</xdr:row>
      <xdr:rowOff>133169</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593078"/>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20555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58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20228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77797</xdr:rowOff>
    </xdr:from>
    <xdr:to>
      <xdr:col>116</xdr:col>
      <xdr:colOff>114300</xdr:colOff>
      <xdr:row>39</xdr:row>
      <xdr:rowOff>7947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56224</xdr:rowOff>
    </xdr:from>
    <xdr:ext cx="378565"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71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47099</xdr:rowOff>
    </xdr:from>
    <xdr:to>
      <xdr:col>112</xdr:col>
      <xdr:colOff>38100</xdr:colOff>
      <xdr:row>38</xdr:row>
      <xdr:rowOff>148699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139826</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17" y="665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153235</xdr:rowOff>
    </xdr:from>
    <xdr:to>
      <xdr:col>107</xdr:col>
      <xdr:colOff>101600</xdr:colOff>
      <xdr:row>39</xdr:row>
      <xdr:rowOff>83385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74512</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5017" y="6761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82369</xdr:rowOff>
    </xdr:from>
    <xdr:to>
      <xdr:col>102</xdr:col>
      <xdr:colOff>165100</xdr:colOff>
      <xdr:row>39</xdr:row>
      <xdr:rowOff>12519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5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3646</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6017" y="669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119905</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87188</xdr:rowOff>
    </xdr:from>
    <xdr:to>
      <xdr:col>116</xdr:col>
      <xdr:colOff>63500</xdr:colOff>
      <xdr:row>58</xdr:row>
      <xdr:rowOff>94503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1003128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44886</xdr:rowOff>
    </xdr:from>
    <xdr:to>
      <xdr:col>111</xdr:col>
      <xdr:colOff>177800</xdr:colOff>
      <xdr:row>58</xdr:row>
      <xdr:rowOff>87188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9988986"/>
          <a:ext cx="889000" cy="4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44886</xdr:rowOff>
    </xdr:from>
    <xdr:to>
      <xdr:col>107</xdr:col>
      <xdr:colOff>50800</xdr:colOff>
      <xdr:row>58</xdr:row>
      <xdr:rowOff>45985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9545300" y="9988986"/>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33673</xdr:rowOff>
    </xdr:from>
    <xdr:to>
      <xdr:col>102</xdr:col>
      <xdr:colOff>114300</xdr:colOff>
      <xdr:row>58</xdr:row>
      <xdr:rowOff>45985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9977773"/>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90502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1003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84810</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100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43703</xdr:rowOff>
    </xdr:from>
    <xdr:to>
      <xdr:col>116</xdr:col>
      <xdr:colOff>114300</xdr:colOff>
      <xdr:row>58</xdr:row>
      <xdr:rowOff>145303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99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22130</xdr:rowOff>
    </xdr:from>
    <xdr:ext cx="534377"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96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36388</xdr:rowOff>
    </xdr:from>
    <xdr:to>
      <xdr:col>112</xdr:col>
      <xdr:colOff>38100</xdr:colOff>
      <xdr:row>58</xdr:row>
      <xdr:rowOff>137988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99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129115</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56111" y="1007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165536</xdr:rowOff>
    </xdr:from>
    <xdr:to>
      <xdr:col>107</xdr:col>
      <xdr:colOff>101600</xdr:colOff>
      <xdr:row>58</xdr:row>
      <xdr:rowOff>95686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99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86813</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67111" y="1003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166635</xdr:rowOff>
    </xdr:from>
    <xdr:to>
      <xdr:col>102</xdr:col>
      <xdr:colOff>165100</xdr:colOff>
      <xdr:row>58</xdr:row>
      <xdr:rowOff>96785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99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113312</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278111" y="97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154323</xdr:rowOff>
    </xdr:from>
    <xdr:to>
      <xdr:col>98</xdr:col>
      <xdr:colOff>38100</xdr:colOff>
      <xdr:row>58</xdr:row>
      <xdr:rowOff>84473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99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101000</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389111" y="97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47422</xdr:rowOff>
    </xdr:from>
    <xdr:to>
      <xdr:col>116</xdr:col>
      <xdr:colOff>63500</xdr:colOff>
      <xdr:row>75</xdr:row>
      <xdr:rowOff>86779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1323300" y="12906172"/>
          <a:ext cx="8382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153205</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284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86779</xdr:rowOff>
    </xdr:from>
    <xdr:to>
      <xdr:col>111</xdr:col>
      <xdr:colOff>177800</xdr:colOff>
      <xdr:row>75</xdr:row>
      <xdr:rowOff>118249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0434300" y="12945529"/>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118249</xdr:rowOff>
    </xdr:from>
    <xdr:to>
      <xdr:col>107</xdr:col>
      <xdr:colOff>50800</xdr:colOff>
      <xdr:row>75</xdr:row>
      <xdr:rowOff>161265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9545300" y="12976999"/>
          <a:ext cx="8890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161662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161265</xdr:rowOff>
    </xdr:from>
    <xdr:to>
      <xdr:col>102</xdr:col>
      <xdr:colOff>114300</xdr:colOff>
      <xdr:row>76</xdr:row>
      <xdr:rowOff>54356</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8656300" y="13020015"/>
          <a:ext cx="889000" cy="6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168072</xdr:rowOff>
    </xdr:from>
    <xdr:to>
      <xdr:col>116</xdr:col>
      <xdr:colOff>114300</xdr:colOff>
      <xdr:row>75</xdr:row>
      <xdr:rowOff>98222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28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19499</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27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35979</xdr:rowOff>
    </xdr:from>
    <xdr:to>
      <xdr:col>112</xdr:col>
      <xdr:colOff>38100</xdr:colOff>
      <xdr:row>75</xdr:row>
      <xdr:rowOff>137579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28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128706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298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67449</xdr:rowOff>
    </xdr:from>
    <xdr:to>
      <xdr:col>107</xdr:col>
      <xdr:colOff>101600</xdr:colOff>
      <xdr:row>75</xdr:row>
      <xdr:rowOff>169050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29261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14126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67111" y="127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110465</xdr:rowOff>
    </xdr:from>
    <xdr:to>
      <xdr:col>102</xdr:col>
      <xdr:colOff>165100</xdr:colOff>
      <xdr:row>76</xdr:row>
      <xdr:rowOff>40615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29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31742</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78111" y="130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3556</xdr:rowOff>
    </xdr:from>
    <xdr:to>
      <xdr:col>98</xdr:col>
      <xdr:colOff>38100</xdr:colOff>
      <xdr:row>76</xdr:row>
      <xdr:rowOff>105156</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3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96283</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89111" y="131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人件費については、退職者や職員数が減少した一方、給与の増額改定が行われたことにより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決算額は増加しており、義務教職員人件費の権限移譲の影響から類似団体内順位は依然として高い水準となっている。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補助費等については、感染症拡大防止協力金の減の影響などにより決算額は減少した。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、庁舎や公共施設の光熱費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の影響などにより増加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したほか、市営住宅を除く公共施設の一人あたり保有面積が政令市の中で上位にあることにより高い傾向にある。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、降雪量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増の影響により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除排雪経費が増加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しており、扶助費については、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子育て世帯への臨時特別給付金や住民税非課税世帯に対する給付金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が減となった影響などにより決算額は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普通建設事業については、新潟駅周辺整備事業の経費が減少したことなどから、決算額が減少している。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除排雪経費などへの対応のため基金の一部を取り崩した一方、未利用地の売却収入などの積み立てを行った結果、緊急時に必要な一定の水準は維持することができた。今後も、社会情勢の変化を的確にとらえた一層の事業の選択と集中などにより、将来にわたって強固な財政運営の基盤づくりを進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773,914
768,177
726.28
436,287,767
427,945,418
6,437,187
238,150,751
632,150,531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25400</xdr:rowOff>
    </xdr:from>
    <xdr:to>
      <xdr:col>24</xdr:col>
      <xdr:colOff>63500</xdr:colOff>
      <xdr:row>35</xdr:row>
      <xdr:rowOff>133169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26150"/>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133169</xdr:rowOff>
    </xdr:from>
    <xdr:to>
      <xdr:col>19</xdr:col>
      <xdr:colOff>177800</xdr:colOff>
      <xdr:row>35</xdr:row>
      <xdr:rowOff>156028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339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67854</xdr:rowOff>
    </xdr:from>
    <xdr:to>
      <xdr:col>15</xdr:col>
      <xdr:colOff>50800</xdr:colOff>
      <xdr:row>35</xdr:row>
      <xdr:rowOff>156028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6860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58057</xdr:rowOff>
    </xdr:from>
    <xdr:to>
      <xdr:col>10</xdr:col>
      <xdr:colOff>114300</xdr:colOff>
      <xdr:row>35</xdr:row>
      <xdr:rowOff>67854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588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146050</xdr:rowOff>
    </xdr:from>
    <xdr:to>
      <xdr:col>24</xdr:col>
      <xdr:colOff>114300</xdr:colOff>
      <xdr:row>35</xdr:row>
      <xdr:rowOff>76200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82369</xdr:rowOff>
    </xdr:from>
    <xdr:to>
      <xdr:col>20</xdr:col>
      <xdr:colOff>38100</xdr:colOff>
      <xdr:row>36</xdr:row>
      <xdr:rowOff>12519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29046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5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105228</xdr:rowOff>
    </xdr:from>
    <xdr:to>
      <xdr:col>15</xdr:col>
      <xdr:colOff>101600</xdr:colOff>
      <xdr:row>36</xdr:row>
      <xdr:rowOff>35378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51905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8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17054</xdr:rowOff>
    </xdr:from>
    <xdr:to>
      <xdr:col>10</xdr:col>
      <xdr:colOff>165100</xdr:colOff>
      <xdr:row>35</xdr:row>
      <xdr:rowOff>118654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135181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9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xdr:rowOff>
    </xdr:from>
    <xdr:to>
      <xdr:col>6</xdr:col>
      <xdr:colOff>38100</xdr:colOff>
      <xdr:row>35</xdr:row>
      <xdr:rowOff>108857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125384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120510</xdr:rowOff>
    </xdr:from>
    <xdr:to>
      <xdr:col>24</xdr:col>
      <xdr:colOff>63500</xdr:colOff>
      <xdr:row>58</xdr:row>
      <xdr:rowOff>148844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64610"/>
          <a:ext cx="838200" cy="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134226</xdr:rowOff>
    </xdr:from>
    <xdr:to>
      <xdr:col>19</xdr:col>
      <xdr:colOff>177800</xdr:colOff>
      <xdr:row>58</xdr:row>
      <xdr:rowOff>120510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78176"/>
          <a:ext cx="889000" cy="118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134226</xdr:rowOff>
    </xdr:from>
    <xdr:to>
      <xdr:col>15</xdr:col>
      <xdr:colOff>50800</xdr:colOff>
      <xdr:row>58</xdr:row>
      <xdr:rowOff>108369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78176"/>
          <a:ext cx="889000" cy="117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108369</xdr:rowOff>
    </xdr:from>
    <xdr:to>
      <xdr:col>10</xdr:col>
      <xdr:colOff>114300</xdr:colOff>
      <xdr:row>59</xdr:row>
      <xdr:rowOff>36360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52469"/>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98044</xdr:rowOff>
    </xdr:from>
    <xdr:to>
      <xdr:col>24</xdr:col>
      <xdr:colOff>114300</xdr:colOff>
      <xdr:row>59</xdr:row>
      <xdr:rowOff>28194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28478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7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69710</xdr:rowOff>
    </xdr:from>
    <xdr:to>
      <xdr:col>20</xdr:col>
      <xdr:colOff>38100</xdr:colOff>
      <xdr:row>58</xdr:row>
      <xdr:rowOff>171310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162437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83426</xdr:rowOff>
    </xdr:from>
    <xdr:to>
      <xdr:col>15</xdr:col>
      <xdr:colOff>101600</xdr:colOff>
      <xdr:row>52</xdr:row>
      <xdr:rowOff>13576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4703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2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57569</xdr:rowOff>
    </xdr:from>
    <xdr:to>
      <xdr:col>10</xdr:col>
      <xdr:colOff>165100</xdr:colOff>
      <xdr:row>58</xdr:row>
      <xdr:rowOff>159169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4246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157010</xdr:rowOff>
    </xdr:from>
    <xdr:to>
      <xdr:col>6</xdr:col>
      <xdr:colOff>38100</xdr:colOff>
      <xdr:row>59</xdr:row>
      <xdr:rowOff>87160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78287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112835</xdr:rowOff>
    </xdr:from>
    <xdr:to>
      <xdr:col>24</xdr:col>
      <xdr:colOff>63500</xdr:colOff>
      <xdr:row>77</xdr:row>
      <xdr:rowOff>40515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43035"/>
          <a:ext cx="838200" cy="9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112835</xdr:rowOff>
    </xdr:from>
    <xdr:to>
      <xdr:col>19</xdr:col>
      <xdr:colOff>177800</xdr:colOff>
      <xdr:row>78</xdr:row>
      <xdr:rowOff>11044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43035"/>
          <a:ext cx="889000" cy="2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11044</xdr:rowOff>
    </xdr:from>
    <xdr:to>
      <xdr:col>15</xdr:col>
      <xdr:colOff>50800</xdr:colOff>
      <xdr:row>78</xdr:row>
      <xdr:rowOff>65807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84144"/>
          <a:ext cx="889000" cy="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65807</xdr:rowOff>
    </xdr:from>
    <xdr:to>
      <xdr:col>10</xdr:col>
      <xdr:colOff>114300</xdr:colOff>
      <xdr:row>78</xdr:row>
      <xdr:rowOff>128087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38907"/>
          <a:ext cx="889000" cy="6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161165</xdr:rowOff>
    </xdr:from>
    <xdr:to>
      <xdr:col>24</xdr:col>
      <xdr:colOff>114300</xdr:colOff>
      <xdr:row>77</xdr:row>
      <xdr:rowOff>91315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139592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6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62035</xdr:rowOff>
    </xdr:from>
    <xdr:to>
      <xdr:col>20</xdr:col>
      <xdr:colOff>38100</xdr:colOff>
      <xdr:row>76</xdr:row>
      <xdr:rowOff>163635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154762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8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131694</xdr:rowOff>
    </xdr:from>
    <xdr:to>
      <xdr:col>15</xdr:col>
      <xdr:colOff>101600</xdr:colOff>
      <xdr:row>78</xdr:row>
      <xdr:rowOff>61844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52971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2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15007</xdr:rowOff>
    </xdr:from>
    <xdr:to>
      <xdr:col>10</xdr:col>
      <xdr:colOff>165100</xdr:colOff>
      <xdr:row>78</xdr:row>
      <xdr:rowOff>116607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8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107734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8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77287</xdr:rowOff>
    </xdr:from>
    <xdr:to>
      <xdr:col>6</xdr:col>
      <xdr:colOff>38100</xdr:colOff>
      <xdr:row>79</xdr:row>
      <xdr:rowOff>7437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170014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4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145786</xdr:rowOff>
    </xdr:from>
    <xdr:to>
      <xdr:col>24</xdr:col>
      <xdr:colOff>62865</xdr:colOff>
      <xdr:row>97</xdr:row>
      <xdr:rowOff>89236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6286"/>
          <a:ext cx="1270" cy="114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93063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89236</xdr:rowOff>
    </xdr:from>
    <xdr:to>
      <xdr:col>24</xdr:col>
      <xdr:colOff>152400</xdr:colOff>
      <xdr:row>97</xdr:row>
      <xdr:rowOff>89236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1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92463</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145786</xdr:rowOff>
    </xdr:from>
    <xdr:to>
      <xdr:col>24</xdr:col>
      <xdr:colOff>152400</xdr:colOff>
      <xdr:row>90</xdr:row>
      <xdr:rowOff>145786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59261</xdr:rowOff>
    </xdr:from>
    <xdr:to>
      <xdr:col>24</xdr:col>
      <xdr:colOff>63500</xdr:colOff>
      <xdr:row>96</xdr:row>
      <xdr:rowOff>125755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18461"/>
          <a:ext cx="838200" cy="6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82402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19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59525</xdr:rowOff>
    </xdr:from>
    <xdr:to>
      <xdr:col>24</xdr:col>
      <xdr:colOff>114300</xdr:colOff>
      <xdr:row>95</xdr:row>
      <xdr:rowOff>161125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125755</xdr:rowOff>
    </xdr:from>
    <xdr:to>
      <xdr:col>19</xdr:col>
      <xdr:colOff>177800</xdr:colOff>
      <xdr:row>98</xdr:row>
      <xdr:rowOff>147358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84955"/>
          <a:ext cx="889000" cy="3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101616</xdr:rowOff>
    </xdr:from>
    <xdr:to>
      <xdr:col>20</xdr:col>
      <xdr:colOff>38100</xdr:colOff>
      <xdr:row>96</xdr:row>
      <xdr:rowOff>31766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48293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147358</xdr:rowOff>
    </xdr:from>
    <xdr:to>
      <xdr:col>15</xdr:col>
      <xdr:colOff>50800</xdr:colOff>
      <xdr:row>99</xdr:row>
      <xdr:rowOff>7655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949458"/>
          <a:ext cx="889000" cy="3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35179</xdr:rowOff>
    </xdr:from>
    <xdr:to>
      <xdr:col>15</xdr:col>
      <xdr:colOff>101600</xdr:colOff>
      <xdr:row>98</xdr:row>
      <xdr:rowOff>136779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153306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7655</xdr:rowOff>
    </xdr:from>
    <xdr:to>
      <xdr:col>10</xdr:col>
      <xdr:colOff>114300</xdr:colOff>
      <xdr:row>99</xdr:row>
      <xdr:rowOff>16170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981205"/>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101616</xdr:rowOff>
    </xdr:from>
    <xdr:to>
      <xdr:col>10</xdr:col>
      <xdr:colOff>165100</xdr:colOff>
      <xdr:row>99</xdr:row>
      <xdr:rowOff>31766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90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48293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7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128419</xdr:rowOff>
    </xdr:from>
    <xdr:to>
      <xdr:col>6</xdr:col>
      <xdr:colOff>38100</xdr:colOff>
      <xdr:row>99</xdr:row>
      <xdr:rowOff>58569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93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75096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0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8461</xdr:rowOff>
    </xdr:from>
    <xdr:to>
      <xdr:col>24</xdr:col>
      <xdr:colOff>114300</xdr:colOff>
      <xdr:row>96</xdr:row>
      <xdr:rowOff>110061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6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158338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4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74955</xdr:rowOff>
    </xdr:from>
    <xdr:to>
      <xdr:col>20</xdr:col>
      <xdr:colOff>38100</xdr:colOff>
      <xdr:row>97</xdr:row>
      <xdr:rowOff>5105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167682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6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96558</xdr:rowOff>
    </xdr:from>
    <xdr:to>
      <xdr:col>15</xdr:col>
      <xdr:colOff>101600</xdr:colOff>
      <xdr:row>99</xdr:row>
      <xdr:rowOff>26708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17835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128305</xdr:rowOff>
    </xdr:from>
    <xdr:to>
      <xdr:col>10</xdr:col>
      <xdr:colOff>165100</xdr:colOff>
      <xdr:row>99</xdr:row>
      <xdr:rowOff>58455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3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49582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136820</xdr:rowOff>
    </xdr:from>
    <xdr:to>
      <xdr:col>6</xdr:col>
      <xdr:colOff>38100</xdr:colOff>
      <xdr:row>99</xdr:row>
      <xdr:rowOff>66970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3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58097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3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99314</xdr:rowOff>
    </xdr:from>
    <xdr:to>
      <xdr:col>54</xdr:col>
      <xdr:colOff>189865</xdr:colOff>
      <xdr:row>39</xdr:row>
      <xdr:rowOff>27686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928614"/>
          <a:ext cx="1270" cy="785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45991</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70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99314</xdr:rowOff>
    </xdr:from>
    <xdr:to>
      <xdr:col>55</xdr:col>
      <xdr:colOff>88900</xdr:colOff>
      <xdr:row>34</xdr:row>
      <xdr:rowOff>99314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92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149606</xdr:rowOff>
    </xdr:from>
    <xdr:to>
      <xdr:col>55</xdr:col>
      <xdr:colOff>0</xdr:colOff>
      <xdr:row>34</xdr:row>
      <xdr:rowOff>99314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5293106"/>
          <a:ext cx="838200" cy="6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42181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858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63754</xdr:rowOff>
    </xdr:from>
    <xdr:to>
      <xdr:col>55</xdr:col>
      <xdr:colOff>50800</xdr:colOff>
      <xdr:row>37</xdr:row>
      <xdr:rowOff>165354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127508</xdr:rowOff>
    </xdr:from>
    <xdr:to>
      <xdr:col>50</xdr:col>
      <xdr:colOff>114300</xdr:colOff>
      <xdr:row>30</xdr:row>
      <xdr:rowOff>149606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527100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33274</xdr:rowOff>
    </xdr:from>
    <xdr:to>
      <xdr:col>50</xdr:col>
      <xdr:colOff>165100</xdr:colOff>
      <xdr:row>37</xdr:row>
      <xdr:rowOff>134874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126001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69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127508</xdr:rowOff>
    </xdr:from>
    <xdr:to>
      <xdr:col>45</xdr:col>
      <xdr:colOff>177800</xdr:colOff>
      <xdr:row>32</xdr:row>
      <xdr:rowOff>18542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5271008"/>
          <a:ext cx="8890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20320</xdr:rowOff>
    </xdr:from>
    <xdr:to>
      <xdr:col>46</xdr:col>
      <xdr:colOff>38100</xdr:colOff>
      <xdr:row>37</xdr:row>
      <xdr:rowOff>121920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113047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84836</xdr:rowOff>
    </xdr:from>
    <xdr:to>
      <xdr:col>41</xdr:col>
      <xdr:colOff>50800</xdr:colOff>
      <xdr:row>32</xdr:row>
      <xdr:rowOff>18542</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39978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68326</xdr:rowOff>
    </xdr:from>
    <xdr:to>
      <xdr:col>41</xdr:col>
      <xdr:colOff>101600</xdr:colOff>
      <xdr:row>37</xdr:row>
      <xdr:rowOff>169926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161053</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62992</xdr:rowOff>
    </xdr:from>
    <xdr:to>
      <xdr:col>36</xdr:col>
      <xdr:colOff>165100</xdr:colOff>
      <xdr:row>37</xdr:row>
      <xdr:rowOff>164592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155719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48514</xdr:rowOff>
    </xdr:from>
    <xdr:to>
      <xdr:col>55</xdr:col>
      <xdr:colOff>50800</xdr:colOff>
      <xdr:row>34</xdr:row>
      <xdr:rowOff>150114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1541</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83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98806</xdr:rowOff>
    </xdr:from>
    <xdr:to>
      <xdr:col>50</xdr:col>
      <xdr:colOff>165100</xdr:colOff>
      <xdr:row>31</xdr:row>
      <xdr:rowOff>28956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2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45483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01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76708</xdr:rowOff>
    </xdr:from>
    <xdr:to>
      <xdr:col>46</xdr:col>
      <xdr:colOff>38100</xdr:colOff>
      <xdr:row>31</xdr:row>
      <xdr:rowOff>6858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2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23385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49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139192</xdr:rowOff>
    </xdr:from>
    <xdr:to>
      <xdr:col>41</xdr:col>
      <xdr:colOff>101600</xdr:colOff>
      <xdr:row>32</xdr:row>
      <xdr:rowOff>69342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4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85869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2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34036</xdr:rowOff>
    </xdr:from>
    <xdr:to>
      <xdr:col>36</xdr:col>
      <xdr:colOff>165100</xdr:colOff>
      <xdr:row>31</xdr:row>
      <xdr:rowOff>135636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3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152163</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1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107696</xdr:rowOff>
    </xdr:from>
    <xdr:to>
      <xdr:col>55</xdr:col>
      <xdr:colOff>0</xdr:colOff>
      <xdr:row>52</xdr:row>
      <xdr:rowOff>118999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023096"/>
          <a:ext cx="8382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107696</xdr:rowOff>
    </xdr:from>
    <xdr:to>
      <xdr:col>50</xdr:col>
      <xdr:colOff>114300</xdr:colOff>
      <xdr:row>52</xdr:row>
      <xdr:rowOff>126619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023096"/>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145178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70231</xdr:rowOff>
    </xdr:from>
    <xdr:to>
      <xdr:col>45</xdr:col>
      <xdr:colOff>177800</xdr:colOff>
      <xdr:row>52</xdr:row>
      <xdr:rowOff>126619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8985631"/>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70231</xdr:rowOff>
    </xdr:from>
    <xdr:to>
      <xdr:col>41</xdr:col>
      <xdr:colOff>50800</xdr:colOff>
      <xdr:row>52</xdr:row>
      <xdr:rowOff>165227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8985631"/>
          <a:ext cx="889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68199</xdr:rowOff>
    </xdr:from>
    <xdr:to>
      <xdr:col>55</xdr:col>
      <xdr:colOff>50800</xdr:colOff>
      <xdr:row>52</xdr:row>
      <xdr:rowOff>169799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89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91076</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83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56896</xdr:rowOff>
    </xdr:from>
    <xdr:to>
      <xdr:col>50</xdr:col>
      <xdr:colOff>165100</xdr:colOff>
      <xdr:row>52</xdr:row>
      <xdr:rowOff>158496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89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51</xdr:row>
      <xdr:rowOff>3573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874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75819</xdr:rowOff>
    </xdr:from>
    <xdr:to>
      <xdr:col>46</xdr:col>
      <xdr:colOff>38100</xdr:colOff>
      <xdr:row>53</xdr:row>
      <xdr:rowOff>5969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89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51</xdr:row>
      <xdr:rowOff>22496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876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19431</xdr:rowOff>
    </xdr:from>
    <xdr:to>
      <xdr:col>41</xdr:col>
      <xdr:colOff>101600</xdr:colOff>
      <xdr:row>52</xdr:row>
      <xdr:rowOff>121031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89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50</xdr:row>
      <xdr:rowOff>137558</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871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114427</xdr:rowOff>
    </xdr:from>
    <xdr:to>
      <xdr:col>36</xdr:col>
      <xdr:colOff>165100</xdr:colOff>
      <xdr:row>53</xdr:row>
      <xdr:rowOff>44577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02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51</xdr:row>
      <xdr:rowOff>61104</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880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22254</xdr:rowOff>
    </xdr:from>
    <xdr:to>
      <xdr:col>55</xdr:col>
      <xdr:colOff>0</xdr:colOff>
      <xdr:row>78</xdr:row>
      <xdr:rowOff>73275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395354"/>
          <a:ext cx="838200" cy="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22254</xdr:rowOff>
    </xdr:from>
    <xdr:to>
      <xdr:col>50</xdr:col>
      <xdr:colOff>114300</xdr:colOff>
      <xdr:row>78</xdr:row>
      <xdr:rowOff>84358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95354"/>
          <a:ext cx="889000" cy="6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84358</xdr:rowOff>
    </xdr:from>
    <xdr:to>
      <xdr:col>45</xdr:col>
      <xdr:colOff>177800</xdr:colOff>
      <xdr:row>78</xdr:row>
      <xdr:rowOff>104453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57458"/>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104453</xdr:rowOff>
    </xdr:from>
    <xdr:to>
      <xdr:col>41</xdr:col>
      <xdr:colOff>50800</xdr:colOff>
      <xdr:row>78</xdr:row>
      <xdr:rowOff>111364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477553"/>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22475</xdr:rowOff>
    </xdr:from>
    <xdr:to>
      <xdr:col>55</xdr:col>
      <xdr:colOff>50800</xdr:colOff>
      <xdr:row>78</xdr:row>
      <xdr:rowOff>124075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902</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142904</xdr:rowOff>
    </xdr:from>
    <xdr:to>
      <xdr:col>50</xdr:col>
      <xdr:colOff>165100</xdr:colOff>
      <xdr:row>78</xdr:row>
      <xdr:rowOff>73054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4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64181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4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33558</xdr:rowOff>
    </xdr:from>
    <xdr:to>
      <xdr:col>46</xdr:col>
      <xdr:colOff>38100</xdr:colOff>
      <xdr:row>78</xdr:row>
      <xdr:rowOff>135158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0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126285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4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53653</xdr:rowOff>
    </xdr:from>
    <xdr:to>
      <xdr:col>41</xdr:col>
      <xdr:colOff>101600</xdr:colOff>
      <xdr:row>78</xdr:row>
      <xdr:rowOff>155253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146380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60564</xdr:rowOff>
    </xdr:from>
    <xdr:to>
      <xdr:col>36</xdr:col>
      <xdr:colOff>165100</xdr:colOff>
      <xdr:row>78</xdr:row>
      <xdr:rowOff>162164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153291</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59438</xdr:rowOff>
    </xdr:from>
    <xdr:to>
      <xdr:col>55</xdr:col>
      <xdr:colOff>0</xdr:colOff>
      <xdr:row>92</xdr:row>
      <xdr:rowOff>144340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5832838"/>
          <a:ext cx="8382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156847</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27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15684</xdr:rowOff>
    </xdr:from>
    <xdr:to>
      <xdr:col>50</xdr:col>
      <xdr:colOff>114300</xdr:colOff>
      <xdr:row>92</xdr:row>
      <xdr:rowOff>144340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5789084"/>
          <a:ext cx="889000" cy="1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15684</xdr:rowOff>
    </xdr:from>
    <xdr:to>
      <xdr:col>45</xdr:col>
      <xdr:colOff>177800</xdr:colOff>
      <xdr:row>93</xdr:row>
      <xdr:rowOff>144135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5789084"/>
          <a:ext cx="889000" cy="29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144135</xdr:rowOff>
    </xdr:from>
    <xdr:to>
      <xdr:col>41</xdr:col>
      <xdr:colOff>50800</xdr:colOff>
      <xdr:row>93</xdr:row>
      <xdr:rowOff>145529</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088985"/>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8638</xdr:rowOff>
    </xdr:from>
    <xdr:to>
      <xdr:col>55</xdr:col>
      <xdr:colOff>50800</xdr:colOff>
      <xdr:row>92</xdr:row>
      <xdr:rowOff>110238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578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95015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69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93540</xdr:rowOff>
    </xdr:from>
    <xdr:to>
      <xdr:col>50</xdr:col>
      <xdr:colOff>165100</xdr:colOff>
      <xdr:row>93</xdr:row>
      <xdr:rowOff>23690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586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40217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64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136334</xdr:rowOff>
    </xdr:from>
    <xdr:to>
      <xdr:col>46</xdr:col>
      <xdr:colOff>38100</xdr:colOff>
      <xdr:row>92</xdr:row>
      <xdr:rowOff>66484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57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83011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51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93335</xdr:rowOff>
    </xdr:from>
    <xdr:to>
      <xdr:col>41</xdr:col>
      <xdr:colOff>101600</xdr:colOff>
      <xdr:row>94</xdr:row>
      <xdr:rowOff>23485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03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40012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581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94729</xdr:rowOff>
    </xdr:from>
    <xdr:to>
      <xdr:col>36</xdr:col>
      <xdr:colOff>165100</xdr:colOff>
      <xdr:row>94</xdr:row>
      <xdr:rowOff>24879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0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41406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58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40586</xdr:rowOff>
    </xdr:from>
    <xdr:to>
      <xdr:col>85</xdr:col>
      <xdr:colOff>127000</xdr:colOff>
      <xdr:row>35</xdr:row>
      <xdr:rowOff>5316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5869886"/>
          <a:ext cx="8382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5316</xdr:rowOff>
    </xdr:from>
    <xdr:to>
      <xdr:col>81</xdr:col>
      <xdr:colOff>50800</xdr:colOff>
      <xdr:row>35</xdr:row>
      <xdr:rowOff>25073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006066"/>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135128</xdr:rowOff>
    </xdr:from>
    <xdr:to>
      <xdr:col>76</xdr:col>
      <xdr:colOff>114300</xdr:colOff>
      <xdr:row>35</xdr:row>
      <xdr:rowOff>25073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792978"/>
          <a:ext cx="889000" cy="23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121864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135128</xdr:rowOff>
    </xdr:from>
    <xdr:to>
      <xdr:col>71</xdr:col>
      <xdr:colOff>177800</xdr:colOff>
      <xdr:row>35</xdr:row>
      <xdr:rowOff>36177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792978"/>
          <a:ext cx="889000" cy="2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26832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161236</xdr:rowOff>
    </xdr:from>
    <xdr:to>
      <xdr:col>85</xdr:col>
      <xdr:colOff>177800</xdr:colOff>
      <xdr:row>34</xdr:row>
      <xdr:rowOff>91386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12663</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67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125966</xdr:rowOff>
    </xdr:from>
    <xdr:to>
      <xdr:col>81</xdr:col>
      <xdr:colOff>101600</xdr:colOff>
      <xdr:row>35</xdr:row>
      <xdr:rowOff>56116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95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72643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73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145723</xdr:rowOff>
    </xdr:from>
    <xdr:to>
      <xdr:col>76</xdr:col>
      <xdr:colOff>165100</xdr:colOff>
      <xdr:row>35</xdr:row>
      <xdr:rowOff>75873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9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92400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7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84328</xdr:rowOff>
    </xdr:from>
    <xdr:to>
      <xdr:col>72</xdr:col>
      <xdr:colOff>38100</xdr:colOff>
      <xdr:row>34</xdr:row>
      <xdr:rowOff>14478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31005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51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156827</xdr:rowOff>
    </xdr:from>
    <xdr:to>
      <xdr:col>67</xdr:col>
      <xdr:colOff>101600</xdr:colOff>
      <xdr:row>35</xdr:row>
      <xdr:rowOff>86977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9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103504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76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5588</xdr:rowOff>
    </xdr:from>
    <xdr:to>
      <xdr:col>85</xdr:col>
      <xdr:colOff>127000</xdr:colOff>
      <xdr:row>54</xdr:row>
      <xdr:rowOff>71386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263888"/>
          <a:ext cx="838200" cy="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63271</xdr:rowOff>
    </xdr:from>
    <xdr:to>
      <xdr:col>81</xdr:col>
      <xdr:colOff>50800</xdr:colOff>
      <xdr:row>54</xdr:row>
      <xdr:rowOff>71386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150121"/>
          <a:ext cx="889000" cy="17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31208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28563</xdr:rowOff>
    </xdr:from>
    <xdr:to>
      <xdr:col>76</xdr:col>
      <xdr:colOff>114300</xdr:colOff>
      <xdr:row>53</xdr:row>
      <xdr:rowOff>63271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115413"/>
          <a:ext cx="889000" cy="3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123562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28563</xdr:rowOff>
    </xdr:from>
    <xdr:to>
      <xdr:col>71</xdr:col>
      <xdr:colOff>177800</xdr:colOff>
      <xdr:row>54</xdr:row>
      <xdr:rowOff>108191</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115413"/>
          <a:ext cx="889000" cy="25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126238</xdr:rowOff>
    </xdr:from>
    <xdr:to>
      <xdr:col>85</xdr:col>
      <xdr:colOff>177800</xdr:colOff>
      <xdr:row>54</xdr:row>
      <xdr:rowOff>56388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2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149115</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0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20586</xdr:rowOff>
    </xdr:from>
    <xdr:to>
      <xdr:col>81</xdr:col>
      <xdr:colOff>101600</xdr:colOff>
      <xdr:row>54</xdr:row>
      <xdr:rowOff>122186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27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138713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0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12471</xdr:rowOff>
    </xdr:from>
    <xdr:to>
      <xdr:col>76</xdr:col>
      <xdr:colOff>165100</xdr:colOff>
      <xdr:row>53</xdr:row>
      <xdr:rowOff>114071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09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130598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887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149213</xdr:rowOff>
    </xdr:from>
    <xdr:to>
      <xdr:col>72</xdr:col>
      <xdr:colOff>38100</xdr:colOff>
      <xdr:row>53</xdr:row>
      <xdr:rowOff>79363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0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95890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88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57391</xdr:rowOff>
    </xdr:from>
    <xdr:to>
      <xdr:col>67</xdr:col>
      <xdr:colOff>101600</xdr:colOff>
      <xdr:row>54</xdr:row>
      <xdr:rowOff>158991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3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4068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0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64426</xdr:rowOff>
    </xdr:from>
    <xdr:to>
      <xdr:col>71</xdr:col>
      <xdr:colOff>177800</xdr:colOff>
      <xdr:row>79</xdr:row>
      <xdr:rowOff>98879</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608976"/>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65132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0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13626</xdr:rowOff>
    </xdr:from>
    <xdr:to>
      <xdr:col>67</xdr:col>
      <xdr:colOff>101600</xdr:colOff>
      <xdr:row>79</xdr:row>
      <xdr:rowOff>115226</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5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106353</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17" y="13650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50127</xdr:rowOff>
    </xdr:from>
    <xdr:to>
      <xdr:col>85</xdr:col>
      <xdr:colOff>127000</xdr:colOff>
      <xdr:row>94</xdr:row>
      <xdr:rowOff>52412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16642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166273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82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52412</xdr:rowOff>
    </xdr:from>
    <xdr:to>
      <xdr:col>81</xdr:col>
      <xdr:colOff>50800</xdr:colOff>
      <xdr:row>95</xdr:row>
      <xdr:rowOff>79578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168712"/>
          <a:ext cx="889000" cy="19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81233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79578</xdr:rowOff>
    </xdr:from>
    <xdr:to>
      <xdr:col>76</xdr:col>
      <xdr:colOff>114300</xdr:colOff>
      <xdr:row>95</xdr:row>
      <xdr:rowOff>120611</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367328"/>
          <a:ext cx="8890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120611</xdr:rowOff>
    </xdr:from>
    <xdr:to>
      <xdr:col>71</xdr:col>
      <xdr:colOff>177800</xdr:colOff>
      <xdr:row>95</xdr:row>
      <xdr:rowOff>135319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408361"/>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170777</xdr:rowOff>
    </xdr:from>
    <xdr:to>
      <xdr:col>85</xdr:col>
      <xdr:colOff>177800</xdr:colOff>
      <xdr:row>94</xdr:row>
      <xdr:rowOff>100927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1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22204</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9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1612</xdr:rowOff>
    </xdr:from>
    <xdr:to>
      <xdr:col>81</xdr:col>
      <xdr:colOff>101600</xdr:colOff>
      <xdr:row>94</xdr:row>
      <xdr:rowOff>103212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1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119739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8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28778</xdr:rowOff>
    </xdr:from>
    <xdr:to>
      <xdr:col>76</xdr:col>
      <xdr:colOff>165100</xdr:colOff>
      <xdr:row>95</xdr:row>
      <xdr:rowOff>130378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3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146905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0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69811</xdr:rowOff>
    </xdr:from>
    <xdr:to>
      <xdr:col>72</xdr:col>
      <xdr:colOff>38100</xdr:colOff>
      <xdr:row>95</xdr:row>
      <xdr:rowOff>171411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3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162538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4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84519</xdr:rowOff>
    </xdr:from>
    <xdr:to>
      <xdr:col>67</xdr:col>
      <xdr:colOff>101600</xdr:colOff>
      <xdr:row>96</xdr:row>
      <xdr:rowOff>14669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3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5796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4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総務費については、財政調整基金積立金の減などにより決算額が減少した。民生費については、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子育て世帯や住民税非課税世帯に対する臨時特別給付金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の影響により減少した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ほか、衛生費については、新型コロナウイルスワクチン接種体制確保事業費国庫補助金返還金などにより増加した。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労働費については、類似団体の中で最も高いのは、新潟勤労者総合福祉センター（新潟テルサ）の管理運営費があるためである。</a:t>
          </a:r>
          <a:endParaRPr kumimoji="1"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農林水産業費については、類似団体の中で高い状況にあるのは、住民一人あたりの耕地面積が類似団体の中で最も高く、田園型政令市を目指した各種施策に取り組んでいるためである。</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土木費については、除雪対策費の増により決算額が増加した。住民一人あたり決算額が類似団体の中で上位になっているのは、新潟駅付近連続立体交差事業などの大規模事業を推進していることや、冬季の除雪対策経費の影響によるものである。</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教育費については、光熱費などの増により決算額が増加しており、公債費については、利子償還金の減などにより減少した。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標準財政規模は、標準税収入額等が増加したものの、</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に臨時財政対策債償還基金費が臨時的に算定されたことによる普通交付税の減少、臨時財政対策債の大幅抑制により、前年度比▲</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％の減少となった。</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財政調整基金残高は、未利用地の売却などにより</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億円積み立てたものの、除排雪経費の増加などにより</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億円取り崩したため減少した。</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実質収支は</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感染症対応</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や原油価格・物価高騰対策、除排雪に</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多額の経費を執行したものの</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国庫支出金の活用</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などに</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より黒字を確保した</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財政調整基金の一部を取り崩した影響により赤字となった。</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新潟市において、平成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年度決算以降、連結実質赤字は生じていない。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ただし国民健康保険事業会計では、近年において実質収支比率の赤字はないものの、平成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保険給付費の増加や前期高齢者交付金の減などにより生じた収支不足の結果赤字となった事例がある。今後も保険給付費の増加が見込まれるなど厳しい財政状況が予想されることから、不納欠損額や収入未済額の削減を図るなど、健全な財政運営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公営企業会計においても、今後も厳しい経営環境が予想されることから、より一層の経営努力が必要となる。特に、水道事業会計や下水道事業会計では老朽化施設の更新を適切な時期に実施する必要がある。しかし、人口減少などによる事業収益のさらなる減少により、財源確保が厳しくなるものと見込まれることから、徹底した経費削減とともに、将来世代に過度な負担を残さないよう企業債残高の増高を抑制しながら、安定的な事業運営に必要な資金を確保する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436287767</v>
      </c>
      <c r="BO4" s="371"/>
      <c r="BP4" s="371"/>
      <c r="BQ4" s="371"/>
      <c r="BR4" s="371"/>
      <c r="BS4" s="371"/>
      <c r="BT4" s="371"/>
      <c r="BU4" s="372"/>
      <c r="BV4" s="370">
        <v>450147850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2.7</v>
      </c>
      <c r="CU4" s="377"/>
      <c r="CV4" s="377"/>
      <c r="CW4" s="377"/>
      <c r="CX4" s="377"/>
      <c r="CY4" s="377"/>
      <c r="CZ4" s="377"/>
      <c r="DA4" s="378"/>
      <c r="DB4" s="376">
        <v>3.1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427945418</v>
      </c>
      <c r="BO5" s="408"/>
      <c r="BP5" s="408"/>
      <c r="BQ5" s="408"/>
      <c r="BR5" s="408"/>
      <c r="BS5" s="408"/>
      <c r="BT5" s="408"/>
      <c r="BU5" s="409"/>
      <c r="BV5" s="407">
        <v>438857264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94.9</v>
      </c>
      <c r="CU5" s="405"/>
      <c r="CV5" s="405"/>
      <c r="CW5" s="405"/>
      <c r="CX5" s="405"/>
      <c r="CY5" s="405"/>
      <c r="CZ5" s="405"/>
      <c r="DA5" s="406"/>
      <c r="DB5" s="404">
        <v>92.3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8342349</v>
      </c>
      <c r="BO6" s="408"/>
      <c r="BP6" s="408"/>
      <c r="BQ6" s="408"/>
      <c r="BR6" s="408"/>
      <c r="BS6" s="408"/>
      <c r="BT6" s="408"/>
      <c r="BU6" s="409"/>
      <c r="BV6" s="407">
        <v>11290586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101.9</v>
      </c>
      <c r="CU6" s="445"/>
      <c r="CV6" s="445"/>
      <c r="CW6" s="445"/>
      <c r="CX6" s="445"/>
      <c r="CY6" s="445"/>
      <c r="CZ6" s="445"/>
      <c r="DA6" s="446"/>
      <c r="DB6" s="444">
        <v>100.7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1905162</v>
      </c>
      <c r="BO7" s="408"/>
      <c r="BP7" s="408"/>
      <c r="BQ7" s="408"/>
      <c r="BR7" s="408"/>
      <c r="BS7" s="408"/>
      <c r="BT7" s="408"/>
      <c r="BU7" s="409"/>
      <c r="BV7" s="407">
        <v>3724750</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238150751</v>
      </c>
      <c r="CU7" s="408"/>
      <c r="CV7" s="408"/>
      <c r="CW7" s="408"/>
      <c r="CX7" s="408"/>
      <c r="CY7" s="408"/>
      <c r="CZ7" s="408"/>
      <c r="DA7" s="409"/>
      <c r="DB7" s="407">
        <v>244031477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6437187</v>
      </c>
      <c r="BO8" s="408"/>
      <c r="BP8" s="408"/>
      <c r="BQ8" s="408"/>
      <c r="BR8" s="408"/>
      <c r="BS8" s="408"/>
      <c r="BT8" s="408"/>
      <c r="BU8" s="409"/>
      <c r="BV8" s="407">
        <v>7565836</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0.66</v>
      </c>
      <c r="CU8" s="448"/>
      <c r="CV8" s="448"/>
      <c r="CW8" s="448"/>
      <c r="CX8" s="448"/>
      <c r="CY8" s="448"/>
      <c r="CZ8" s="448"/>
      <c r="DA8" s="449"/>
      <c r="DB8" s="447">
        <v>0.67</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789275</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104</v>
      </c>
      <c r="AV9" s="440"/>
      <c r="AW9" s="440"/>
      <c r="AX9" s="440"/>
      <c r="AY9" s="441" t="s">
        <v>119</v>
      </c>
      <c r="AZ9" s="442"/>
      <c r="BA9" s="442"/>
      <c r="BB9" s="442"/>
      <c r="BC9" s="442"/>
      <c r="BD9" s="442"/>
      <c r="BE9" s="442"/>
      <c r="BF9" s="442"/>
      <c r="BG9" s="442"/>
      <c r="BH9" s="442"/>
      <c r="BI9" s="442"/>
      <c r="BJ9" s="442"/>
      <c r="BK9" s="442"/>
      <c r="BL9" s="442"/>
      <c r="BM9" s="443"/>
      <c r="BN9" s="407">
        <v>-1128649</v>
      </c>
      <c r="BO9" s="408"/>
      <c r="BP9" s="408"/>
      <c r="BQ9" s="408"/>
      <c r="BR9" s="408"/>
      <c r="BS9" s="408"/>
      <c r="BT9" s="408"/>
      <c r="BU9" s="409"/>
      <c r="BV9" s="407">
        <v>3995884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17.100000000000001</v>
      </c>
      <c r="CU9" s="405"/>
      <c r="CV9" s="405"/>
      <c r="CW9" s="405"/>
      <c r="CX9" s="405"/>
      <c r="CY9" s="405"/>
      <c r="CZ9" s="405"/>
      <c r="DA9" s="406"/>
      <c r="DB9" s="404">
        <v>17.3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810157</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104</v>
      </c>
      <c r="AV10" s="440"/>
      <c r="AW10" s="440"/>
      <c r="AX10" s="440"/>
      <c r="AY10" s="441" t="s">
        <v>123</v>
      </c>
      <c r="AZ10" s="442"/>
      <c r="BA10" s="442"/>
      <c r="BB10" s="442"/>
      <c r="BC10" s="442"/>
      <c r="BD10" s="442"/>
      <c r="BE10" s="442"/>
      <c r="BF10" s="442"/>
      <c r="BG10" s="442"/>
      <c r="BH10" s="442"/>
      <c r="BI10" s="442"/>
      <c r="BJ10" s="442"/>
      <c r="BK10" s="442"/>
      <c r="BL10" s="442"/>
      <c r="BM10" s="443"/>
      <c r="BN10" s="407">
        <v>1167723</v>
      </c>
      <c r="BO10" s="408"/>
      <c r="BP10" s="408"/>
      <c r="BQ10" s="408"/>
      <c r="BR10" s="408"/>
      <c r="BS10" s="408"/>
      <c r="BT10" s="408"/>
      <c r="BU10" s="409"/>
      <c r="BV10" s="407">
        <v>5751413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773914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1586623</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768177</v>
      </c>
      <c r="S13" s="492"/>
      <c r="T13" s="492"/>
      <c r="U13" s="492"/>
      <c r="V13" s="493"/>
      <c r="W13" s="423" t="s">
        <v>142</v>
      </c>
      <c r="X13" s="424"/>
      <c r="Y13" s="424"/>
      <c r="Z13" s="424"/>
      <c r="AA13" s="424"/>
      <c r="AB13" s="414"/>
      <c r="AC13" s="458">
        <v>11608</v>
      </c>
      <c r="AD13" s="459"/>
      <c r="AE13" s="459"/>
      <c r="AF13" s="459"/>
      <c r="AG13" s="501"/>
      <c r="AH13" s="458">
        <v>13773</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-1547549</v>
      </c>
      <c r="BO13" s="408"/>
      <c r="BP13" s="408"/>
      <c r="BQ13" s="408"/>
      <c r="BR13" s="408"/>
      <c r="BS13" s="408"/>
      <c r="BT13" s="408"/>
      <c r="BU13" s="409"/>
      <c r="BV13" s="407">
        <v>9747297</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11.7</v>
      </c>
      <c r="CU13" s="405"/>
      <c r="CV13" s="405"/>
      <c r="CW13" s="405"/>
      <c r="CX13" s="405"/>
      <c r="CY13" s="405"/>
      <c r="CZ13" s="405"/>
      <c r="DA13" s="406"/>
      <c r="DB13" s="404">
        <v>11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779613</v>
      </c>
      <c r="S14" s="492"/>
      <c r="T14" s="492"/>
      <c r="U14" s="492"/>
      <c r="V14" s="493"/>
      <c r="W14" s="397"/>
      <c r="X14" s="398"/>
      <c r="Y14" s="398"/>
      <c r="Z14" s="398"/>
      <c r="AA14" s="398"/>
      <c r="AB14" s="387"/>
      <c r="AC14" s="494">
        <v>3.2</v>
      </c>
      <c r="AD14" s="495"/>
      <c r="AE14" s="495"/>
      <c r="AF14" s="495"/>
      <c r="AG14" s="496"/>
      <c r="AH14" s="494">
        <v>3.7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126.7</v>
      </c>
      <c r="CU14" s="506"/>
      <c r="CV14" s="506"/>
      <c r="CW14" s="506"/>
      <c r="CX14" s="506"/>
      <c r="CY14" s="506"/>
      <c r="CZ14" s="506"/>
      <c r="DA14" s="507"/>
      <c r="DB14" s="505">
        <v>124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774377</v>
      </c>
      <c r="S15" s="492"/>
      <c r="T15" s="492"/>
      <c r="U15" s="492"/>
      <c r="V15" s="493"/>
      <c r="W15" s="423" t="s">
        <v>149</v>
      </c>
      <c r="X15" s="424"/>
      <c r="Y15" s="424"/>
      <c r="Z15" s="424"/>
      <c r="AA15" s="424"/>
      <c r="AB15" s="414"/>
      <c r="AC15" s="458">
        <v>78488</v>
      </c>
      <c r="AD15" s="459"/>
      <c r="AE15" s="459"/>
      <c r="AF15" s="459"/>
      <c r="AG15" s="501"/>
      <c r="AH15" s="458">
        <v>83531</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126153719</v>
      </c>
      <c r="BO15" s="371"/>
      <c r="BP15" s="371"/>
      <c r="BQ15" s="371"/>
      <c r="BR15" s="371"/>
      <c r="BS15" s="371"/>
      <c r="BT15" s="371"/>
      <c r="BU15" s="372"/>
      <c r="BV15" s="370">
        <v>120311109</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21.5</v>
      </c>
      <c r="AD16" s="495"/>
      <c r="AE16" s="495"/>
      <c r="AF16" s="495"/>
      <c r="AG16" s="496"/>
      <c r="AH16" s="494">
        <v>22.1</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190531168</v>
      </c>
      <c r="BO16" s="408"/>
      <c r="BP16" s="408"/>
      <c r="BQ16" s="408"/>
      <c r="BR16" s="408"/>
      <c r="BS16" s="408"/>
      <c r="BT16" s="408"/>
      <c r="BU16" s="409"/>
      <c r="BV16" s="407">
        <v>186973619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275525</v>
      </c>
      <c r="AD17" s="459"/>
      <c r="AE17" s="459"/>
      <c r="AF17" s="459"/>
      <c r="AG17" s="501"/>
      <c r="AH17" s="458">
        <v>280010</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156830890</v>
      </c>
      <c r="BO17" s="408"/>
      <c r="BP17" s="408"/>
      <c r="BQ17" s="408"/>
      <c r="BR17" s="408"/>
      <c r="BS17" s="408"/>
      <c r="BT17" s="408"/>
      <c r="BU17" s="409"/>
      <c r="BV17" s="407">
        <v>149261706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726.28</v>
      </c>
      <c r="M18" s="531"/>
      <c r="N18" s="531"/>
      <c r="O18" s="531"/>
      <c r="P18" s="531"/>
      <c r="Q18" s="531"/>
      <c r="R18" s="532"/>
      <c r="S18" s="532"/>
      <c r="T18" s="532"/>
      <c r="U18" s="532"/>
      <c r="V18" s="533"/>
      <c r="W18" s="425"/>
      <c r="X18" s="426"/>
      <c r="Y18" s="426"/>
      <c r="Z18" s="426"/>
      <c r="AA18" s="426"/>
      <c r="AB18" s="417"/>
      <c r="AC18" s="534">
        <v>75.400000000000006</v>
      </c>
      <c r="AD18" s="535"/>
      <c r="AE18" s="535"/>
      <c r="AF18" s="535"/>
      <c r="AG18" s="536"/>
      <c r="AH18" s="534">
        <v>74.2</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230108656</v>
      </c>
      <c r="BO18" s="408"/>
      <c r="BP18" s="408"/>
      <c r="BQ18" s="408"/>
      <c r="BR18" s="408"/>
      <c r="BS18" s="408"/>
      <c r="BT18" s="408"/>
      <c r="BU18" s="409"/>
      <c r="BV18" s="407">
        <v>227292545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1087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277242848</v>
      </c>
      <c r="BO19" s="408"/>
      <c r="BP19" s="408"/>
      <c r="BQ19" s="408"/>
      <c r="BR19" s="408"/>
      <c r="BS19" s="408"/>
      <c r="BT19" s="408"/>
      <c r="BU19" s="409"/>
      <c r="BV19" s="407">
        <v>275323989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331272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632150531</v>
      </c>
      <c r="BO22" s="371"/>
      <c r="BP22" s="371"/>
      <c r="BQ22" s="371"/>
      <c r="BR22" s="371"/>
      <c r="BS22" s="371"/>
      <c r="BT22" s="371"/>
      <c r="BU22" s="372"/>
      <c r="BV22" s="370">
        <v>638320039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93997989</v>
      </c>
      <c r="BO23" s="408"/>
      <c r="BP23" s="408"/>
      <c r="BQ23" s="408"/>
      <c r="BR23" s="408"/>
      <c r="BS23" s="408"/>
      <c r="BT23" s="408"/>
      <c r="BU23" s="409"/>
      <c r="BV23" s="407">
        <v>104411782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11670</v>
      </c>
      <c r="R24" s="459"/>
      <c r="S24" s="459"/>
      <c r="T24" s="459"/>
      <c r="U24" s="459"/>
      <c r="V24" s="501"/>
      <c r="W24" s="553"/>
      <c r="X24" s="554"/>
      <c r="Y24" s="555"/>
      <c r="Z24" s="457" t="s">
        <v>174</v>
      </c>
      <c r="AA24" s="437"/>
      <c r="AB24" s="437"/>
      <c r="AC24" s="437"/>
      <c r="AD24" s="437"/>
      <c r="AE24" s="437"/>
      <c r="AF24" s="437"/>
      <c r="AG24" s="438"/>
      <c r="AH24" s="458">
        <v>5265</v>
      </c>
      <c r="AI24" s="459"/>
      <c r="AJ24" s="459"/>
      <c r="AK24" s="459"/>
      <c r="AL24" s="501"/>
      <c r="AM24" s="458">
        <v>16900650</v>
      </c>
      <c r="AN24" s="459"/>
      <c r="AO24" s="459"/>
      <c r="AP24" s="459"/>
      <c r="AQ24" s="459"/>
      <c r="AR24" s="501"/>
      <c r="AS24" s="458">
        <v>3210</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370267099</v>
      </c>
      <c r="BO24" s="408"/>
      <c r="BP24" s="408"/>
      <c r="BQ24" s="408"/>
      <c r="BR24" s="408"/>
      <c r="BS24" s="408"/>
      <c r="BT24" s="408"/>
      <c r="BU24" s="409"/>
      <c r="BV24" s="407">
        <v>379285471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3</v>
      </c>
      <c r="M25" s="459"/>
      <c r="N25" s="459"/>
      <c r="O25" s="459"/>
      <c r="P25" s="501"/>
      <c r="Q25" s="458">
        <v>9420</v>
      </c>
      <c r="R25" s="459"/>
      <c r="S25" s="459"/>
      <c r="T25" s="459"/>
      <c r="U25" s="459"/>
      <c r="V25" s="501"/>
      <c r="W25" s="553"/>
      <c r="X25" s="554"/>
      <c r="Y25" s="555"/>
      <c r="Z25" s="457" t="s">
        <v>177</v>
      </c>
      <c r="AA25" s="437"/>
      <c r="AB25" s="437"/>
      <c r="AC25" s="437"/>
      <c r="AD25" s="437"/>
      <c r="AE25" s="437"/>
      <c r="AF25" s="437"/>
      <c r="AG25" s="438"/>
      <c r="AH25" s="458">
        <v>914</v>
      </c>
      <c r="AI25" s="459"/>
      <c r="AJ25" s="459"/>
      <c r="AK25" s="459"/>
      <c r="AL25" s="501"/>
      <c r="AM25" s="458">
        <v>2942166</v>
      </c>
      <c r="AN25" s="459"/>
      <c r="AO25" s="459"/>
      <c r="AP25" s="459"/>
      <c r="AQ25" s="459"/>
      <c r="AR25" s="501"/>
      <c r="AS25" s="458">
        <v>3219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60585999</v>
      </c>
      <c r="BO25" s="371"/>
      <c r="BP25" s="371"/>
      <c r="BQ25" s="371"/>
      <c r="BR25" s="371"/>
      <c r="BS25" s="371"/>
      <c r="BT25" s="371"/>
      <c r="BU25" s="372"/>
      <c r="BV25" s="370">
        <v>44149669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8170</v>
      </c>
      <c r="R26" s="459"/>
      <c r="S26" s="459"/>
      <c r="T26" s="459"/>
      <c r="U26" s="459"/>
      <c r="V26" s="501"/>
      <c r="W26" s="553"/>
      <c r="X26" s="554"/>
      <c r="Y26" s="555"/>
      <c r="Z26" s="457" t="s">
        <v>180</v>
      </c>
      <c r="AA26" s="559"/>
      <c r="AB26" s="559"/>
      <c r="AC26" s="559"/>
      <c r="AD26" s="559"/>
      <c r="AE26" s="559"/>
      <c r="AF26" s="559"/>
      <c r="AG26" s="560"/>
      <c r="AH26" s="458">
        <v>461</v>
      </c>
      <c r="AI26" s="459"/>
      <c r="AJ26" s="459"/>
      <c r="AK26" s="459"/>
      <c r="AL26" s="501"/>
      <c r="AM26" s="458">
        <v>1518995</v>
      </c>
      <c r="AN26" s="459"/>
      <c r="AO26" s="459"/>
      <c r="AP26" s="459"/>
      <c r="AQ26" s="459"/>
      <c r="AR26" s="501"/>
      <c r="AS26" s="458">
        <v>3295</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v>1241806</v>
      </c>
      <c r="BO26" s="408"/>
      <c r="BP26" s="408"/>
      <c r="BQ26" s="408"/>
      <c r="BR26" s="408"/>
      <c r="BS26" s="408"/>
      <c r="BT26" s="408"/>
      <c r="BU26" s="409"/>
      <c r="BV26" s="407">
        <v>1317470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7810</v>
      </c>
      <c r="R27" s="459"/>
      <c r="S27" s="459"/>
      <c r="T27" s="459"/>
      <c r="U27" s="459"/>
      <c r="V27" s="501"/>
      <c r="W27" s="553"/>
      <c r="X27" s="554"/>
      <c r="Y27" s="555"/>
      <c r="Z27" s="457" t="s">
        <v>183</v>
      </c>
      <c r="AA27" s="437"/>
      <c r="AB27" s="437"/>
      <c r="AC27" s="437"/>
      <c r="AD27" s="437"/>
      <c r="AE27" s="437"/>
      <c r="AF27" s="437"/>
      <c r="AG27" s="438"/>
      <c r="AH27" s="458">
        <v>3890</v>
      </c>
      <c r="AI27" s="459"/>
      <c r="AJ27" s="459"/>
      <c r="AK27" s="459"/>
      <c r="AL27" s="501"/>
      <c r="AM27" s="458">
        <v>14615534</v>
      </c>
      <c r="AN27" s="459"/>
      <c r="AO27" s="459"/>
      <c r="AP27" s="459"/>
      <c r="AQ27" s="459"/>
      <c r="AR27" s="501"/>
      <c r="AS27" s="458">
        <v>3757</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185</v>
      </c>
      <c r="BO27" s="527"/>
      <c r="BP27" s="527"/>
      <c r="BQ27" s="527"/>
      <c r="BR27" s="527"/>
      <c r="BS27" s="527"/>
      <c r="BT27" s="527"/>
      <c r="BU27" s="528"/>
      <c r="BV27" s="526" t="s">
        <v>131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7030</v>
      </c>
      <c r="R28" s="459"/>
      <c r="S28" s="459"/>
      <c r="T28" s="459"/>
      <c r="U28" s="459"/>
      <c r="V28" s="501"/>
      <c r="W28" s="553"/>
      <c r="X28" s="554"/>
      <c r="Y28" s="555"/>
      <c r="Z28" s="457" t="s">
        <v>187</v>
      </c>
      <c r="AA28" s="437"/>
      <c r="AB28" s="437"/>
      <c r="AC28" s="437"/>
      <c r="AD28" s="437"/>
      <c r="AE28" s="437"/>
      <c r="AF28" s="437"/>
      <c r="AG28" s="438"/>
      <c r="AH28" s="458">
        <v>325</v>
      </c>
      <c r="AI28" s="459"/>
      <c r="AJ28" s="459"/>
      <c r="AK28" s="459"/>
      <c r="AL28" s="501"/>
      <c r="AM28" s="458">
        <v>851175</v>
      </c>
      <c r="AN28" s="459"/>
      <c r="AO28" s="459"/>
      <c r="AP28" s="459"/>
      <c r="AQ28" s="459"/>
      <c r="AR28" s="501"/>
      <c r="AS28" s="458">
        <v>2619</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8819993</v>
      </c>
      <c r="BO28" s="371"/>
      <c r="BP28" s="371"/>
      <c r="BQ28" s="371"/>
      <c r="BR28" s="371"/>
      <c r="BS28" s="371"/>
      <c r="BT28" s="371"/>
      <c r="BU28" s="372"/>
      <c r="BV28" s="370">
        <v>9238893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49</v>
      </c>
      <c r="M29" s="459"/>
      <c r="N29" s="459"/>
      <c r="O29" s="459"/>
      <c r="P29" s="501"/>
      <c r="Q29" s="458">
        <v>6550</v>
      </c>
      <c r="R29" s="459"/>
      <c r="S29" s="459"/>
      <c r="T29" s="459"/>
      <c r="U29" s="459"/>
      <c r="V29" s="501"/>
      <c r="W29" s="556"/>
      <c r="X29" s="557"/>
      <c r="Y29" s="558"/>
      <c r="Z29" s="457" t="s">
        <v>190</v>
      </c>
      <c r="AA29" s="437"/>
      <c r="AB29" s="437"/>
      <c r="AC29" s="437"/>
      <c r="AD29" s="437"/>
      <c r="AE29" s="437"/>
      <c r="AF29" s="437"/>
      <c r="AG29" s="438"/>
      <c r="AH29" s="458">
        <v>9480</v>
      </c>
      <c r="AI29" s="459"/>
      <c r="AJ29" s="459"/>
      <c r="AK29" s="459"/>
      <c r="AL29" s="501"/>
      <c r="AM29" s="458">
        <v>32367359</v>
      </c>
      <c r="AN29" s="459"/>
      <c r="AO29" s="459"/>
      <c r="AP29" s="459"/>
      <c r="AQ29" s="459"/>
      <c r="AR29" s="501"/>
      <c r="AS29" s="458">
        <v>3414</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36059</v>
      </c>
      <c r="BO29" s="408"/>
      <c r="BP29" s="408"/>
      <c r="BQ29" s="408"/>
      <c r="BR29" s="408"/>
      <c r="BS29" s="408"/>
      <c r="BT29" s="408"/>
      <c r="BU29" s="409"/>
      <c r="BV29" s="407">
        <v>35575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99.1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1950837</v>
      </c>
      <c r="BO30" s="527"/>
      <c r="BP30" s="527"/>
      <c r="BQ30" s="527"/>
      <c r="BR30" s="527"/>
      <c r="BS30" s="527"/>
      <c r="BT30" s="527"/>
      <c r="BU30" s="528"/>
      <c r="BV30" s="526">
        <v>1915579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201</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国民健康保険事業会計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11</v>
      </c>
      <c r="BF34" s="597"/>
      <c r="BG34" s="598" t="str">
        <f>IF('各会計、関係団体の財政状況及び健全化判断比率'!B34="","",'各会計、関係団体の財政状況及び健全化判断比率'!B34)</f>
        <v>中央卸売市場事業会計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さくら福祉保健事務組合（一般会計分）</v>
      </c>
      <c r="BZ34" s="598"/>
      <c r="CA34" s="598"/>
      <c r="CB34" s="598"/>
      <c r="CC34" s="598"/>
      <c r="CD34" s="598"/>
      <c r="CE34" s="598"/>
      <c r="CF34" s="598"/>
      <c r="CG34" s="598"/>
      <c r="CH34" s="598"/>
      <c r="CI34" s="598"/>
      <c r="CJ34" s="598"/>
      <c r="CK34" s="598"/>
      <c r="CL34" s="598"/>
      <c r="CM34" s="598"/>
      <c r="CN34" s="181"/>
      <c r="CO34" s="597">
        <f>IF(CQ34="","",MAX(C34:D43,U34:V43,AM34:AN43,BE34:BF43,BW34:BX43)+1)</f>
        <v>23</v>
      </c>
      <c r="CP34" s="597"/>
      <c r="CQ34" s="598" t="str">
        <f>IF('各会計、関係団体の財政状況及び健全化判断比率'!BS7="","",'各会計、関係団体の財政状況及び健全化判断比率'!BS7)</f>
        <v>公益財団法人新潟市国際交流協会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公債管理事業会計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介護保険事業会計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f t="shared" ref="BE35:BE43" si="1">IF(BG35="","",BE34+1)</f>
        <v>12</v>
      </c>
      <c r="BF35" s="597"/>
      <c r="BG35" s="598" t="str">
        <f>IF('各会計、関係団体の財政状況及び健全化判断比率'!B35="","",'各会計、関係団体の財政状況及び健全化判断比率'!B35)</f>
        <v>と畜場事業会計</v>
      </c>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さくら福祉保健事務組合（病院分）</v>
      </c>
      <c r="BZ35" s="598"/>
      <c r="CA35" s="598"/>
      <c r="CB35" s="598"/>
      <c r="CC35" s="598"/>
      <c r="CD35" s="598"/>
      <c r="CE35" s="598"/>
      <c r="CF35" s="598"/>
      <c r="CG35" s="598"/>
      <c r="CH35" s="598"/>
      <c r="CI35" s="598"/>
      <c r="CJ35" s="598"/>
      <c r="CK35" s="598"/>
      <c r="CL35" s="598"/>
      <c r="CM35" s="598"/>
      <c r="CN35" s="181"/>
      <c r="CO35" s="597">
        <f t="shared" ref="CO35:CO43" si="3">IF(CQ35="","",CO34+1)</f>
        <v>24</v>
      </c>
      <c r="CP35" s="597"/>
      <c r="CQ35" s="598" t="str">
        <f>IF('各会計、関係団体の財政状況及び健全化判断比率'!BS8="","",'各会計、関係団体の財政状況及び健全化判断比率'!BS8)</f>
        <v>公益財団法人新潟市芸術文化振興財団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母子父子寡婦福祉資金貸付事業会計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後期高齢者医療事業会計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下越障害福祉事務組合</v>
      </c>
      <c r="BZ36" s="598"/>
      <c r="CA36" s="598"/>
      <c r="CB36" s="598"/>
      <c r="CC36" s="598"/>
      <c r="CD36" s="598"/>
      <c r="CE36" s="598"/>
      <c r="CF36" s="598"/>
      <c r="CG36" s="598"/>
      <c r="CH36" s="598"/>
      <c r="CI36" s="598"/>
      <c r="CJ36" s="598"/>
      <c r="CK36" s="598"/>
      <c r="CL36" s="598"/>
      <c r="CM36" s="598"/>
      <c r="CN36" s="181"/>
      <c r="CO36" s="597">
        <f t="shared" si="3"/>
        <v>25</v>
      </c>
      <c r="CP36" s="597"/>
      <c r="CQ36" s="598" t="str">
        <f>IF('各会計、関係団体の財政状況及び健全化判断比率'!BS9="","",'各会計、関係団体の財政状況及び健全化判断比率'!BS9)</f>
        <v>公益財団法人會津八一記念館</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土地取得事業会計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新潟県中東福祉事務組合</v>
      </c>
      <c r="BZ37" s="598"/>
      <c r="CA37" s="598"/>
      <c r="CB37" s="598"/>
      <c r="CC37" s="598"/>
      <c r="CD37" s="598"/>
      <c r="CE37" s="598"/>
      <c r="CF37" s="598"/>
      <c r="CG37" s="598"/>
      <c r="CH37" s="598"/>
      <c r="CI37" s="598"/>
      <c r="CJ37" s="598"/>
      <c r="CK37" s="598"/>
      <c r="CL37" s="598"/>
      <c r="CM37" s="598"/>
      <c r="CN37" s="181"/>
      <c r="CO37" s="597">
        <f t="shared" si="3"/>
        <v>26</v>
      </c>
      <c r="CP37" s="597"/>
      <c r="CQ37" s="598" t="str">
        <f>IF('各会計、関係団体の財政状況及び健全化判断比率'!BS10="","",'各会計、関係団体の財政状況及び健全化判断比率'!BS10)</f>
        <v>公益財団法人新潟市産業振興財団</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17</v>
      </c>
      <c r="BX38" s="597"/>
      <c r="BY38" s="598" t="str">
        <f>IF('各会計、関係団体の財政状況及び健全化判断比率'!B72="","",'各会計、関係団体の財政状況及び健全化判断比率'!B72)</f>
        <v>西蒲原福祉事務組合（一般・急患分）</v>
      </c>
      <c r="BZ38" s="598"/>
      <c r="CA38" s="598"/>
      <c r="CB38" s="598"/>
      <c r="CC38" s="598"/>
      <c r="CD38" s="598"/>
      <c r="CE38" s="598"/>
      <c r="CF38" s="598"/>
      <c r="CG38" s="598"/>
      <c r="CH38" s="598"/>
      <c r="CI38" s="598"/>
      <c r="CJ38" s="598"/>
      <c r="CK38" s="598"/>
      <c r="CL38" s="598"/>
      <c r="CM38" s="598"/>
      <c r="CN38" s="181"/>
      <c r="CO38" s="597">
        <f t="shared" si="3"/>
        <v>27</v>
      </c>
      <c r="CP38" s="597"/>
      <c r="CQ38" s="598" t="str">
        <f>IF('各会計、関係団体の財政状況及び健全化判断比率'!BS11="","",'各会計、関係団体の財政状況及び健全化判断比率'!BS11)</f>
        <v>公益財団法人新潟観光コンベンション協会</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18</v>
      </c>
      <c r="BX39" s="597"/>
      <c r="BY39" s="598" t="str">
        <f>IF('各会計、関係団体の財政状況及び健全化判断比率'!B73="","",'各会計、関係団体の財政状況及び健全化判断比率'!B73)</f>
        <v>三条・燕・西蒲・南蒲広域養護老人ホーム施設組合</v>
      </c>
      <c r="BZ39" s="598"/>
      <c r="CA39" s="598"/>
      <c r="CB39" s="598"/>
      <c r="CC39" s="598"/>
      <c r="CD39" s="598"/>
      <c r="CE39" s="598"/>
      <c r="CF39" s="598"/>
      <c r="CG39" s="598"/>
      <c r="CH39" s="598"/>
      <c r="CI39" s="598"/>
      <c r="CJ39" s="598"/>
      <c r="CK39" s="598"/>
      <c r="CL39" s="598"/>
      <c r="CM39" s="598"/>
      <c r="CN39" s="181"/>
      <c r="CO39" s="597">
        <f t="shared" si="3"/>
        <v>28</v>
      </c>
      <c r="CP39" s="597"/>
      <c r="CQ39" s="598" t="str">
        <f>IF('各会計、関係団体の財政状況及び健全化判断比率'!BS12="","",'各会計、関係団体の財政状況及び健全化判断比率'!BS12)</f>
        <v>公益財団法人新潟市勤労者福祉サービスセンター</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19</v>
      </c>
      <c r="BX40" s="597"/>
      <c r="BY40" s="598" t="str">
        <f>IF('各会計、関係団体の財政状況及び健全化判断比率'!B74="","",'各会計、関係団体の財政状況及び健全化判断比率'!B74)</f>
        <v>豊栄郷清掃施設処理組合</v>
      </c>
      <c r="BZ40" s="598"/>
      <c r="CA40" s="598"/>
      <c r="CB40" s="598"/>
      <c r="CC40" s="598"/>
      <c r="CD40" s="598"/>
      <c r="CE40" s="598"/>
      <c r="CF40" s="598"/>
      <c r="CG40" s="598"/>
      <c r="CH40" s="598"/>
      <c r="CI40" s="598"/>
      <c r="CJ40" s="598"/>
      <c r="CK40" s="598"/>
      <c r="CL40" s="598"/>
      <c r="CM40" s="598"/>
      <c r="CN40" s="181"/>
      <c r="CO40" s="597">
        <f t="shared" si="3"/>
        <v>29</v>
      </c>
      <c r="CP40" s="597"/>
      <c r="CQ40" s="598" t="str">
        <f>IF('各会計、関係団体の財政状況及び健全化判断比率'!BS13="","",'各会計、関係団体の財政状況及び健全化判断比率'!BS13)</f>
        <v>公益財団法人新潟ミートプラント</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20</v>
      </c>
      <c r="BX41" s="597"/>
      <c r="BY41" s="598" t="str">
        <f>IF('各会計、関係団体の財政状況及び健全化判断比率'!B75="","",'各会計、関係団体の財政状況及び健全化判断比率'!B75)</f>
        <v>新潟県後期高齢者医療広域連合（一般会計）</v>
      </c>
      <c r="BZ41" s="598"/>
      <c r="CA41" s="598"/>
      <c r="CB41" s="598"/>
      <c r="CC41" s="598"/>
      <c r="CD41" s="598"/>
      <c r="CE41" s="598"/>
      <c r="CF41" s="598"/>
      <c r="CG41" s="598"/>
      <c r="CH41" s="598"/>
      <c r="CI41" s="598"/>
      <c r="CJ41" s="598"/>
      <c r="CK41" s="598"/>
      <c r="CL41" s="598"/>
      <c r="CM41" s="598"/>
      <c r="CN41" s="181"/>
      <c r="CO41" s="597">
        <f t="shared" si="3"/>
        <v>30</v>
      </c>
      <c r="CP41" s="597"/>
      <c r="CQ41" s="598" t="str">
        <f>IF('各会計、関係団体の財政状況及び健全化判断比率'!BS14="","",'各会計、関係団体の財政状況及び健全化判断比率'!BS14)</f>
        <v>公益財団法人新潟市スポーツ協会</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21</v>
      </c>
      <c r="BX42" s="597"/>
      <c r="BY42" s="598" t="str">
        <f>IF('各会計、関係団体の財政状況及び健全化判断比率'!B76="","",'各会計、関係団体の財政状況及び健全化判断比率'!B76)</f>
        <v>新潟県後期高齢者医療広域連合（後期高齢会計）</v>
      </c>
      <c r="BZ42" s="598"/>
      <c r="CA42" s="598"/>
      <c r="CB42" s="598"/>
      <c r="CC42" s="598"/>
      <c r="CD42" s="598"/>
      <c r="CE42" s="598"/>
      <c r="CF42" s="598"/>
      <c r="CG42" s="598"/>
      <c r="CH42" s="598"/>
      <c r="CI42" s="598"/>
      <c r="CJ42" s="598"/>
      <c r="CK42" s="598"/>
      <c r="CL42" s="598"/>
      <c r="CM42" s="598"/>
      <c r="CN42" s="181"/>
      <c r="CO42" s="597">
        <f t="shared" si="3"/>
        <v>31</v>
      </c>
      <c r="CP42" s="597"/>
      <c r="CQ42" s="598" t="str">
        <f>IF('各会計、関係団体の財政状況及び健全化判断比率'!BS15="","",'各会計、関係団体の財政状況及び健全化判断比率'!BS15)</f>
        <v>公益財団法人新潟水道サービス</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22</v>
      </c>
      <c r="BX43" s="597"/>
      <c r="BY43" s="598" t="str">
        <f>IF('各会計、関係団体の財政状況及び健全化判断比率'!B77="","",'各会計、関係団体の財政状況及び健全化判断比率'!B77)</f>
        <v>新潟県市町村総合事務組合（全体分）</v>
      </c>
      <c r="BZ43" s="598"/>
      <c r="CA43" s="598"/>
      <c r="CB43" s="598"/>
      <c r="CC43" s="598"/>
      <c r="CD43" s="598"/>
      <c r="CE43" s="598"/>
      <c r="CF43" s="598"/>
      <c r="CG43" s="598"/>
      <c r="CH43" s="598"/>
      <c r="CI43" s="598"/>
      <c r="CJ43" s="598"/>
      <c r="CK43" s="598"/>
      <c r="CL43" s="598"/>
      <c r="CM43" s="598"/>
      <c r="CN43" s="181"/>
      <c r="CO43" s="597">
        <f t="shared" si="3"/>
        <v>32</v>
      </c>
      <c r="CP43" s="597"/>
      <c r="CQ43" s="598" t="str">
        <f>IF('各会計、関係団体の財政状況及び健全化判断比率'!BS16="","",'各会計、関係団体の財政状況及び健全化判断比率'!BS16)</f>
        <v>株式会社新潟市環境事業公社</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gDmdOmp79p6zWDA7OVpf+ee9l2zFjFcC+MUaBQUUtDKi+RBsAhO/e959VGJJCFrsFc3B66FomN3OaDSA7J/nSA==" saltValue="ttlYtJoGHol2GL1Dgr3YD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569</v>
      </c>
      <c r="D34" s="1151"/>
      <c r="E34" s="1152"/>
      <c r="F34" s="32">
        <v>4.49</v>
      </c>
      <c r="G34" s="33">
        <v>4.17</v>
      </c>
      <c r="H34" s="33">
        <v>3.87</v>
      </c>
      <c r="I34" s="33">
        <v>3.5</v>
      </c>
      <c r="J34" s="34">
        <v>3.6</v>
      </c>
      <c r="K34" s="22"/>
      <c r="L34" s="22"/>
      <c r="M34" s="22"/>
      <c r="N34" s="22"/>
      <c r="O34" s="22"/>
      <c r="P34" s="22"/>
    </row>
    <row r="35" spans="1:16" ht="39" customHeight="1" x14ac:dyDescent="0.15">
      <c r="A35" s="22"/>
      <c r="B35" s="35"/>
      <c r="C35" s="1145" t="s">
        <v>570</v>
      </c>
      <c r="D35" s="1146"/>
      <c r="E35" s="1147"/>
      <c r="F35" s="36">
        <v>2.82</v>
      </c>
      <c r="G35" s="37">
        <v>3.01</v>
      </c>
      <c r="H35" s="37">
        <v>3.03</v>
      </c>
      <c r="I35" s="37">
        <v>2.79</v>
      </c>
      <c r="J35" s="38">
        <v>2.83</v>
      </c>
      <c r="K35" s="22"/>
      <c r="L35" s="22"/>
      <c r="M35" s="22"/>
      <c r="N35" s="22"/>
      <c r="O35" s="22"/>
      <c r="P35" s="22"/>
    </row>
    <row r="36" spans="1:16" ht="39" customHeight="1" x14ac:dyDescent="0.15">
      <c r="A36" s="22"/>
      <c r="B36" s="35"/>
      <c r="C36" s="1145" t="s">
        <v>571</v>
      </c>
      <c r="D36" s="1146"/>
      <c r="E36" s="1147"/>
      <c r="F36" s="36">
        <v>1.87</v>
      </c>
      <c r="G36" s="37">
        <v>1.49</v>
      </c>
      <c r="H36" s="37">
        <v>1.28</v>
      </c>
      <c r="I36" s="37">
        <v>2.82</v>
      </c>
      <c r="J36" s="38">
        <v>2.39</v>
      </c>
      <c r="K36" s="22"/>
      <c r="L36" s="22"/>
      <c r="M36" s="22"/>
      <c r="N36" s="22"/>
      <c r="O36" s="22"/>
      <c r="P36" s="22"/>
    </row>
    <row r="37" spans="1:16" ht="39" customHeight="1" x14ac:dyDescent="0.15">
      <c r="A37" s="22"/>
      <c r="B37" s="35"/>
      <c r="C37" s="1145" t="s">
        <v>572</v>
      </c>
      <c r="D37" s="1146"/>
      <c r="E37" s="1147"/>
      <c r="F37" s="36">
        <v>1.02</v>
      </c>
      <c r="G37" s="37">
        <v>0.43</v>
      </c>
      <c r="H37" s="37">
        <v>0.39</v>
      </c>
      <c r="I37" s="37">
        <v>0.56999999999999995</v>
      </c>
      <c r="J37" s="38">
        <v>1.08</v>
      </c>
      <c r="K37" s="22"/>
      <c r="L37" s="22"/>
      <c r="M37" s="22"/>
      <c r="N37" s="22"/>
      <c r="O37" s="22"/>
      <c r="P37" s="22"/>
    </row>
    <row r="38" spans="1:16" ht="39" customHeight="1" x14ac:dyDescent="0.15">
      <c r="A38" s="22"/>
      <c r="B38" s="35"/>
      <c r="C38" s="1145" t="s">
        <v>573</v>
      </c>
      <c r="D38" s="1146"/>
      <c r="E38" s="1147"/>
      <c r="F38" s="36">
        <v>0.53</v>
      </c>
      <c r="G38" s="37">
        <v>0.55000000000000004</v>
      </c>
      <c r="H38" s="37">
        <v>0.63</v>
      </c>
      <c r="I38" s="37">
        <v>0.8</v>
      </c>
      <c r="J38" s="38">
        <v>0.41</v>
      </c>
      <c r="K38" s="22"/>
      <c r="L38" s="22"/>
      <c r="M38" s="22"/>
      <c r="N38" s="22"/>
      <c r="O38" s="22"/>
      <c r="P38" s="22"/>
    </row>
    <row r="39" spans="1:16" ht="39" customHeight="1" x14ac:dyDescent="0.15">
      <c r="A39" s="22"/>
      <c r="B39" s="35"/>
      <c r="C39" s="1145" t="s">
        <v>574</v>
      </c>
      <c r="D39" s="1146"/>
      <c r="E39" s="1147"/>
      <c r="F39" s="36">
        <v>0.2</v>
      </c>
      <c r="G39" s="37">
        <v>0.21</v>
      </c>
      <c r="H39" s="37">
        <v>0.24</v>
      </c>
      <c r="I39" s="37">
        <v>0.27</v>
      </c>
      <c r="J39" s="38">
        <v>0.31</v>
      </c>
      <c r="K39" s="22"/>
      <c r="L39" s="22"/>
      <c r="M39" s="22"/>
      <c r="N39" s="22"/>
      <c r="O39" s="22"/>
      <c r="P39" s="22"/>
    </row>
    <row r="40" spans="1:16" ht="39" customHeight="1" x14ac:dyDescent="0.15">
      <c r="A40" s="22"/>
      <c r="B40" s="35"/>
      <c r="C40" s="1145" t="s">
        <v>575</v>
      </c>
      <c r="D40" s="1146"/>
      <c r="E40" s="1147"/>
      <c r="F40" s="36">
        <v>0.39</v>
      </c>
      <c r="G40" s="37">
        <v>0.11</v>
      </c>
      <c r="H40" s="37">
        <v>0.16</v>
      </c>
      <c r="I40" s="37">
        <v>0.2</v>
      </c>
      <c r="J40" s="38">
        <v>0.08</v>
      </c>
      <c r="K40" s="22"/>
      <c r="L40" s="22"/>
      <c r="M40" s="22"/>
      <c r="N40" s="22"/>
      <c r="O40" s="22"/>
      <c r="P40" s="22"/>
    </row>
    <row r="41" spans="1:16" ht="39" customHeight="1" x14ac:dyDescent="0.15">
      <c r="A41" s="22"/>
      <c r="B41" s="35"/>
      <c r="C41" s="1145" t="s">
        <v>576</v>
      </c>
      <c r="D41" s="1146"/>
      <c r="E41" s="1147"/>
      <c r="F41" s="36">
        <v>0.09</v>
      </c>
      <c r="G41" s="37">
        <v>0</v>
      </c>
      <c r="H41" s="37">
        <v>0</v>
      </c>
      <c r="I41" s="37">
        <v>0</v>
      </c>
      <c r="J41" s="38">
        <v>0</v>
      </c>
      <c r="K41" s="22"/>
      <c r="L41" s="22"/>
      <c r="M41" s="22"/>
      <c r="N41" s="22"/>
      <c r="O41" s="22"/>
      <c r="P41" s="22"/>
    </row>
    <row r="42" spans="1:16" ht="39" customHeight="1" x14ac:dyDescent="0.15">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578</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HBeTIK3fMyVGRFpF/nBVUyt4NcQa2GbJnJlAHYB7EUoPqfNCcukLeWF+AfKEx7fUBZGr57i39Wily+TZHuKZA==" saltValue="TXly5klE4Gpt2Wae1HkZ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36738</v>
      </c>
      <c r="L45" s="60">
        <v>36656</v>
      </c>
      <c r="M45" s="60">
        <v>37350</v>
      </c>
      <c r="N45" s="60">
        <v>38906</v>
      </c>
      <c r="O45" s="61">
        <v>39337</v>
      </c>
      <c r="P45" s="48"/>
      <c r="Q45" s="48"/>
      <c r="R45" s="48"/>
      <c r="S45" s="48"/>
      <c r="T45" s="48"/>
      <c r="U45" s="48"/>
    </row>
    <row r="46" spans="1:21" ht="30.75" customHeight="1" x14ac:dyDescent="0.15">
      <c r="A46" s="48"/>
      <c r="B46" s="1155"/>
      <c r="C46" s="1156"/>
      <c r="D46" s="62"/>
      <c r="E46" s="1161" t="s">
        <v>13</v>
      </c>
      <c r="F46" s="1161"/>
      <c r="G46" s="1161"/>
      <c r="H46" s="1161"/>
      <c r="I46" s="1161"/>
      <c r="J46" s="1162"/>
      <c r="K46" s="63">
        <v>2283</v>
      </c>
      <c r="L46" s="64">
        <v>2282</v>
      </c>
      <c r="M46" s="64">
        <v>2128</v>
      </c>
      <c r="N46" s="64">
        <v>2041</v>
      </c>
      <c r="O46" s="65">
        <v>2825</v>
      </c>
      <c r="P46" s="48"/>
      <c r="Q46" s="48"/>
      <c r="R46" s="48"/>
      <c r="S46" s="48"/>
      <c r="T46" s="48"/>
      <c r="U46" s="48"/>
    </row>
    <row r="47" spans="1:21" ht="30.75" customHeight="1" x14ac:dyDescent="0.15">
      <c r="A47" s="48"/>
      <c r="B47" s="1155"/>
      <c r="C47" s="1156"/>
      <c r="D47" s="62"/>
      <c r="E47" s="1161" t="s">
        <v>14</v>
      </c>
      <c r="F47" s="1161"/>
      <c r="G47" s="1161"/>
      <c r="H47" s="1161"/>
      <c r="I47" s="1161"/>
      <c r="J47" s="1162"/>
      <c r="K47" s="63">
        <v>7250</v>
      </c>
      <c r="L47" s="64">
        <v>7580</v>
      </c>
      <c r="M47" s="64">
        <v>7987</v>
      </c>
      <c r="N47" s="64">
        <v>8029</v>
      </c>
      <c r="O47" s="65">
        <v>9653</v>
      </c>
      <c r="P47" s="48"/>
      <c r="Q47" s="48"/>
      <c r="R47" s="48"/>
      <c r="S47" s="48"/>
      <c r="T47" s="48"/>
      <c r="U47" s="48"/>
    </row>
    <row r="48" spans="1:21" ht="30.75" customHeight="1" x14ac:dyDescent="0.15">
      <c r="A48" s="48"/>
      <c r="B48" s="1155"/>
      <c r="C48" s="1156"/>
      <c r="D48" s="62"/>
      <c r="E48" s="1161" t="s">
        <v>15</v>
      </c>
      <c r="F48" s="1161"/>
      <c r="G48" s="1161"/>
      <c r="H48" s="1161"/>
      <c r="I48" s="1161"/>
      <c r="J48" s="1162"/>
      <c r="K48" s="63">
        <v>12846</v>
      </c>
      <c r="L48" s="64">
        <v>13159</v>
      </c>
      <c r="M48" s="64">
        <v>13478</v>
      </c>
      <c r="N48" s="64">
        <v>13911</v>
      </c>
      <c r="O48" s="65">
        <v>13941</v>
      </c>
      <c r="P48" s="48"/>
      <c r="Q48" s="48"/>
      <c r="R48" s="48"/>
      <c r="S48" s="48"/>
      <c r="T48" s="48"/>
      <c r="U48" s="48"/>
    </row>
    <row r="49" spans="1:21" ht="30.75" customHeight="1" x14ac:dyDescent="0.15">
      <c r="A49" s="48"/>
      <c r="B49" s="1155"/>
      <c r="C49" s="1156"/>
      <c r="D49" s="62"/>
      <c r="E49" s="1161" t="s">
        <v>16</v>
      </c>
      <c r="F49" s="1161"/>
      <c r="G49" s="1161"/>
      <c r="H49" s="1161"/>
      <c r="I49" s="1161"/>
      <c r="J49" s="1162"/>
      <c r="K49" s="63">
        <v>20</v>
      </c>
      <c r="L49" s="64">
        <v>24</v>
      </c>
      <c r="M49" s="64">
        <v>12</v>
      </c>
      <c r="N49" s="64">
        <v>14</v>
      </c>
      <c r="O49" s="65">
        <v>15</v>
      </c>
      <c r="P49" s="48"/>
      <c r="Q49" s="48"/>
      <c r="R49" s="48"/>
      <c r="S49" s="48"/>
      <c r="T49" s="48"/>
      <c r="U49" s="48"/>
    </row>
    <row r="50" spans="1:21" ht="30.75" customHeight="1" x14ac:dyDescent="0.15">
      <c r="A50" s="48"/>
      <c r="B50" s="1155"/>
      <c r="C50" s="1156"/>
      <c r="D50" s="62"/>
      <c r="E50" s="1161" t="s">
        <v>17</v>
      </c>
      <c r="F50" s="1161"/>
      <c r="G50" s="1161"/>
      <c r="H50" s="1161"/>
      <c r="I50" s="1161"/>
      <c r="J50" s="1162"/>
      <c r="K50" s="63">
        <v>637</v>
      </c>
      <c r="L50" s="64">
        <v>450</v>
      </c>
      <c r="M50" s="64">
        <v>424</v>
      </c>
      <c r="N50" s="64">
        <v>321</v>
      </c>
      <c r="O50" s="65">
        <v>310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38445</v>
      </c>
      <c r="L52" s="64">
        <v>38532</v>
      </c>
      <c r="M52" s="64">
        <v>38924</v>
      </c>
      <c r="N52" s="64">
        <v>39659</v>
      </c>
      <c r="O52" s="65">
        <v>39847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21329</v>
      </c>
      <c r="L53" s="69">
        <v>21619</v>
      </c>
      <c r="M53" s="69">
        <v>22455</v>
      </c>
      <c r="N53" s="69">
        <v>23563</v>
      </c>
      <c r="O53" s="70">
        <v>26234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9" t="s">
        <v>26</v>
      </c>
      <c r="C58" s="1170"/>
      <c r="D58" s="1175" t="s">
        <v>27</v>
      </c>
      <c r="E58" s="1176"/>
      <c r="F58" s="1176"/>
      <c r="G58" s="1176"/>
      <c r="H58" s="1176"/>
      <c r="I58" s="1176"/>
      <c r="J58" s="1177"/>
      <c r="K58" s="83">
        <v>6907</v>
      </c>
      <c r="L58" s="84">
        <v>6461</v>
      </c>
      <c r="M58" s="84">
        <v>5597</v>
      </c>
      <c r="N58" s="84">
        <v>5612</v>
      </c>
      <c r="O58" s="85">
        <v>9304</v>
      </c>
    </row>
    <row r="59" spans="1:21" ht="31.5" customHeight="1" x14ac:dyDescent="0.15">
      <c r="B59" s="1171"/>
      <c r="C59" s="1172"/>
      <c r="D59" s="1178" t="s">
        <v>28</v>
      </c>
      <c r="E59" s="1179"/>
      <c r="F59" s="1179"/>
      <c r="G59" s="1179"/>
      <c r="H59" s="1179"/>
      <c r="I59" s="1179"/>
      <c r="J59" s="1180"/>
      <c r="K59" s="86">
        <v>21567</v>
      </c>
      <c r="L59" s="87">
        <v>21000</v>
      </c>
      <c r="M59" s="87">
        <v>20687</v>
      </c>
      <c r="N59" s="87">
        <v>22082</v>
      </c>
      <c r="O59" s="88">
        <v>25535</v>
      </c>
    </row>
    <row r="60" spans="1:21" ht="31.5" customHeight="1" thickBot="1" x14ac:dyDescent="0.2">
      <c r="B60" s="1173"/>
      <c r="C60" s="1174"/>
      <c r="D60" s="1181" t="s">
        <v>29</v>
      </c>
      <c r="E60" s="1182"/>
      <c r="F60" s="1182"/>
      <c r="G60" s="1182"/>
      <c r="H60" s="1182"/>
      <c r="I60" s="1182"/>
      <c r="J60" s="1183"/>
      <c r="K60" s="89">
        <v>32217</v>
      </c>
      <c r="L60" s="90">
        <v>32467</v>
      </c>
      <c r="M60" s="90">
        <v>33380</v>
      </c>
      <c r="N60" s="90">
        <v>32467</v>
      </c>
      <c r="O60" s="91">
        <v>36668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nOe4sS7hTkv6tDjSib/eVvGAjGTJ62PzAyC/BxGLLUXc2OBghPKYbulTxOivlmtA/FFyS32+0zdeQqnc/hNeg==" saltValue="HUuVDNshafODA5+gm515S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84" t="s">
        <v>32</v>
      </c>
      <c r="C41" s="1185"/>
      <c r="D41" s="105"/>
      <c r="E41" s="1190" t="s">
        <v>33</v>
      </c>
      <c r="F41" s="1190"/>
      <c r="G41" s="1190"/>
      <c r="H41" s="1191"/>
      <c r="I41" s="355">
        <v>637221</v>
      </c>
      <c r="J41" s="356">
        <v>654360</v>
      </c>
      <c r="K41" s="356">
        <v>665123</v>
      </c>
      <c r="L41" s="356">
        <v>667056</v>
      </c>
      <c r="M41" s="357">
        <v>659349</v>
      </c>
    </row>
    <row r="42" spans="2:13" ht="27.75" customHeight="1" x14ac:dyDescent="0.15">
      <c r="B42" s="1186"/>
      <c r="C42" s="1187"/>
      <c r="D42" s="106"/>
      <c r="E42" s="1192" t="s">
        <v>34</v>
      </c>
      <c r="F42" s="1192"/>
      <c r="G42" s="1192"/>
      <c r="H42" s="1193"/>
      <c r="I42" s="358">
        <v>9976</v>
      </c>
      <c r="J42" s="359">
        <v>10467</v>
      </c>
      <c r="K42" s="359">
        <v>9810</v>
      </c>
      <c r="L42" s="359">
        <v>9067</v>
      </c>
      <c r="M42" s="360">
        <v>8974</v>
      </c>
    </row>
    <row r="43" spans="2:13" ht="27.75" customHeight="1" x14ac:dyDescent="0.15">
      <c r="B43" s="1186"/>
      <c r="C43" s="1187"/>
      <c r="D43" s="106"/>
      <c r="E43" s="1192" t="s">
        <v>35</v>
      </c>
      <c r="F43" s="1192"/>
      <c r="G43" s="1192"/>
      <c r="H43" s="1193"/>
      <c r="I43" s="358">
        <v>191457</v>
      </c>
      <c r="J43" s="359">
        <v>180477</v>
      </c>
      <c r="K43" s="359">
        <v>172244</v>
      </c>
      <c r="L43" s="359">
        <v>174908</v>
      </c>
      <c r="M43" s="360">
        <v>174727</v>
      </c>
    </row>
    <row r="44" spans="2:13" ht="27.75" customHeight="1" x14ac:dyDescent="0.15">
      <c r="B44" s="1186"/>
      <c r="C44" s="1187"/>
      <c r="D44" s="106"/>
      <c r="E44" s="1192" t="s">
        <v>36</v>
      </c>
      <c r="F44" s="1192"/>
      <c r="G44" s="1192"/>
      <c r="H44" s="1193"/>
      <c r="I44" s="358">
        <v>454</v>
      </c>
      <c r="J44" s="359">
        <v>439</v>
      </c>
      <c r="K44" s="359">
        <v>426</v>
      </c>
      <c r="L44" s="359">
        <v>405</v>
      </c>
      <c r="M44" s="360">
        <v>381</v>
      </c>
    </row>
    <row r="45" spans="2:13" ht="27.75" customHeight="1" x14ac:dyDescent="0.15">
      <c r="B45" s="1186"/>
      <c r="C45" s="1187"/>
      <c r="D45" s="106"/>
      <c r="E45" s="1192" t="s">
        <v>37</v>
      </c>
      <c r="F45" s="1192"/>
      <c r="G45" s="1192"/>
      <c r="H45" s="1193"/>
      <c r="I45" s="358">
        <v>78103</v>
      </c>
      <c r="J45" s="359">
        <v>76459</v>
      </c>
      <c r="K45" s="359">
        <v>76410</v>
      </c>
      <c r="L45" s="359">
        <v>74348</v>
      </c>
      <c r="M45" s="360">
        <v>72626</v>
      </c>
    </row>
    <row r="46" spans="2:13" ht="27.75" customHeight="1" x14ac:dyDescent="0.15">
      <c r="B46" s="1186"/>
      <c r="C46" s="1187"/>
      <c r="D46" s="107"/>
      <c r="E46" s="1192" t="s">
        <v>38</v>
      </c>
      <c r="F46" s="1192"/>
      <c r="G46" s="1192"/>
      <c r="H46" s="1193"/>
      <c r="I46" s="358">
        <v>163</v>
      </c>
      <c r="J46" s="359">
        <v>115</v>
      </c>
      <c r="K46" s="359">
        <v>56</v>
      </c>
      <c r="L46" s="359" t="s">
        <v>521</v>
      </c>
      <c r="M46" s="360">
        <v>8</v>
      </c>
    </row>
    <row r="47" spans="2:13" ht="27.75" customHeight="1" x14ac:dyDescent="0.15">
      <c r="B47" s="1186"/>
      <c r="C47" s="1187"/>
      <c r="D47" s="108"/>
      <c r="E47" s="1194" t="s">
        <v>39</v>
      </c>
      <c r="F47" s="1195"/>
      <c r="G47" s="1195"/>
      <c r="H47" s="1196"/>
      <c r="I47" s="358" t="s">
        <v>521</v>
      </c>
      <c r="J47" s="359" t="s">
        <v>521</v>
      </c>
      <c r="K47" s="359" t="s">
        <v>521</v>
      </c>
      <c r="L47" s="359" t="s">
        <v>521</v>
      </c>
      <c r="M47" s="360" t="s">
        <v>521</v>
      </c>
    </row>
    <row r="48" spans="2:13" ht="27.75" customHeight="1" x14ac:dyDescent="0.15">
      <c r="B48" s="1186"/>
      <c r="C48" s="1187"/>
      <c r="D48" s="106"/>
      <c r="E48" s="1192" t="s">
        <v>40</v>
      </c>
      <c r="F48" s="1192"/>
      <c r="G48" s="1192"/>
      <c r="H48" s="1193"/>
      <c r="I48" s="358" t="s">
        <v>521</v>
      </c>
      <c r="J48" s="359" t="s">
        <v>521</v>
      </c>
      <c r="K48" s="359" t="s">
        <v>521</v>
      </c>
      <c r="L48" s="359" t="s">
        <v>521</v>
      </c>
      <c r="M48" s="360" t="s">
        <v>521</v>
      </c>
    </row>
    <row r="49" spans="2:13" ht="27.75" customHeight="1" x14ac:dyDescent="0.15">
      <c r="B49" s="1188"/>
      <c r="C49" s="1189"/>
      <c r="D49" s="106"/>
      <c r="E49" s="1192" t="s">
        <v>41</v>
      </c>
      <c r="F49" s="1192"/>
      <c r="G49" s="1192"/>
      <c r="H49" s="1193"/>
      <c r="I49" s="358" t="s">
        <v>521</v>
      </c>
      <c r="J49" s="359" t="s">
        <v>521</v>
      </c>
      <c r="K49" s="359" t="s">
        <v>521</v>
      </c>
      <c r="L49" s="359" t="s">
        <v>521</v>
      </c>
      <c r="M49" s="360" t="s">
        <v>521</v>
      </c>
    </row>
    <row r="50" spans="2:13" ht="27.75" customHeight="1" x14ac:dyDescent="0.15">
      <c r="B50" s="1197" t="s">
        <v>42</v>
      </c>
      <c r="C50" s="1198"/>
      <c r="D50" s="109"/>
      <c r="E50" s="1192" t="s">
        <v>43</v>
      </c>
      <c r="F50" s="1192"/>
      <c r="G50" s="1192"/>
      <c r="H50" s="1193"/>
      <c r="I50" s="358">
        <v>29901</v>
      </c>
      <c r="J50" s="359">
        <v>32389</v>
      </c>
      <c r="K50" s="359">
        <v>32974</v>
      </c>
      <c r="L50" s="359">
        <v>42557</v>
      </c>
      <c r="M50" s="360">
        <v>40747</v>
      </c>
    </row>
    <row r="51" spans="2:13" ht="27.75" customHeight="1" x14ac:dyDescent="0.15">
      <c r="B51" s="1186"/>
      <c r="C51" s="1187"/>
      <c r="D51" s="106"/>
      <c r="E51" s="1192" t="s">
        <v>44</v>
      </c>
      <c r="F51" s="1192"/>
      <c r="G51" s="1192"/>
      <c r="H51" s="1193"/>
      <c r="I51" s="358">
        <v>93880</v>
      </c>
      <c r="J51" s="359">
        <v>86795</v>
      </c>
      <c r="K51" s="359">
        <v>81469</v>
      </c>
      <c r="L51" s="359">
        <v>80877</v>
      </c>
      <c r="M51" s="360">
        <v>79700</v>
      </c>
    </row>
    <row r="52" spans="2:13" ht="27.75" customHeight="1" x14ac:dyDescent="0.15">
      <c r="B52" s="1188"/>
      <c r="C52" s="1189"/>
      <c r="D52" s="106"/>
      <c r="E52" s="1192" t="s">
        <v>45</v>
      </c>
      <c r="F52" s="1192"/>
      <c r="G52" s="1192"/>
      <c r="H52" s="1193"/>
      <c r="I52" s="358">
        <v>520415</v>
      </c>
      <c r="J52" s="359">
        <v>527413</v>
      </c>
      <c r="K52" s="359">
        <v>538367</v>
      </c>
      <c r="L52" s="359">
        <v>540419</v>
      </c>
      <c r="M52" s="360">
        <v>536042</v>
      </c>
    </row>
    <row r="53" spans="2:13" ht="27.75" customHeight="1" thickBot="1" x14ac:dyDescent="0.2">
      <c r="B53" s="1199" t="s">
        <v>46</v>
      </c>
      <c r="C53" s="1200"/>
      <c r="D53" s="110"/>
      <c r="E53" s="1201" t="s">
        <v>47</v>
      </c>
      <c r="F53" s="1201"/>
      <c r="G53" s="1201"/>
      <c r="H53" s="1202"/>
      <c r="I53" s="361">
        <v>273179</v>
      </c>
      <c r="J53" s="362">
        <v>275718</v>
      </c>
      <c r="K53" s="362">
        <v>271259</v>
      </c>
      <c r="L53" s="362">
        <v>261932</v>
      </c>
      <c r="M53" s="363">
        <v>259575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c1mLaz4A2rjHmztoT1VPh01F2OcwJ8MnhMjJ78LcM/dhY1ZsC1Zv9oq8r6SjUJdsl4igzTYBg42jSKyPqHuqA==" saltValue="3ZIJcerCJj6+1ej/nqwM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3487</v>
      </c>
      <c r="G55" s="122">
        <v>9239</v>
      </c>
      <c r="H55" s="123">
        <v>8820</v>
      </c>
    </row>
    <row r="56" spans="2:8" ht="52.5" customHeight="1" x14ac:dyDescent="0.15">
      <c r="B56" s="124"/>
      <c r="C56" s="1213" t="s">
        <v>51</v>
      </c>
      <c r="D56" s="1213"/>
      <c r="E56" s="1214"/>
      <c r="F56" s="125">
        <v>34</v>
      </c>
      <c r="G56" s="125">
        <v>36</v>
      </c>
      <c r="H56" s="126">
        <v>36</v>
      </c>
    </row>
    <row r="57" spans="2:8" ht="53.25" customHeight="1" x14ac:dyDescent="0.15">
      <c r="B57" s="124"/>
      <c r="C57" s="1215" t="s">
        <v>52</v>
      </c>
      <c r="D57" s="1215"/>
      <c r="E57" s="1216"/>
      <c r="F57" s="127">
        <v>1924</v>
      </c>
      <c r="G57" s="127">
        <v>1916</v>
      </c>
      <c r="H57" s="128">
        <v>1951</v>
      </c>
    </row>
    <row r="58" spans="2:8" ht="45.75" customHeight="1" x14ac:dyDescent="0.15">
      <c r="B58" s="129"/>
      <c r="C58" s="1203" t="s">
        <v>614</v>
      </c>
      <c r="D58" s="1204"/>
      <c r="E58" s="1205"/>
      <c r="F58" s="130">
        <v>1506</v>
      </c>
      <c r="G58" s="130">
        <v>1506</v>
      </c>
      <c r="H58" s="131">
        <v>1506</v>
      </c>
    </row>
    <row r="59" spans="2:8" ht="45.75" customHeight="1" x14ac:dyDescent="0.15">
      <c r="B59" s="129"/>
      <c r="C59" s="1203" t="s">
        <v>615</v>
      </c>
      <c r="D59" s="1204"/>
      <c r="E59" s="1205"/>
      <c r="F59" s="130">
        <v>198</v>
      </c>
      <c r="G59" s="130">
        <v>168</v>
      </c>
      <c r="H59" s="131">
        <v>159</v>
      </c>
    </row>
    <row r="60" spans="2:8" ht="45.75" customHeight="1" x14ac:dyDescent="0.15">
      <c r="B60" s="129"/>
      <c r="C60" s="1203" t="s">
        <v>616</v>
      </c>
      <c r="D60" s="1204"/>
      <c r="E60" s="1205"/>
      <c r="F60" s="130">
        <v>80</v>
      </c>
      <c r="G60" s="130">
        <v>100</v>
      </c>
      <c r="H60" s="131">
        <v>140</v>
      </c>
    </row>
    <row r="61" spans="2:8" ht="45.75" customHeight="1" x14ac:dyDescent="0.15">
      <c r="B61" s="129"/>
      <c r="C61" s="1203" t="s">
        <v>617</v>
      </c>
      <c r="D61" s="1204"/>
      <c r="E61" s="1205"/>
      <c r="F61" s="130">
        <v>99</v>
      </c>
      <c r="G61" s="130">
        <v>87</v>
      </c>
      <c r="H61" s="131">
        <v>78</v>
      </c>
    </row>
    <row r="62" spans="2:8" ht="45.75" customHeight="1" thickBot="1" x14ac:dyDescent="0.2">
      <c r="B62" s="132"/>
      <c r="C62" s="1206" t="s">
        <v>618</v>
      </c>
      <c r="D62" s="1207"/>
      <c r="E62" s="1208"/>
      <c r="F62" s="133">
        <v>28</v>
      </c>
      <c r="G62" s="133">
        <v>40</v>
      </c>
      <c r="H62" s="134">
        <v>54</v>
      </c>
    </row>
    <row r="63" spans="2:8" ht="52.5" customHeight="1" thickBot="1" x14ac:dyDescent="0.2">
      <c r="B63" s="135"/>
      <c r="C63" s="1209" t="s">
        <v>53</v>
      </c>
      <c r="D63" s="1209"/>
      <c r="E63" s="1210"/>
      <c r="F63" s="136">
        <v>5446</v>
      </c>
      <c r="G63" s="136">
        <v>11190</v>
      </c>
      <c r="H63" s="137">
        <v>10807</v>
      </c>
    </row>
    <row r="64" spans="2:8" x14ac:dyDescent="0.15"/>
  </sheetData>
  <sheetProtection algorithmName="SHA-512" hashValue="VhIR97rT2t7MgD6BL3pZn4qiwCE1f57jm4oWDpag767BuT4hpeIAnZK+IRdELbnprSsEnZM6xOof3xSxX8Jl3Q==" saltValue="W40eYsjmfhjXUUJLr4Ir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54655</v>
      </c>
      <c r="E3" s="156"/>
      <c r="F3" s="157">
        <v>54945</v>
      </c>
      <c r="G3" s="158"/>
      <c r="H3" s="159"/>
    </row>
    <row r="4" spans="1:8" x14ac:dyDescent="0.15">
      <c r="A4" s="160"/>
      <c r="B4" s="161"/>
      <c r="C4" s="162"/>
      <c r="D4" s="163">
        <v>19793</v>
      </c>
      <c r="E4" s="164"/>
      <c r="F4" s="165">
        <v>29293</v>
      </c>
      <c r="G4" s="166"/>
      <c r="H4" s="167"/>
    </row>
    <row r="5" spans="1:8" x14ac:dyDescent="0.15">
      <c r="A5" s="148" t="s">
        <v>554</v>
      </c>
      <c r="B5" s="153"/>
      <c r="C5" s="154"/>
      <c r="D5" s="155">
        <v>70038</v>
      </c>
      <c r="E5" s="156"/>
      <c r="F5" s="157">
        <v>57132</v>
      </c>
      <c r="G5" s="158"/>
      <c r="H5" s="159"/>
    </row>
    <row r="6" spans="1:8" x14ac:dyDescent="0.15">
      <c r="A6" s="160"/>
      <c r="B6" s="161"/>
      <c r="C6" s="162"/>
      <c r="D6" s="163">
        <v>30066</v>
      </c>
      <c r="E6" s="164"/>
      <c r="F6" s="165">
        <v>30126</v>
      </c>
      <c r="G6" s="166"/>
      <c r="H6" s="167"/>
    </row>
    <row r="7" spans="1:8" x14ac:dyDescent="0.15">
      <c r="A7" s="148" t="s">
        <v>555</v>
      </c>
      <c r="B7" s="153"/>
      <c r="C7" s="154"/>
      <c r="D7" s="155">
        <v>59492</v>
      </c>
      <c r="E7" s="156"/>
      <c r="F7" s="157">
        <v>58766</v>
      </c>
      <c r="G7" s="158"/>
      <c r="H7" s="159"/>
    </row>
    <row r="8" spans="1:8" x14ac:dyDescent="0.15">
      <c r="A8" s="160"/>
      <c r="B8" s="161"/>
      <c r="C8" s="162"/>
      <c r="D8" s="163">
        <v>18944</v>
      </c>
      <c r="E8" s="164"/>
      <c r="F8" s="165">
        <v>29363</v>
      </c>
      <c r="G8" s="166"/>
      <c r="H8" s="167"/>
    </row>
    <row r="9" spans="1:8" x14ac:dyDescent="0.15">
      <c r="A9" s="148" t="s">
        <v>556</v>
      </c>
      <c r="B9" s="153"/>
      <c r="C9" s="154"/>
      <c r="D9" s="155">
        <v>56709</v>
      </c>
      <c r="E9" s="156"/>
      <c r="F9" s="157">
        <v>62482</v>
      </c>
      <c r="G9" s="158"/>
      <c r="H9" s="159"/>
    </row>
    <row r="10" spans="1:8" x14ac:dyDescent="0.15">
      <c r="A10" s="160"/>
      <c r="B10" s="161"/>
      <c r="C10" s="162"/>
      <c r="D10" s="163">
        <v>19355</v>
      </c>
      <c r="E10" s="164"/>
      <c r="F10" s="165">
        <v>34626</v>
      </c>
      <c r="G10" s="166"/>
      <c r="H10" s="167"/>
    </row>
    <row r="11" spans="1:8" x14ac:dyDescent="0.15">
      <c r="A11" s="148" t="s">
        <v>557</v>
      </c>
      <c r="B11" s="153"/>
      <c r="C11" s="154"/>
      <c r="D11" s="155">
        <v>55062</v>
      </c>
      <c r="E11" s="156"/>
      <c r="F11" s="157">
        <v>59288</v>
      </c>
      <c r="G11" s="158"/>
      <c r="H11" s="159"/>
    </row>
    <row r="12" spans="1:8" x14ac:dyDescent="0.15">
      <c r="A12" s="160"/>
      <c r="B12" s="161"/>
      <c r="C12" s="168"/>
      <c r="D12" s="163">
        <v>21048</v>
      </c>
      <c r="E12" s="164"/>
      <c r="F12" s="165">
        <v>32670</v>
      </c>
      <c r="G12" s="166"/>
      <c r="H12" s="167"/>
    </row>
    <row r="13" spans="1:8" x14ac:dyDescent="0.15">
      <c r="A13" s="148"/>
      <c r="B13" s="153"/>
      <c r="C13" s="169"/>
      <c r="D13" s="170">
        <v>59191</v>
      </c>
      <c r="E13" s="171"/>
      <c r="F13" s="172">
        <v>58523</v>
      </c>
      <c r="G13" s="173"/>
      <c r="H13" s="159"/>
    </row>
    <row r="14" spans="1:8" x14ac:dyDescent="0.15">
      <c r="A14" s="160"/>
      <c r="B14" s="161"/>
      <c r="C14" s="162"/>
      <c r="D14" s="163">
        <v>21841</v>
      </c>
      <c r="E14" s="164"/>
      <c r="F14" s="165">
        <v>31216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2.08</v>
      </c>
      <c r="C19" s="174">
        <f>ROUND(VALUE(SUBSTITUTE(実質収支比率等に係る経年分析!G$48,"▲","-")),2)</f>
        <v>1.72</v>
      </c>
      <c r="D19" s="174">
        <f>ROUND(VALUE(SUBSTITUTE(実質収支比率等に係る経年分析!H$48,"▲","-")),2)</f>
        <v>1.53</v>
      </c>
      <c r="E19" s="174">
        <f>ROUND(VALUE(SUBSTITUTE(実質収支比率等に係る経年分析!I$48,"▲","-")),2)</f>
        <v>3.1</v>
      </c>
      <c r="F19" s="174">
        <f>ROUND(VALUE(SUBSTITUTE(実質収支比率等に係る経年分析!J$48,"▲","-")),2)</f>
        <v>2.7</v>
      </c>
    </row>
    <row r="20" spans="1:11" x14ac:dyDescent="0.15">
      <c r="A20" s="174" t="s">
        <v>57</v>
      </c>
      <c r="B20" s="174">
        <f>ROUND(VALUE(SUBSTITUTE(実質収支比率等に係る経年分析!F$47,"▲","-")),2)</f>
        <v>0.87</v>
      </c>
      <c r="C20" s="174">
        <f>ROUND(VALUE(SUBSTITUTE(実質収支比率等に係る経年分析!G$47,"▲","-")),2)</f>
        <v>1.97</v>
      </c>
      <c r="D20" s="174">
        <f>ROUND(VALUE(SUBSTITUTE(実質収支比率等に係る経年分析!H$47,"▲","-")),2)</f>
        <v>1.49</v>
      </c>
      <c r="E20" s="174">
        <f>ROUND(VALUE(SUBSTITUTE(実質収支比率等に係る経年分析!I$47,"▲","-")),2)</f>
        <v>3.79</v>
      </c>
      <c r="F20" s="174">
        <f>ROUND(VALUE(SUBSTITUTE(実質収支比率等に係る経年分析!J$47,"▲","-")),2)</f>
        <v>3.7</v>
      </c>
    </row>
    <row r="21" spans="1:11" x14ac:dyDescent="0.15">
      <c r="A21" s="174" t="s">
        <v>58</v>
      </c>
      <c r="B21" s="174">
        <f>IF(ISNUMBER(VALUE(SUBSTITUTE(実質収支比率等に係る経年分析!F$49,"▲","-"))),ROUND(VALUE(SUBSTITUTE(実質収支比率等に係る経年分析!F$49,"▲","-")),2),NA())</f>
        <v>0.83</v>
      </c>
      <c r="C21" s="174">
        <f>IF(ISNUMBER(VALUE(SUBSTITUTE(実質収支比率等に係る経年分析!G$49,"▲","-"))),ROUND(VALUE(SUBSTITUTE(実質収支比率等に係る経年分析!G$49,"▲","-")),2),NA())</f>
        <v>0.73</v>
      </c>
      <c r="D21" s="174">
        <f>IF(ISNUMBER(VALUE(SUBSTITUTE(実質収支比率等に係る経年分析!H$49,"▲","-"))),ROUND(VALUE(SUBSTITUTE(実質収支比率等に係る経年分析!H$49,"▲","-")),2),NA())</f>
        <v>-0.6</v>
      </c>
      <c r="E21" s="174">
        <f>IF(ISNUMBER(VALUE(SUBSTITUTE(実質収支比率等に係る経年分析!I$49,"▲","-"))),ROUND(VALUE(SUBSTITUTE(実質収支比率等に係る経年分析!I$49,"▲","-")),2),NA())</f>
        <v>3.99</v>
      </c>
      <c r="F21" s="174">
        <f>IF(ISNUMBER(VALUE(SUBSTITUTE(実質収支比率等に係る経年分析!J$49,"▲","-"))),ROUND(VALUE(SUBSTITUTE(実質収支比率等に係る経年分析!J$49,"▲","-")),2),NA())</f>
        <v>-0.65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国民健康保険事業会計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15">
      <c r="A31" s="175" t="str">
        <f>IF(連結実質赤字比率に係る赤字・黒字の構成分析!C$39="",NA(),連結実質赤字比率に係る赤字・黒字の構成分析!C$39)</f>
        <v>母子父子寡婦福祉資金貸付事業会計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0.31</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0.55000000000000004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0.41</v>
      </c>
    </row>
    <row r="33" spans="1:16" x14ac:dyDescent="0.15">
      <c r="A33" s="175" t="str">
        <f>IF(連結実質赤字比率に係る赤字・黒字の構成分析!C$37="",NA(),連結実質赤字比率に係る赤字・黒字の構成分析!C$37)</f>
        <v>介護保険事業会計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0.56999999999999995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1.08</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2.39</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2.79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2.83</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4.17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3.87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38445</v>
      </c>
      <c r="E42" s="176"/>
      <c r="F42" s="176"/>
      <c r="G42" s="176">
        <f>'実質公債費比率（分子）の構造'!L$52</f>
        <v>38532</v>
      </c>
      <c r="H42" s="176"/>
      <c r="I42" s="176"/>
      <c r="J42" s="176">
        <f>'実質公債費比率（分子）の構造'!M$52</f>
        <v>38924</v>
      </c>
      <c r="K42" s="176"/>
      <c r="L42" s="176"/>
      <c r="M42" s="176">
        <f>'実質公債費比率（分子）の構造'!N$52</f>
        <v>39659</v>
      </c>
      <c r="N42" s="176"/>
      <c r="O42" s="176"/>
      <c r="P42" s="176">
        <f>'実質公債費比率（分子）の構造'!O$52</f>
        <v>39847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637</v>
      </c>
      <c r="C44" s="176"/>
      <c r="D44" s="176"/>
      <c r="E44" s="176">
        <f>'実質公債費比率（分子）の構造'!L$50</f>
        <v>450</v>
      </c>
      <c r="F44" s="176"/>
      <c r="G44" s="176"/>
      <c r="H44" s="176">
        <f>'実質公債費比率（分子）の構造'!M$50</f>
        <v>424</v>
      </c>
      <c r="I44" s="176"/>
      <c r="J44" s="176"/>
      <c r="K44" s="176">
        <f>'実質公債費比率（分子）の構造'!N$50</f>
        <v>321</v>
      </c>
      <c r="L44" s="176"/>
      <c r="M44" s="176"/>
      <c r="N44" s="176">
        <f>'実質公債費比率（分子）の構造'!O$50</f>
        <v>310</v>
      </c>
      <c r="O44" s="176"/>
      <c r="P44" s="176"/>
    </row>
    <row r="45" spans="1:16" x14ac:dyDescent="0.15">
      <c r="A45" s="176" t="s">
        <v>68</v>
      </c>
      <c r="B45" s="176">
        <f>'実質公債費比率（分子）の構造'!K$49</f>
        <v>20</v>
      </c>
      <c r="C45" s="176"/>
      <c r="D45" s="176"/>
      <c r="E45" s="176">
        <f>'実質公債費比率（分子）の構造'!L$49</f>
        <v>24</v>
      </c>
      <c r="F45" s="176"/>
      <c r="G45" s="176"/>
      <c r="H45" s="176">
        <f>'実質公債費比率（分子）の構造'!M$49</f>
        <v>12</v>
      </c>
      <c r="I45" s="176"/>
      <c r="J45" s="176"/>
      <c r="K45" s="176">
        <f>'実質公債費比率（分子）の構造'!N$49</f>
        <v>14</v>
      </c>
      <c r="L45" s="176"/>
      <c r="M45" s="176"/>
      <c r="N45" s="176">
        <f>'実質公債費比率（分子）の構造'!O$49</f>
        <v>15</v>
      </c>
      <c r="O45" s="176"/>
      <c r="P45" s="176"/>
    </row>
    <row r="46" spans="1:16" x14ac:dyDescent="0.15">
      <c r="A46" s="176" t="s">
        <v>69</v>
      </c>
      <c r="B46" s="176">
        <f>'実質公債費比率（分子）の構造'!K$48</f>
        <v>12846</v>
      </c>
      <c r="C46" s="176"/>
      <c r="D46" s="176"/>
      <c r="E46" s="176">
        <f>'実質公債費比率（分子）の構造'!L$48</f>
        <v>13159</v>
      </c>
      <c r="F46" s="176"/>
      <c r="G46" s="176"/>
      <c r="H46" s="176">
        <f>'実質公債費比率（分子）の構造'!M$48</f>
        <v>13478</v>
      </c>
      <c r="I46" s="176"/>
      <c r="J46" s="176"/>
      <c r="K46" s="176">
        <f>'実質公債費比率（分子）の構造'!N$48</f>
        <v>13911</v>
      </c>
      <c r="L46" s="176"/>
      <c r="M46" s="176"/>
      <c r="N46" s="176">
        <f>'実質公債費比率（分子）の構造'!O$48</f>
        <v>13941</v>
      </c>
      <c r="O46" s="176"/>
      <c r="P46" s="176"/>
    </row>
    <row r="47" spans="1:16" x14ac:dyDescent="0.15">
      <c r="A47" s="176" t="s">
        <v>70</v>
      </c>
      <c r="B47" s="176">
        <f>'実質公債費比率（分子）の構造'!K$47</f>
        <v>7250</v>
      </c>
      <c r="C47" s="176"/>
      <c r="D47" s="176"/>
      <c r="E47" s="176">
        <f>'実質公債費比率（分子）の構造'!L$47</f>
        <v>7580</v>
      </c>
      <c r="F47" s="176"/>
      <c r="G47" s="176"/>
      <c r="H47" s="176">
        <f>'実質公債費比率（分子）の構造'!M$47</f>
        <v>7987</v>
      </c>
      <c r="I47" s="176"/>
      <c r="J47" s="176"/>
      <c r="K47" s="176">
        <f>'実質公債費比率（分子）の構造'!N$47</f>
        <v>8029</v>
      </c>
      <c r="L47" s="176"/>
      <c r="M47" s="176"/>
      <c r="N47" s="176">
        <f>'実質公債費比率（分子）の構造'!O$47</f>
        <v>9653</v>
      </c>
      <c r="O47" s="176"/>
      <c r="P47" s="176"/>
    </row>
    <row r="48" spans="1:16" x14ac:dyDescent="0.15">
      <c r="A48" s="176" t="s">
        <v>71</v>
      </c>
      <c r="B48" s="176">
        <f>'実質公債費比率（分子）の構造'!K$46</f>
        <v>2283</v>
      </c>
      <c r="C48" s="176"/>
      <c r="D48" s="176"/>
      <c r="E48" s="176">
        <f>'実質公債費比率（分子）の構造'!L$46</f>
        <v>2282</v>
      </c>
      <c r="F48" s="176"/>
      <c r="G48" s="176"/>
      <c r="H48" s="176">
        <f>'実質公債費比率（分子）の構造'!M$46</f>
        <v>2128</v>
      </c>
      <c r="I48" s="176"/>
      <c r="J48" s="176"/>
      <c r="K48" s="176">
        <f>'実質公債費比率（分子）の構造'!N$46</f>
        <v>2041</v>
      </c>
      <c r="L48" s="176"/>
      <c r="M48" s="176"/>
      <c r="N48" s="176">
        <f>'実質公債費比率（分子）の構造'!O$46</f>
        <v>2825</v>
      </c>
      <c r="O48" s="176"/>
      <c r="P48" s="176"/>
    </row>
    <row r="49" spans="1:16" x14ac:dyDescent="0.15">
      <c r="A49" s="176" t="s">
        <v>72</v>
      </c>
      <c r="B49" s="176">
        <f>'実質公債費比率（分子）の構造'!K$45</f>
        <v>36738</v>
      </c>
      <c r="C49" s="176"/>
      <c r="D49" s="176"/>
      <c r="E49" s="176">
        <f>'実質公債費比率（分子）の構造'!L$45</f>
        <v>36656</v>
      </c>
      <c r="F49" s="176"/>
      <c r="G49" s="176"/>
      <c r="H49" s="176">
        <f>'実質公債費比率（分子）の構造'!M$45</f>
        <v>37350</v>
      </c>
      <c r="I49" s="176"/>
      <c r="J49" s="176"/>
      <c r="K49" s="176">
        <f>'実質公債費比率（分子）の構造'!N$45</f>
        <v>38906</v>
      </c>
      <c r="L49" s="176"/>
      <c r="M49" s="176"/>
      <c r="N49" s="176">
        <f>'実質公債費比率（分子）の構造'!O$45</f>
        <v>39337</v>
      </c>
      <c r="O49" s="176"/>
      <c r="P49" s="176"/>
    </row>
    <row r="50" spans="1:16" x14ac:dyDescent="0.15">
      <c r="A50" s="176" t="s">
        <v>73</v>
      </c>
      <c r="B50" s="176" t="e">
        <f>NA()</f>
        <v>#N/A</v>
      </c>
      <c r="C50" s="176">
        <f>IF(ISNUMBER('実質公債費比率（分子）の構造'!K$53),'実質公債費比率（分子）の構造'!K$53,NA())</f>
        <v>21329</v>
      </c>
      <c r="D50" s="176" t="e">
        <f>NA()</f>
        <v>#N/A</v>
      </c>
      <c r="E50" s="176" t="e">
        <f>NA()</f>
        <v>#N/A</v>
      </c>
      <c r="F50" s="176">
        <f>IF(ISNUMBER('実質公債費比率（分子）の構造'!L$53),'実質公債費比率（分子）の構造'!L$53,NA())</f>
        <v>21619</v>
      </c>
      <c r="G50" s="176" t="e">
        <f>NA()</f>
        <v>#N/A</v>
      </c>
      <c r="H50" s="176" t="e">
        <f>NA()</f>
        <v>#N/A</v>
      </c>
      <c r="I50" s="176">
        <f>IF(ISNUMBER('実質公債費比率（分子）の構造'!M$53),'実質公債費比率（分子）の構造'!M$53,NA())</f>
        <v>22455</v>
      </c>
      <c r="J50" s="176" t="e">
        <f>NA()</f>
        <v>#N/A</v>
      </c>
      <c r="K50" s="176" t="e">
        <f>NA()</f>
        <v>#N/A</v>
      </c>
      <c r="L50" s="176">
        <f>IF(ISNUMBER('実質公債費比率（分子）の構造'!N$53),'実質公債費比率（分子）の構造'!N$53,NA())</f>
        <v>23563</v>
      </c>
      <c r="M50" s="176" t="e">
        <f>NA()</f>
        <v>#N/A</v>
      </c>
      <c r="N50" s="176" t="e">
        <f>NA()</f>
        <v>#N/A</v>
      </c>
      <c r="O50" s="176">
        <f>IF(ISNUMBER('実質公債費比率（分子）の構造'!O$53),'実質公債費比率（分子）の構造'!O$53,NA())</f>
        <v>26234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520415</v>
      </c>
      <c r="E56" s="175"/>
      <c r="F56" s="175"/>
      <c r="G56" s="175">
        <f>'将来負担比率（分子）の構造'!J$52</f>
        <v>527413</v>
      </c>
      <c r="H56" s="175"/>
      <c r="I56" s="175"/>
      <c r="J56" s="175">
        <f>'将来負担比率（分子）の構造'!K$52</f>
        <v>538367</v>
      </c>
      <c r="K56" s="175"/>
      <c r="L56" s="175"/>
      <c r="M56" s="175">
        <f>'将来負担比率（分子）の構造'!L$52</f>
        <v>540419</v>
      </c>
      <c r="N56" s="175"/>
      <c r="O56" s="175"/>
      <c r="P56" s="175">
        <f>'将来負担比率（分子）の構造'!M$52</f>
        <v>536042</v>
      </c>
    </row>
    <row r="57" spans="1:16" x14ac:dyDescent="0.15">
      <c r="A57" s="175" t="s">
        <v>44</v>
      </c>
      <c r="B57" s="175"/>
      <c r="C57" s="175"/>
      <c r="D57" s="175">
        <f>'将来負担比率（分子）の構造'!I$51</f>
        <v>93880</v>
      </c>
      <c r="E57" s="175"/>
      <c r="F57" s="175"/>
      <c r="G57" s="175">
        <f>'将来負担比率（分子）の構造'!J$51</f>
        <v>86795</v>
      </c>
      <c r="H57" s="175"/>
      <c r="I57" s="175"/>
      <c r="J57" s="175">
        <f>'将来負担比率（分子）の構造'!K$51</f>
        <v>81469</v>
      </c>
      <c r="K57" s="175"/>
      <c r="L57" s="175"/>
      <c r="M57" s="175">
        <f>'将来負担比率（分子）の構造'!L$51</f>
        <v>80877</v>
      </c>
      <c r="N57" s="175"/>
      <c r="O57" s="175"/>
      <c r="P57" s="175">
        <f>'将来負担比率（分子）の構造'!M$51</f>
        <v>79700</v>
      </c>
    </row>
    <row r="58" spans="1:16" x14ac:dyDescent="0.15">
      <c r="A58" s="175" t="s">
        <v>43</v>
      </c>
      <c r="B58" s="175"/>
      <c r="C58" s="175"/>
      <c r="D58" s="175">
        <f>'将来負担比率（分子）の構造'!I$50</f>
        <v>29901</v>
      </c>
      <c r="E58" s="175"/>
      <c r="F58" s="175"/>
      <c r="G58" s="175">
        <f>'将来負担比率（分子）の構造'!J$50</f>
        <v>32389</v>
      </c>
      <c r="H58" s="175"/>
      <c r="I58" s="175"/>
      <c r="J58" s="175">
        <f>'将来負担比率（分子）の構造'!K$50</f>
        <v>32974</v>
      </c>
      <c r="K58" s="175"/>
      <c r="L58" s="175"/>
      <c r="M58" s="175">
        <f>'将来負担比率（分子）の構造'!L$50</f>
        <v>42557</v>
      </c>
      <c r="N58" s="175"/>
      <c r="O58" s="175"/>
      <c r="P58" s="175">
        <f>'将来負担比率（分子）の構造'!M$50</f>
        <v>40747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163</v>
      </c>
      <c r="C61" s="175"/>
      <c r="D61" s="175"/>
      <c r="E61" s="175">
        <f>'将来負担比率（分子）の構造'!J$46</f>
        <v>115</v>
      </c>
      <c r="F61" s="175"/>
      <c r="G61" s="175"/>
      <c r="H61" s="175">
        <f>'将来負担比率（分子）の構造'!K$46</f>
        <v>56</v>
      </c>
      <c r="I61" s="175"/>
      <c r="J61" s="175"/>
      <c r="K61" s="175" t="str">
        <f>'将来負担比率（分子）の構造'!L$46</f>
        <v>-</v>
      </c>
      <c r="L61" s="175"/>
      <c r="M61" s="175"/>
      <c r="N61" s="175">
        <f>'将来負担比率（分子）の構造'!M$46</f>
        <v>8</v>
      </c>
      <c r="O61" s="175"/>
      <c r="P61" s="175"/>
    </row>
    <row r="62" spans="1:16" x14ac:dyDescent="0.15">
      <c r="A62" s="175" t="s">
        <v>37</v>
      </c>
      <c r="B62" s="175">
        <f>'将来負担比率（分子）の構造'!I$45</f>
        <v>78103</v>
      </c>
      <c r="C62" s="175"/>
      <c r="D62" s="175"/>
      <c r="E62" s="175">
        <f>'将来負担比率（分子）の構造'!J$45</f>
        <v>76459</v>
      </c>
      <c r="F62" s="175"/>
      <c r="G62" s="175"/>
      <c r="H62" s="175">
        <f>'将来負担比率（分子）の構造'!K$45</f>
        <v>76410</v>
      </c>
      <c r="I62" s="175"/>
      <c r="J62" s="175"/>
      <c r="K62" s="175">
        <f>'将来負担比率（分子）の構造'!L$45</f>
        <v>74348</v>
      </c>
      <c r="L62" s="175"/>
      <c r="M62" s="175"/>
      <c r="N62" s="175">
        <f>'将来負担比率（分子）の構造'!M$45</f>
        <v>72626</v>
      </c>
      <c r="O62" s="175"/>
      <c r="P62" s="175"/>
    </row>
    <row r="63" spans="1:16" x14ac:dyDescent="0.15">
      <c r="A63" s="175" t="s">
        <v>36</v>
      </c>
      <c r="B63" s="175">
        <f>'将来負担比率（分子）の構造'!I$44</f>
        <v>454</v>
      </c>
      <c r="C63" s="175"/>
      <c r="D63" s="175"/>
      <c r="E63" s="175">
        <f>'将来負担比率（分子）の構造'!J$44</f>
        <v>439</v>
      </c>
      <c r="F63" s="175"/>
      <c r="G63" s="175"/>
      <c r="H63" s="175">
        <f>'将来負担比率（分子）の構造'!K$44</f>
        <v>426</v>
      </c>
      <c r="I63" s="175"/>
      <c r="J63" s="175"/>
      <c r="K63" s="175">
        <f>'将来負担比率（分子）の構造'!L$44</f>
        <v>405</v>
      </c>
      <c r="L63" s="175"/>
      <c r="M63" s="175"/>
      <c r="N63" s="175">
        <f>'将来負担比率（分子）の構造'!M$44</f>
        <v>381</v>
      </c>
      <c r="O63" s="175"/>
      <c r="P63" s="175"/>
    </row>
    <row r="64" spans="1:16" x14ac:dyDescent="0.15">
      <c r="A64" s="175" t="s">
        <v>35</v>
      </c>
      <c r="B64" s="175">
        <f>'将来負担比率（分子）の構造'!I$43</f>
        <v>191457</v>
      </c>
      <c r="C64" s="175"/>
      <c r="D64" s="175"/>
      <c r="E64" s="175">
        <f>'将来負担比率（分子）の構造'!J$43</f>
        <v>180477</v>
      </c>
      <c r="F64" s="175"/>
      <c r="G64" s="175"/>
      <c r="H64" s="175">
        <f>'将来負担比率（分子）の構造'!K$43</f>
        <v>172244</v>
      </c>
      <c r="I64" s="175"/>
      <c r="J64" s="175"/>
      <c r="K64" s="175">
        <f>'将来負担比率（分子）の構造'!L$43</f>
        <v>174908</v>
      </c>
      <c r="L64" s="175"/>
      <c r="M64" s="175"/>
      <c r="N64" s="175">
        <f>'将来負担比率（分子）の構造'!M$43</f>
        <v>174727</v>
      </c>
      <c r="O64" s="175"/>
      <c r="P64" s="175"/>
    </row>
    <row r="65" spans="1:16" x14ac:dyDescent="0.15">
      <c r="A65" s="175" t="s">
        <v>34</v>
      </c>
      <c r="B65" s="175">
        <f>'将来負担比率（分子）の構造'!I$42</f>
        <v>9976</v>
      </c>
      <c r="C65" s="175"/>
      <c r="D65" s="175"/>
      <c r="E65" s="175">
        <f>'将来負担比率（分子）の構造'!J$42</f>
        <v>10467</v>
      </c>
      <c r="F65" s="175"/>
      <c r="G65" s="175"/>
      <c r="H65" s="175">
        <f>'将来負担比率（分子）の構造'!K$42</f>
        <v>9810</v>
      </c>
      <c r="I65" s="175"/>
      <c r="J65" s="175"/>
      <c r="K65" s="175">
        <f>'将来負担比率（分子）の構造'!L$42</f>
        <v>9067</v>
      </c>
      <c r="L65" s="175"/>
      <c r="M65" s="175"/>
      <c r="N65" s="175">
        <f>'将来負担比率（分子）の構造'!M$42</f>
        <v>8974</v>
      </c>
      <c r="O65" s="175"/>
      <c r="P65" s="175"/>
    </row>
    <row r="66" spans="1:16" x14ac:dyDescent="0.15">
      <c r="A66" s="175" t="s">
        <v>33</v>
      </c>
      <c r="B66" s="175">
        <f>'将来負担比率（分子）の構造'!I$41</f>
        <v>637221</v>
      </c>
      <c r="C66" s="175"/>
      <c r="D66" s="175"/>
      <c r="E66" s="175">
        <f>'将来負担比率（分子）の構造'!J$41</f>
        <v>654360</v>
      </c>
      <c r="F66" s="175"/>
      <c r="G66" s="175"/>
      <c r="H66" s="175">
        <f>'将来負担比率（分子）の構造'!K$41</f>
        <v>665123</v>
      </c>
      <c r="I66" s="175"/>
      <c r="J66" s="175"/>
      <c r="K66" s="175">
        <f>'将来負担比率（分子）の構造'!L$41</f>
        <v>667056</v>
      </c>
      <c r="L66" s="175"/>
      <c r="M66" s="175"/>
      <c r="N66" s="175">
        <f>'将来負担比率（分子）の構造'!M$41</f>
        <v>659349</v>
      </c>
      <c r="O66" s="175"/>
      <c r="P66" s="175"/>
    </row>
    <row r="67" spans="1:16" x14ac:dyDescent="0.15">
      <c r="A67" s="175" t="s">
        <v>77</v>
      </c>
      <c r="B67" s="175" t="e">
        <f>NA()</f>
        <v>#N/A</v>
      </c>
      <c r="C67" s="175">
        <f>IF(ISNUMBER('将来負担比率（分子）の構造'!I$53), IF('将来負担比率（分子）の構造'!I$53 &lt; 0, 0, '将来負担比率（分子）の構造'!I$53), NA())</f>
        <v>273179</v>
      </c>
      <c r="D67" s="175" t="e">
        <f>NA()</f>
        <v>#N/A</v>
      </c>
      <c r="E67" s="175" t="e">
        <f>NA()</f>
        <v>#N/A</v>
      </c>
      <c r="F67" s="175">
        <f>IF(ISNUMBER('将来負担比率（分子）の構造'!J$53), IF('将来負担比率（分子）の構造'!J$53 &lt; 0, 0, '将来負担比率（分子）の構造'!J$53), NA())</f>
        <v>275718</v>
      </c>
      <c r="G67" s="175" t="e">
        <f>NA()</f>
        <v>#N/A</v>
      </c>
      <c r="H67" s="175" t="e">
        <f>NA()</f>
        <v>#N/A</v>
      </c>
      <c r="I67" s="175">
        <f>IF(ISNUMBER('将来負担比率（分子）の構造'!K$53), IF('将来負担比率（分子）の構造'!K$53 &lt; 0, 0, '将来負担比率（分子）の構造'!K$53), NA())</f>
        <v>271259</v>
      </c>
      <c r="J67" s="175" t="e">
        <f>NA()</f>
        <v>#N/A</v>
      </c>
      <c r="K67" s="175" t="e">
        <f>NA()</f>
        <v>#N/A</v>
      </c>
      <c r="L67" s="175">
        <f>IF(ISNUMBER('将来負担比率（分子）の構造'!L$53), IF('将来負担比率（分子）の構造'!L$53 &lt; 0, 0, '将来負担比率（分子）の構造'!L$53), NA())</f>
        <v>261932</v>
      </c>
      <c r="M67" s="175" t="e">
        <f>NA()</f>
        <v>#N/A</v>
      </c>
      <c r="N67" s="175" t="e">
        <f>NA()</f>
        <v>#N/A</v>
      </c>
      <c r="O67" s="175">
        <f>IF(ISNUMBER('将来負担比率（分子）の構造'!M$53), IF('将来負担比率（分子）の構造'!M$53 &lt; 0, 0, '将来負担比率（分子）の構造'!M$53), NA())</f>
        <v>259575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3487</v>
      </c>
      <c r="C72" s="179">
        <f>基金残高に係る経年分析!G55</f>
        <v>9239</v>
      </c>
      <c r="D72" s="179">
        <f>基金残高に係る経年分析!H55</f>
        <v>8820</v>
      </c>
    </row>
    <row r="73" spans="1:16" x14ac:dyDescent="0.15">
      <c r="A73" s="178" t="s">
        <v>80</v>
      </c>
      <c r="B73" s="179">
        <f>基金残高に係る経年分析!F56</f>
        <v>34</v>
      </c>
      <c r="C73" s="179">
        <f>基金残高に係る経年分析!G56</f>
        <v>36</v>
      </c>
      <c r="D73" s="179">
        <f>基金残高に係る経年分析!H56</f>
        <v>36</v>
      </c>
    </row>
    <row r="74" spans="1:16" x14ac:dyDescent="0.15">
      <c r="A74" s="178" t="s">
        <v>81</v>
      </c>
      <c r="B74" s="179">
        <f>基金残高に係る経年分析!F57</f>
        <v>1924</v>
      </c>
      <c r="C74" s="179">
        <f>基金残高に係る経年分析!G57</f>
        <v>1916</v>
      </c>
      <c r="D74" s="179">
        <f>基金残高に係る経年分析!H57</f>
        <v>1951</v>
      </c>
    </row>
  </sheetData>
  <sheetProtection algorithmName="SHA-512" hashValue="QGuX7qNxlrBErqJY9dtKZQeZ6yLbrO+kX97869Y8y1gepkRvPG9GzdHKL2wUeAQ1JjyvLlLnLqNG0qfIDC3ncg==" saltValue="JHO35/Xz5yrgOsxXgqQe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134987795</v>
      </c>
      <c r="S5" s="613"/>
      <c r="T5" s="613"/>
      <c r="U5" s="613"/>
      <c r="V5" s="613"/>
      <c r="W5" s="613"/>
      <c r="X5" s="613"/>
      <c r="Y5" s="614"/>
      <c r="Z5" s="615">
        <v>30.9</v>
      </c>
      <c r="AA5" s="615"/>
      <c r="AB5" s="615"/>
      <c r="AC5" s="615"/>
      <c r="AD5" s="616">
        <v>126849471</v>
      </c>
      <c r="AE5" s="616"/>
      <c r="AF5" s="616"/>
      <c r="AG5" s="616"/>
      <c r="AH5" s="616"/>
      <c r="AI5" s="616"/>
      <c r="AJ5" s="616"/>
      <c r="AK5" s="616"/>
      <c r="AL5" s="617">
        <v>56.2</v>
      </c>
      <c r="AM5" s="618"/>
      <c r="AN5" s="618"/>
      <c r="AO5" s="619"/>
      <c r="AP5" s="609" t="s">
        <v>232</v>
      </c>
      <c r="AQ5" s="610"/>
      <c r="AR5" s="610"/>
      <c r="AS5" s="610"/>
      <c r="AT5" s="610"/>
      <c r="AU5" s="610"/>
      <c r="AV5" s="610"/>
      <c r="AW5" s="610"/>
      <c r="AX5" s="610"/>
      <c r="AY5" s="610"/>
      <c r="AZ5" s="610"/>
      <c r="BA5" s="610"/>
      <c r="BB5" s="610"/>
      <c r="BC5" s="610"/>
      <c r="BD5" s="610"/>
      <c r="BE5" s="610"/>
      <c r="BF5" s="611"/>
      <c r="BG5" s="623">
        <v>122174968</v>
      </c>
      <c r="BH5" s="624"/>
      <c r="BI5" s="624"/>
      <c r="BJ5" s="624"/>
      <c r="BK5" s="624"/>
      <c r="BL5" s="624"/>
      <c r="BM5" s="624"/>
      <c r="BN5" s="625"/>
      <c r="BO5" s="626">
        <v>90.5</v>
      </c>
      <c r="BP5" s="626"/>
      <c r="BQ5" s="626"/>
      <c r="BR5" s="626"/>
      <c r="BS5" s="627">
        <v>1872872</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3236786</v>
      </c>
      <c r="S6" s="624"/>
      <c r="T6" s="624"/>
      <c r="U6" s="624"/>
      <c r="V6" s="624"/>
      <c r="W6" s="624"/>
      <c r="X6" s="624"/>
      <c r="Y6" s="625"/>
      <c r="Z6" s="626">
        <v>0.7</v>
      </c>
      <c r="AA6" s="626"/>
      <c r="AB6" s="626"/>
      <c r="AC6" s="626"/>
      <c r="AD6" s="627">
        <v>3236786</v>
      </c>
      <c r="AE6" s="627"/>
      <c r="AF6" s="627"/>
      <c r="AG6" s="627"/>
      <c r="AH6" s="627"/>
      <c r="AI6" s="627"/>
      <c r="AJ6" s="627"/>
      <c r="AK6" s="627"/>
      <c r="AL6" s="628">
        <v>1.4</v>
      </c>
      <c r="AM6" s="629"/>
      <c r="AN6" s="629"/>
      <c r="AO6" s="630"/>
      <c r="AP6" s="620" t="s">
        <v>237</v>
      </c>
      <c r="AQ6" s="621"/>
      <c r="AR6" s="621"/>
      <c r="AS6" s="621"/>
      <c r="AT6" s="621"/>
      <c r="AU6" s="621"/>
      <c r="AV6" s="621"/>
      <c r="AW6" s="621"/>
      <c r="AX6" s="621"/>
      <c r="AY6" s="621"/>
      <c r="AZ6" s="621"/>
      <c r="BA6" s="621"/>
      <c r="BB6" s="621"/>
      <c r="BC6" s="621"/>
      <c r="BD6" s="621"/>
      <c r="BE6" s="621"/>
      <c r="BF6" s="622"/>
      <c r="BG6" s="623">
        <v>122174968</v>
      </c>
      <c r="BH6" s="624"/>
      <c r="BI6" s="624"/>
      <c r="BJ6" s="624"/>
      <c r="BK6" s="624"/>
      <c r="BL6" s="624"/>
      <c r="BM6" s="624"/>
      <c r="BN6" s="625"/>
      <c r="BO6" s="626">
        <v>90.5</v>
      </c>
      <c r="BP6" s="626"/>
      <c r="BQ6" s="626"/>
      <c r="BR6" s="626"/>
      <c r="BS6" s="627">
        <v>1872872</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978654</v>
      </c>
      <c r="CS6" s="624"/>
      <c r="CT6" s="624"/>
      <c r="CU6" s="624"/>
      <c r="CV6" s="624"/>
      <c r="CW6" s="624"/>
      <c r="CX6" s="624"/>
      <c r="CY6" s="625"/>
      <c r="CZ6" s="617">
        <v>0.2</v>
      </c>
      <c r="DA6" s="618"/>
      <c r="DB6" s="618"/>
      <c r="DC6" s="634"/>
      <c r="DD6" s="632">
        <v>6334</v>
      </c>
      <c r="DE6" s="624"/>
      <c r="DF6" s="624"/>
      <c r="DG6" s="624"/>
      <c r="DH6" s="624"/>
      <c r="DI6" s="624"/>
      <c r="DJ6" s="624"/>
      <c r="DK6" s="624"/>
      <c r="DL6" s="624"/>
      <c r="DM6" s="624"/>
      <c r="DN6" s="624"/>
      <c r="DO6" s="624"/>
      <c r="DP6" s="625"/>
      <c r="DQ6" s="632">
        <v>978088</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37224</v>
      </c>
      <c r="S7" s="624"/>
      <c r="T7" s="624"/>
      <c r="U7" s="624"/>
      <c r="V7" s="624"/>
      <c r="W7" s="624"/>
      <c r="X7" s="624"/>
      <c r="Y7" s="625"/>
      <c r="Z7" s="626">
        <v>0</v>
      </c>
      <c r="AA7" s="626"/>
      <c r="AB7" s="626"/>
      <c r="AC7" s="626"/>
      <c r="AD7" s="627">
        <v>37224</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64877081</v>
      </c>
      <c r="BH7" s="624"/>
      <c r="BI7" s="624"/>
      <c r="BJ7" s="624"/>
      <c r="BK7" s="624"/>
      <c r="BL7" s="624"/>
      <c r="BM7" s="624"/>
      <c r="BN7" s="625"/>
      <c r="BO7" s="626">
        <v>48.1</v>
      </c>
      <c r="BP7" s="626"/>
      <c r="BQ7" s="626"/>
      <c r="BR7" s="626"/>
      <c r="BS7" s="627">
        <v>1872872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27303708</v>
      </c>
      <c r="CS7" s="624"/>
      <c r="CT7" s="624"/>
      <c r="CU7" s="624"/>
      <c r="CV7" s="624"/>
      <c r="CW7" s="624"/>
      <c r="CX7" s="624"/>
      <c r="CY7" s="625"/>
      <c r="CZ7" s="626">
        <v>6.4</v>
      </c>
      <c r="DA7" s="626"/>
      <c r="DB7" s="626"/>
      <c r="DC7" s="626"/>
      <c r="DD7" s="632">
        <v>3268279</v>
      </c>
      <c r="DE7" s="624"/>
      <c r="DF7" s="624"/>
      <c r="DG7" s="624"/>
      <c r="DH7" s="624"/>
      <c r="DI7" s="624"/>
      <c r="DJ7" s="624"/>
      <c r="DK7" s="624"/>
      <c r="DL7" s="624"/>
      <c r="DM7" s="624"/>
      <c r="DN7" s="624"/>
      <c r="DO7" s="624"/>
      <c r="DP7" s="625"/>
      <c r="DQ7" s="632">
        <v>21590279</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538145</v>
      </c>
      <c r="S8" s="624"/>
      <c r="T8" s="624"/>
      <c r="U8" s="624"/>
      <c r="V8" s="624"/>
      <c r="W8" s="624"/>
      <c r="X8" s="624"/>
      <c r="Y8" s="625"/>
      <c r="Z8" s="626">
        <v>0.1</v>
      </c>
      <c r="AA8" s="626"/>
      <c r="AB8" s="626"/>
      <c r="AC8" s="626"/>
      <c r="AD8" s="627">
        <v>538145</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1411434</v>
      </c>
      <c r="BH8" s="624"/>
      <c r="BI8" s="624"/>
      <c r="BJ8" s="624"/>
      <c r="BK8" s="624"/>
      <c r="BL8" s="624"/>
      <c r="BM8" s="624"/>
      <c r="BN8" s="625"/>
      <c r="BO8" s="626">
        <v>1</v>
      </c>
      <c r="BP8" s="626"/>
      <c r="BQ8" s="626"/>
      <c r="BR8" s="626"/>
      <c r="BS8" s="627" t="s">
        <v>140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138992411</v>
      </c>
      <c r="CS8" s="624"/>
      <c r="CT8" s="624"/>
      <c r="CU8" s="624"/>
      <c r="CV8" s="624"/>
      <c r="CW8" s="624"/>
      <c r="CX8" s="624"/>
      <c r="CY8" s="625"/>
      <c r="CZ8" s="626">
        <v>32.5</v>
      </c>
      <c r="DA8" s="626"/>
      <c r="DB8" s="626"/>
      <c r="DC8" s="626"/>
      <c r="DD8" s="632">
        <v>2280116</v>
      </c>
      <c r="DE8" s="624"/>
      <c r="DF8" s="624"/>
      <c r="DG8" s="624"/>
      <c r="DH8" s="624"/>
      <c r="DI8" s="624"/>
      <c r="DJ8" s="624"/>
      <c r="DK8" s="624"/>
      <c r="DL8" s="624"/>
      <c r="DM8" s="624"/>
      <c r="DN8" s="624"/>
      <c r="DO8" s="624"/>
      <c r="DP8" s="625"/>
      <c r="DQ8" s="632">
        <v>69156425</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374950</v>
      </c>
      <c r="S9" s="624"/>
      <c r="T9" s="624"/>
      <c r="U9" s="624"/>
      <c r="V9" s="624"/>
      <c r="W9" s="624"/>
      <c r="X9" s="624"/>
      <c r="Y9" s="625"/>
      <c r="Z9" s="626">
        <v>0.1</v>
      </c>
      <c r="AA9" s="626"/>
      <c r="AB9" s="626"/>
      <c r="AC9" s="626"/>
      <c r="AD9" s="627">
        <v>374950</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54086019</v>
      </c>
      <c r="BH9" s="624"/>
      <c r="BI9" s="624"/>
      <c r="BJ9" s="624"/>
      <c r="BK9" s="624"/>
      <c r="BL9" s="624"/>
      <c r="BM9" s="624"/>
      <c r="BN9" s="625"/>
      <c r="BO9" s="626">
        <v>40.1</v>
      </c>
      <c r="BP9" s="626"/>
      <c r="BQ9" s="626"/>
      <c r="BR9" s="626"/>
      <c r="BS9" s="627" t="s">
        <v>140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39326488</v>
      </c>
      <c r="CS9" s="624"/>
      <c r="CT9" s="624"/>
      <c r="CU9" s="624"/>
      <c r="CV9" s="624"/>
      <c r="CW9" s="624"/>
      <c r="CX9" s="624"/>
      <c r="CY9" s="625"/>
      <c r="CZ9" s="626">
        <v>9.1999999999999993</v>
      </c>
      <c r="DA9" s="626"/>
      <c r="DB9" s="626"/>
      <c r="DC9" s="626"/>
      <c r="DD9" s="632">
        <v>340446</v>
      </c>
      <c r="DE9" s="624"/>
      <c r="DF9" s="624"/>
      <c r="DG9" s="624"/>
      <c r="DH9" s="624"/>
      <c r="DI9" s="624"/>
      <c r="DJ9" s="624"/>
      <c r="DK9" s="624"/>
      <c r="DL9" s="624"/>
      <c r="DM9" s="624"/>
      <c r="DN9" s="624"/>
      <c r="DO9" s="624"/>
      <c r="DP9" s="625"/>
      <c r="DQ9" s="632">
        <v>26303238</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v>123109</v>
      </c>
      <c r="S10" s="624"/>
      <c r="T10" s="624"/>
      <c r="U10" s="624"/>
      <c r="V10" s="624"/>
      <c r="W10" s="624"/>
      <c r="X10" s="624"/>
      <c r="Y10" s="625"/>
      <c r="Z10" s="626">
        <v>0</v>
      </c>
      <c r="AA10" s="626"/>
      <c r="AB10" s="626"/>
      <c r="AC10" s="626"/>
      <c r="AD10" s="627">
        <v>123109</v>
      </c>
      <c r="AE10" s="627"/>
      <c r="AF10" s="627"/>
      <c r="AG10" s="627"/>
      <c r="AH10" s="627"/>
      <c r="AI10" s="627"/>
      <c r="AJ10" s="627"/>
      <c r="AK10" s="627"/>
      <c r="AL10" s="628">
        <v>0.1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2777869</v>
      </c>
      <c r="BH10" s="624"/>
      <c r="BI10" s="624"/>
      <c r="BJ10" s="624"/>
      <c r="BK10" s="624"/>
      <c r="BL10" s="624"/>
      <c r="BM10" s="624"/>
      <c r="BN10" s="625"/>
      <c r="BO10" s="626">
        <v>2.1</v>
      </c>
      <c r="BP10" s="626"/>
      <c r="BQ10" s="626"/>
      <c r="BR10" s="626"/>
      <c r="BS10" s="627" t="s">
        <v>140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815174</v>
      </c>
      <c r="CS10" s="624"/>
      <c r="CT10" s="624"/>
      <c r="CU10" s="624"/>
      <c r="CV10" s="624"/>
      <c r="CW10" s="624"/>
      <c r="CX10" s="624"/>
      <c r="CY10" s="625"/>
      <c r="CZ10" s="626">
        <v>0.2</v>
      </c>
      <c r="DA10" s="626"/>
      <c r="DB10" s="626"/>
      <c r="DC10" s="626"/>
      <c r="DD10" s="632">
        <v>60</v>
      </c>
      <c r="DE10" s="624"/>
      <c r="DF10" s="624"/>
      <c r="DG10" s="624"/>
      <c r="DH10" s="624"/>
      <c r="DI10" s="624"/>
      <c r="DJ10" s="624"/>
      <c r="DK10" s="624"/>
      <c r="DL10" s="624"/>
      <c r="DM10" s="624"/>
      <c r="DN10" s="624"/>
      <c r="DO10" s="624"/>
      <c r="DP10" s="625"/>
      <c r="DQ10" s="632">
        <v>642243</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20295751</v>
      </c>
      <c r="S11" s="624"/>
      <c r="T11" s="624"/>
      <c r="U11" s="624"/>
      <c r="V11" s="624"/>
      <c r="W11" s="624"/>
      <c r="X11" s="624"/>
      <c r="Y11" s="625"/>
      <c r="Z11" s="628">
        <v>4.7</v>
      </c>
      <c r="AA11" s="629"/>
      <c r="AB11" s="629"/>
      <c r="AC11" s="635"/>
      <c r="AD11" s="632">
        <v>20295751</v>
      </c>
      <c r="AE11" s="624"/>
      <c r="AF11" s="624"/>
      <c r="AG11" s="624"/>
      <c r="AH11" s="624"/>
      <c r="AI11" s="624"/>
      <c r="AJ11" s="624"/>
      <c r="AK11" s="625"/>
      <c r="AL11" s="628">
        <v>9</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6601759</v>
      </c>
      <c r="BH11" s="624"/>
      <c r="BI11" s="624"/>
      <c r="BJ11" s="624"/>
      <c r="BK11" s="624"/>
      <c r="BL11" s="624"/>
      <c r="BM11" s="624"/>
      <c r="BN11" s="625"/>
      <c r="BO11" s="626">
        <v>4.9000000000000004</v>
      </c>
      <c r="BP11" s="626"/>
      <c r="BQ11" s="626"/>
      <c r="BR11" s="626"/>
      <c r="BS11" s="627">
        <v>1872872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6858843</v>
      </c>
      <c r="CS11" s="624"/>
      <c r="CT11" s="624"/>
      <c r="CU11" s="624"/>
      <c r="CV11" s="624"/>
      <c r="CW11" s="624"/>
      <c r="CX11" s="624"/>
      <c r="CY11" s="625"/>
      <c r="CZ11" s="626">
        <v>1.6</v>
      </c>
      <c r="DA11" s="626"/>
      <c r="DB11" s="626"/>
      <c r="DC11" s="626"/>
      <c r="DD11" s="632">
        <v>1195360</v>
      </c>
      <c r="DE11" s="624"/>
      <c r="DF11" s="624"/>
      <c r="DG11" s="624"/>
      <c r="DH11" s="624"/>
      <c r="DI11" s="624"/>
      <c r="DJ11" s="624"/>
      <c r="DK11" s="624"/>
      <c r="DL11" s="624"/>
      <c r="DM11" s="624"/>
      <c r="DN11" s="624"/>
      <c r="DO11" s="624"/>
      <c r="DP11" s="625"/>
      <c r="DQ11" s="632">
        <v>3728864</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18734</v>
      </c>
      <c r="S12" s="624"/>
      <c r="T12" s="624"/>
      <c r="U12" s="624"/>
      <c r="V12" s="624"/>
      <c r="W12" s="624"/>
      <c r="X12" s="624"/>
      <c r="Y12" s="625"/>
      <c r="Z12" s="626">
        <v>0</v>
      </c>
      <c r="AA12" s="626"/>
      <c r="AB12" s="626"/>
      <c r="AC12" s="626"/>
      <c r="AD12" s="627">
        <v>18734</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49547550</v>
      </c>
      <c r="BH12" s="624"/>
      <c r="BI12" s="624"/>
      <c r="BJ12" s="624"/>
      <c r="BK12" s="624"/>
      <c r="BL12" s="624"/>
      <c r="BM12" s="624"/>
      <c r="BN12" s="625"/>
      <c r="BO12" s="626">
        <v>36.700000000000003</v>
      </c>
      <c r="BP12" s="626"/>
      <c r="BQ12" s="626"/>
      <c r="BR12" s="626"/>
      <c r="BS12" s="627" t="s">
        <v>140</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14009029</v>
      </c>
      <c r="CS12" s="624"/>
      <c r="CT12" s="624"/>
      <c r="CU12" s="624"/>
      <c r="CV12" s="624"/>
      <c r="CW12" s="624"/>
      <c r="CX12" s="624"/>
      <c r="CY12" s="625"/>
      <c r="CZ12" s="626">
        <v>3.3</v>
      </c>
      <c r="DA12" s="626"/>
      <c r="DB12" s="626"/>
      <c r="DC12" s="626"/>
      <c r="DD12" s="632">
        <v>583975</v>
      </c>
      <c r="DE12" s="624"/>
      <c r="DF12" s="624"/>
      <c r="DG12" s="624"/>
      <c r="DH12" s="624"/>
      <c r="DI12" s="624"/>
      <c r="DJ12" s="624"/>
      <c r="DK12" s="624"/>
      <c r="DL12" s="624"/>
      <c r="DM12" s="624"/>
      <c r="DN12" s="624"/>
      <c r="DO12" s="624"/>
      <c r="DP12" s="625"/>
      <c r="DQ12" s="632">
        <v>5095093</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258</v>
      </c>
      <c r="AA13" s="626"/>
      <c r="AB13" s="626"/>
      <c r="AC13" s="626"/>
      <c r="AD13" s="627" t="s">
        <v>258</v>
      </c>
      <c r="AE13" s="627"/>
      <c r="AF13" s="627"/>
      <c r="AG13" s="627"/>
      <c r="AH13" s="627"/>
      <c r="AI13" s="627"/>
      <c r="AJ13" s="627"/>
      <c r="AK13" s="627"/>
      <c r="AL13" s="628" t="s">
        <v>140</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49346362</v>
      </c>
      <c r="BH13" s="624"/>
      <c r="BI13" s="624"/>
      <c r="BJ13" s="624"/>
      <c r="BK13" s="624"/>
      <c r="BL13" s="624"/>
      <c r="BM13" s="624"/>
      <c r="BN13" s="625"/>
      <c r="BO13" s="626">
        <v>36.6</v>
      </c>
      <c r="BP13" s="626"/>
      <c r="BQ13" s="626"/>
      <c r="BR13" s="626"/>
      <c r="BS13" s="627" t="s">
        <v>258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68499551</v>
      </c>
      <c r="CS13" s="624"/>
      <c r="CT13" s="624"/>
      <c r="CU13" s="624"/>
      <c r="CV13" s="624"/>
      <c r="CW13" s="624"/>
      <c r="CX13" s="624"/>
      <c r="CY13" s="625"/>
      <c r="CZ13" s="626">
        <v>16</v>
      </c>
      <c r="DA13" s="626"/>
      <c r="DB13" s="626"/>
      <c r="DC13" s="626"/>
      <c r="DD13" s="632">
        <v>30390545</v>
      </c>
      <c r="DE13" s="624"/>
      <c r="DF13" s="624"/>
      <c r="DG13" s="624"/>
      <c r="DH13" s="624"/>
      <c r="DI13" s="624"/>
      <c r="DJ13" s="624"/>
      <c r="DK13" s="624"/>
      <c r="DL13" s="624"/>
      <c r="DM13" s="624"/>
      <c r="DN13" s="624"/>
      <c r="DO13" s="624"/>
      <c r="DP13" s="625"/>
      <c r="DQ13" s="632">
        <v>29085403</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1952</v>
      </c>
      <c r="S14" s="624"/>
      <c r="T14" s="624"/>
      <c r="U14" s="624"/>
      <c r="V14" s="624"/>
      <c r="W14" s="624"/>
      <c r="X14" s="624"/>
      <c r="Y14" s="625"/>
      <c r="Z14" s="626">
        <v>0</v>
      </c>
      <c r="AA14" s="626"/>
      <c r="AB14" s="626"/>
      <c r="AC14" s="626"/>
      <c r="AD14" s="627">
        <v>1952</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2402995</v>
      </c>
      <c r="BH14" s="624"/>
      <c r="BI14" s="624"/>
      <c r="BJ14" s="624"/>
      <c r="BK14" s="624"/>
      <c r="BL14" s="624"/>
      <c r="BM14" s="624"/>
      <c r="BN14" s="625"/>
      <c r="BO14" s="626">
        <v>1.8</v>
      </c>
      <c r="BP14" s="626"/>
      <c r="BQ14" s="626"/>
      <c r="BR14" s="626"/>
      <c r="BS14" s="627" t="s">
        <v>131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10530404</v>
      </c>
      <c r="CS14" s="624"/>
      <c r="CT14" s="624"/>
      <c r="CU14" s="624"/>
      <c r="CV14" s="624"/>
      <c r="CW14" s="624"/>
      <c r="CX14" s="624"/>
      <c r="CY14" s="625"/>
      <c r="CZ14" s="626">
        <v>2.5</v>
      </c>
      <c r="DA14" s="626"/>
      <c r="DB14" s="626"/>
      <c r="DC14" s="626"/>
      <c r="DD14" s="632">
        <v>724862</v>
      </c>
      <c r="DE14" s="624"/>
      <c r="DF14" s="624"/>
      <c r="DG14" s="624"/>
      <c r="DH14" s="624"/>
      <c r="DI14" s="624"/>
      <c r="DJ14" s="624"/>
      <c r="DK14" s="624"/>
      <c r="DL14" s="624"/>
      <c r="DM14" s="624"/>
      <c r="DN14" s="624"/>
      <c r="DO14" s="624"/>
      <c r="DP14" s="625"/>
      <c r="DQ14" s="632">
        <v>9810104</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v>5069004</v>
      </c>
      <c r="S15" s="624"/>
      <c r="T15" s="624"/>
      <c r="U15" s="624"/>
      <c r="V15" s="624"/>
      <c r="W15" s="624"/>
      <c r="X15" s="624"/>
      <c r="Y15" s="625"/>
      <c r="Z15" s="626">
        <v>1.2</v>
      </c>
      <c r="AA15" s="626"/>
      <c r="AB15" s="626"/>
      <c r="AC15" s="626"/>
      <c r="AD15" s="627">
        <v>5069004</v>
      </c>
      <c r="AE15" s="627"/>
      <c r="AF15" s="627"/>
      <c r="AG15" s="627"/>
      <c r="AH15" s="627"/>
      <c r="AI15" s="627"/>
      <c r="AJ15" s="627"/>
      <c r="AK15" s="627"/>
      <c r="AL15" s="628">
        <v>2.2000000000000002</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5293374</v>
      </c>
      <c r="BH15" s="624"/>
      <c r="BI15" s="624"/>
      <c r="BJ15" s="624"/>
      <c r="BK15" s="624"/>
      <c r="BL15" s="624"/>
      <c r="BM15" s="624"/>
      <c r="BN15" s="625"/>
      <c r="BO15" s="626">
        <v>3.9</v>
      </c>
      <c r="BP15" s="626"/>
      <c r="BQ15" s="626"/>
      <c r="BR15" s="626"/>
      <c r="BS15" s="627" t="s">
        <v>140</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72376563</v>
      </c>
      <c r="CS15" s="624"/>
      <c r="CT15" s="624"/>
      <c r="CU15" s="624"/>
      <c r="CV15" s="624"/>
      <c r="CW15" s="624"/>
      <c r="CX15" s="624"/>
      <c r="CY15" s="625"/>
      <c r="CZ15" s="626">
        <v>16.899999999999999</v>
      </c>
      <c r="DA15" s="626"/>
      <c r="DB15" s="626"/>
      <c r="DC15" s="626"/>
      <c r="DD15" s="632">
        <v>3822891</v>
      </c>
      <c r="DE15" s="624"/>
      <c r="DF15" s="624"/>
      <c r="DG15" s="624"/>
      <c r="DH15" s="624"/>
      <c r="DI15" s="624"/>
      <c r="DJ15" s="624"/>
      <c r="DK15" s="624"/>
      <c r="DL15" s="624"/>
      <c r="DM15" s="624"/>
      <c r="DN15" s="624"/>
      <c r="DO15" s="624"/>
      <c r="DP15" s="625"/>
      <c r="DQ15" s="632">
        <v>54993766</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283769</v>
      </c>
      <c r="S16" s="624"/>
      <c r="T16" s="624"/>
      <c r="U16" s="624"/>
      <c r="V16" s="624"/>
      <c r="W16" s="624"/>
      <c r="X16" s="624"/>
      <c r="Y16" s="625"/>
      <c r="Z16" s="626">
        <v>0.1</v>
      </c>
      <c r="AA16" s="626"/>
      <c r="AB16" s="626"/>
      <c r="AC16" s="626"/>
      <c r="AD16" s="627">
        <v>283769</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v>53968</v>
      </c>
      <c r="BH16" s="624"/>
      <c r="BI16" s="624"/>
      <c r="BJ16" s="624"/>
      <c r="BK16" s="624"/>
      <c r="BL16" s="624"/>
      <c r="BM16" s="624"/>
      <c r="BN16" s="625"/>
      <c r="BO16" s="626">
        <v>0</v>
      </c>
      <c r="BP16" s="626"/>
      <c r="BQ16" s="626"/>
      <c r="BR16" s="626"/>
      <c r="BS16" s="627" t="s">
        <v>140</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140</v>
      </c>
      <c r="CS16" s="624"/>
      <c r="CT16" s="624"/>
      <c r="CU16" s="624"/>
      <c r="CV16" s="624"/>
      <c r="CW16" s="624"/>
      <c r="CX16" s="624"/>
      <c r="CY16" s="625"/>
      <c r="CZ16" s="626" t="s">
        <v>140</v>
      </c>
      <c r="DA16" s="626"/>
      <c r="DB16" s="626"/>
      <c r="DC16" s="626"/>
      <c r="DD16" s="632" t="s">
        <v>131</v>
      </c>
      <c r="DE16" s="624"/>
      <c r="DF16" s="624"/>
      <c r="DG16" s="624"/>
      <c r="DH16" s="624"/>
      <c r="DI16" s="624"/>
      <c r="DJ16" s="624"/>
      <c r="DK16" s="624"/>
      <c r="DL16" s="624"/>
      <c r="DM16" s="624"/>
      <c r="DN16" s="624"/>
      <c r="DO16" s="624"/>
      <c r="DP16" s="625"/>
      <c r="DQ16" s="632" t="s">
        <v>258</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1856262</v>
      </c>
      <c r="S17" s="624"/>
      <c r="T17" s="624"/>
      <c r="U17" s="624"/>
      <c r="V17" s="624"/>
      <c r="W17" s="624"/>
      <c r="X17" s="624"/>
      <c r="Y17" s="625"/>
      <c r="Z17" s="626">
        <v>0.4</v>
      </c>
      <c r="AA17" s="626"/>
      <c r="AB17" s="626"/>
      <c r="AC17" s="626"/>
      <c r="AD17" s="627">
        <v>1856262</v>
      </c>
      <c r="AE17" s="627"/>
      <c r="AF17" s="627"/>
      <c r="AG17" s="627"/>
      <c r="AH17" s="627"/>
      <c r="AI17" s="627"/>
      <c r="AJ17" s="627"/>
      <c r="AK17" s="627"/>
      <c r="AL17" s="628">
        <v>0.8</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258</v>
      </c>
      <c r="BP17" s="626"/>
      <c r="BQ17" s="626"/>
      <c r="BR17" s="626"/>
      <c r="BS17" s="627" t="s">
        <v>140</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48254593</v>
      </c>
      <c r="CS17" s="624"/>
      <c r="CT17" s="624"/>
      <c r="CU17" s="624"/>
      <c r="CV17" s="624"/>
      <c r="CW17" s="624"/>
      <c r="CX17" s="624"/>
      <c r="CY17" s="625"/>
      <c r="CZ17" s="626">
        <v>11.3</v>
      </c>
      <c r="DA17" s="626"/>
      <c r="DB17" s="626"/>
      <c r="DC17" s="626"/>
      <c r="DD17" s="632" t="s">
        <v>131</v>
      </c>
      <c r="DE17" s="624"/>
      <c r="DF17" s="624"/>
      <c r="DG17" s="624"/>
      <c r="DH17" s="624"/>
      <c r="DI17" s="624"/>
      <c r="DJ17" s="624"/>
      <c r="DK17" s="624"/>
      <c r="DL17" s="624"/>
      <c r="DM17" s="624"/>
      <c r="DN17" s="624"/>
      <c r="DO17" s="624"/>
      <c r="DP17" s="625"/>
      <c r="DQ17" s="632">
        <v>47516996</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1228870</v>
      </c>
      <c r="S18" s="624"/>
      <c r="T18" s="624"/>
      <c r="U18" s="624"/>
      <c r="V18" s="624"/>
      <c r="W18" s="624"/>
      <c r="X18" s="624"/>
      <c r="Y18" s="625"/>
      <c r="Z18" s="626">
        <v>0.3</v>
      </c>
      <c r="AA18" s="626"/>
      <c r="AB18" s="626"/>
      <c r="AC18" s="626"/>
      <c r="AD18" s="627">
        <v>1228870</v>
      </c>
      <c r="AE18" s="627"/>
      <c r="AF18" s="627"/>
      <c r="AG18" s="627"/>
      <c r="AH18" s="627"/>
      <c r="AI18" s="627"/>
      <c r="AJ18" s="627"/>
      <c r="AK18" s="627"/>
      <c r="AL18" s="628">
        <v>0.5</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258</v>
      </c>
      <c r="BP18" s="626"/>
      <c r="BQ18" s="626"/>
      <c r="BR18" s="626"/>
      <c r="BS18" s="627" t="s">
        <v>258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140</v>
      </c>
      <c r="DA18" s="626"/>
      <c r="DB18" s="626"/>
      <c r="DC18" s="626"/>
      <c r="DD18" s="632" t="s">
        <v>276</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1192461</v>
      </c>
      <c r="S19" s="624"/>
      <c r="T19" s="624"/>
      <c r="U19" s="624"/>
      <c r="V19" s="624"/>
      <c r="W19" s="624"/>
      <c r="X19" s="624"/>
      <c r="Y19" s="625"/>
      <c r="Z19" s="626">
        <v>0.3</v>
      </c>
      <c r="AA19" s="626"/>
      <c r="AB19" s="626"/>
      <c r="AC19" s="626"/>
      <c r="AD19" s="627">
        <v>1192461</v>
      </c>
      <c r="AE19" s="627"/>
      <c r="AF19" s="627"/>
      <c r="AG19" s="627"/>
      <c r="AH19" s="627"/>
      <c r="AI19" s="627"/>
      <c r="AJ19" s="627"/>
      <c r="AK19" s="627"/>
      <c r="AL19" s="628">
        <v>0.5</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12812827</v>
      </c>
      <c r="BH19" s="624"/>
      <c r="BI19" s="624"/>
      <c r="BJ19" s="624"/>
      <c r="BK19" s="624"/>
      <c r="BL19" s="624"/>
      <c r="BM19" s="624"/>
      <c r="BN19" s="625"/>
      <c r="BO19" s="626">
        <v>9.5</v>
      </c>
      <c r="BP19" s="626"/>
      <c r="BQ19" s="626"/>
      <c r="BR19" s="626"/>
      <c r="BS19" s="627" t="s">
        <v>140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140</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36409</v>
      </c>
      <c r="S20" s="624"/>
      <c r="T20" s="624"/>
      <c r="U20" s="624"/>
      <c r="V20" s="624"/>
      <c r="W20" s="624"/>
      <c r="X20" s="624"/>
      <c r="Y20" s="625"/>
      <c r="Z20" s="626">
        <v>0</v>
      </c>
      <c r="AA20" s="626"/>
      <c r="AB20" s="626"/>
      <c r="AC20" s="626"/>
      <c r="AD20" s="627">
        <v>36409</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12812827</v>
      </c>
      <c r="BH20" s="624"/>
      <c r="BI20" s="624"/>
      <c r="BJ20" s="624"/>
      <c r="BK20" s="624"/>
      <c r="BL20" s="624"/>
      <c r="BM20" s="624"/>
      <c r="BN20" s="625"/>
      <c r="BO20" s="626">
        <v>9.5</v>
      </c>
      <c r="BP20" s="626"/>
      <c r="BQ20" s="626"/>
      <c r="BR20" s="626"/>
      <c r="BS20" s="627" t="s">
        <v>140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427945418</v>
      </c>
      <c r="CS20" s="624"/>
      <c r="CT20" s="624"/>
      <c r="CU20" s="624"/>
      <c r="CV20" s="624"/>
      <c r="CW20" s="624"/>
      <c r="CX20" s="624"/>
      <c r="CY20" s="625"/>
      <c r="CZ20" s="626">
        <v>100</v>
      </c>
      <c r="DA20" s="626"/>
      <c r="DB20" s="626"/>
      <c r="DC20" s="626"/>
      <c r="DD20" s="632">
        <v>42612868</v>
      </c>
      <c r="DE20" s="624"/>
      <c r="DF20" s="624"/>
      <c r="DG20" s="624"/>
      <c r="DH20" s="624"/>
      <c r="DI20" s="624"/>
      <c r="DJ20" s="624"/>
      <c r="DK20" s="624"/>
      <c r="DL20" s="624"/>
      <c r="DM20" s="624"/>
      <c r="DN20" s="624"/>
      <c r="DO20" s="624"/>
      <c r="DP20" s="625"/>
      <c r="DQ20" s="632">
        <v>268900499</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69539990</v>
      </c>
      <c r="S21" s="624"/>
      <c r="T21" s="624"/>
      <c r="U21" s="624"/>
      <c r="V21" s="624"/>
      <c r="W21" s="624"/>
      <c r="X21" s="624"/>
      <c r="Y21" s="625"/>
      <c r="Z21" s="626">
        <v>15.9</v>
      </c>
      <c r="AA21" s="626"/>
      <c r="AB21" s="626"/>
      <c r="AC21" s="626"/>
      <c r="AD21" s="627">
        <v>64765289</v>
      </c>
      <c r="AE21" s="627"/>
      <c r="AF21" s="627"/>
      <c r="AG21" s="627"/>
      <c r="AH21" s="627"/>
      <c r="AI21" s="627"/>
      <c r="AJ21" s="627"/>
      <c r="AK21" s="627"/>
      <c r="AL21" s="628">
        <v>28.7</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28333</v>
      </c>
      <c r="BH21" s="624"/>
      <c r="BI21" s="624"/>
      <c r="BJ21" s="624"/>
      <c r="BK21" s="624"/>
      <c r="BL21" s="624"/>
      <c r="BM21" s="624"/>
      <c r="BN21" s="625"/>
      <c r="BO21" s="626">
        <v>0</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64765289</v>
      </c>
      <c r="S22" s="624"/>
      <c r="T22" s="624"/>
      <c r="U22" s="624"/>
      <c r="V22" s="624"/>
      <c r="W22" s="624"/>
      <c r="X22" s="624"/>
      <c r="Y22" s="625"/>
      <c r="Z22" s="626">
        <v>14.8</v>
      </c>
      <c r="AA22" s="626"/>
      <c r="AB22" s="626"/>
      <c r="AC22" s="626"/>
      <c r="AD22" s="627">
        <v>64765289</v>
      </c>
      <c r="AE22" s="627"/>
      <c r="AF22" s="627"/>
      <c r="AG22" s="627"/>
      <c r="AH22" s="627"/>
      <c r="AI22" s="627"/>
      <c r="AJ22" s="627"/>
      <c r="AK22" s="627"/>
      <c r="AL22" s="628">
        <v>28.7</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v>4646170</v>
      </c>
      <c r="BH22" s="624"/>
      <c r="BI22" s="624"/>
      <c r="BJ22" s="624"/>
      <c r="BK22" s="624"/>
      <c r="BL22" s="624"/>
      <c r="BM22" s="624"/>
      <c r="BN22" s="625"/>
      <c r="BO22" s="626">
        <v>3.4</v>
      </c>
      <c r="BP22" s="626"/>
      <c r="BQ22" s="626"/>
      <c r="BR22" s="626"/>
      <c r="BS22" s="627" t="s">
        <v>131</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4773372</v>
      </c>
      <c r="S23" s="624"/>
      <c r="T23" s="624"/>
      <c r="U23" s="624"/>
      <c r="V23" s="624"/>
      <c r="W23" s="624"/>
      <c r="X23" s="624"/>
      <c r="Y23" s="625"/>
      <c r="Z23" s="626">
        <v>1.1000000000000001</v>
      </c>
      <c r="AA23" s="626"/>
      <c r="AB23" s="626"/>
      <c r="AC23" s="626"/>
      <c r="AD23" s="627" t="s">
        <v>140</v>
      </c>
      <c r="AE23" s="627"/>
      <c r="AF23" s="627"/>
      <c r="AG23" s="627"/>
      <c r="AH23" s="627"/>
      <c r="AI23" s="627"/>
      <c r="AJ23" s="627"/>
      <c r="AK23" s="627"/>
      <c r="AL23" s="628" t="s">
        <v>140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8138324</v>
      </c>
      <c r="BH23" s="624"/>
      <c r="BI23" s="624"/>
      <c r="BJ23" s="624"/>
      <c r="BK23" s="624"/>
      <c r="BL23" s="624"/>
      <c r="BM23" s="624"/>
      <c r="BN23" s="625"/>
      <c r="BO23" s="626">
        <v>6</v>
      </c>
      <c r="BP23" s="626"/>
      <c r="BQ23" s="626"/>
      <c r="BR23" s="626"/>
      <c r="BS23" s="627" t="s">
        <v>140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1329</v>
      </c>
      <c r="S24" s="624"/>
      <c r="T24" s="624"/>
      <c r="U24" s="624"/>
      <c r="V24" s="624"/>
      <c r="W24" s="624"/>
      <c r="X24" s="624"/>
      <c r="Y24" s="625"/>
      <c r="Z24" s="626">
        <v>0</v>
      </c>
      <c r="AA24" s="626"/>
      <c r="AB24" s="626"/>
      <c r="AC24" s="626"/>
      <c r="AD24" s="627" t="s">
        <v>140</v>
      </c>
      <c r="AE24" s="627"/>
      <c r="AF24" s="627"/>
      <c r="AG24" s="627"/>
      <c r="AH24" s="627"/>
      <c r="AI24" s="627"/>
      <c r="AJ24" s="627"/>
      <c r="AK24" s="627"/>
      <c r="AL24" s="628" t="s">
        <v>140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258</v>
      </c>
      <c r="BH24" s="624"/>
      <c r="BI24" s="624"/>
      <c r="BJ24" s="624"/>
      <c r="BK24" s="624"/>
      <c r="BL24" s="624"/>
      <c r="BM24" s="624"/>
      <c r="BN24" s="625"/>
      <c r="BO24" s="626" t="s">
        <v>276</v>
      </c>
      <c r="BP24" s="626"/>
      <c r="BQ24" s="626"/>
      <c r="BR24" s="626"/>
      <c r="BS24" s="627" t="s">
        <v>140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234244589</v>
      </c>
      <c r="CS24" s="613"/>
      <c r="CT24" s="613"/>
      <c r="CU24" s="613"/>
      <c r="CV24" s="613"/>
      <c r="CW24" s="613"/>
      <c r="CX24" s="613"/>
      <c r="CY24" s="614"/>
      <c r="CZ24" s="617">
        <v>54.7</v>
      </c>
      <c r="DA24" s="618"/>
      <c r="DB24" s="618"/>
      <c r="DC24" s="634"/>
      <c r="DD24" s="653">
        <v>159399799</v>
      </c>
      <c r="DE24" s="613"/>
      <c r="DF24" s="613"/>
      <c r="DG24" s="613"/>
      <c r="DH24" s="613"/>
      <c r="DI24" s="613"/>
      <c r="DJ24" s="613"/>
      <c r="DK24" s="614"/>
      <c r="DL24" s="653">
        <v>152964590</v>
      </c>
      <c r="DM24" s="613"/>
      <c r="DN24" s="613"/>
      <c r="DO24" s="613"/>
      <c r="DP24" s="613"/>
      <c r="DQ24" s="613"/>
      <c r="DR24" s="613"/>
      <c r="DS24" s="613"/>
      <c r="DT24" s="613"/>
      <c r="DU24" s="613"/>
      <c r="DV24" s="614"/>
      <c r="DW24" s="617">
        <v>63.1</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237592341</v>
      </c>
      <c r="S25" s="624"/>
      <c r="T25" s="624"/>
      <c r="U25" s="624"/>
      <c r="V25" s="624"/>
      <c r="W25" s="624"/>
      <c r="X25" s="624"/>
      <c r="Y25" s="625"/>
      <c r="Z25" s="626">
        <v>54.5</v>
      </c>
      <c r="AA25" s="626"/>
      <c r="AB25" s="626"/>
      <c r="AC25" s="626"/>
      <c r="AD25" s="627">
        <v>224679316</v>
      </c>
      <c r="AE25" s="627"/>
      <c r="AF25" s="627"/>
      <c r="AG25" s="627"/>
      <c r="AH25" s="627"/>
      <c r="AI25" s="627"/>
      <c r="AJ25" s="627"/>
      <c r="AK25" s="627"/>
      <c r="AL25" s="628">
        <v>99.5</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131</v>
      </c>
      <c r="BP25" s="626"/>
      <c r="BQ25" s="626"/>
      <c r="BR25" s="626"/>
      <c r="BS25" s="627" t="s">
        <v>258</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93089361</v>
      </c>
      <c r="CS25" s="656"/>
      <c r="CT25" s="656"/>
      <c r="CU25" s="656"/>
      <c r="CV25" s="656"/>
      <c r="CW25" s="656"/>
      <c r="CX25" s="656"/>
      <c r="CY25" s="657"/>
      <c r="CZ25" s="628">
        <v>21.8</v>
      </c>
      <c r="DA25" s="654"/>
      <c r="DB25" s="654"/>
      <c r="DC25" s="658"/>
      <c r="DD25" s="632">
        <v>81299012</v>
      </c>
      <c r="DE25" s="656"/>
      <c r="DF25" s="656"/>
      <c r="DG25" s="656"/>
      <c r="DH25" s="656"/>
      <c r="DI25" s="656"/>
      <c r="DJ25" s="656"/>
      <c r="DK25" s="657"/>
      <c r="DL25" s="632">
        <v>77133150</v>
      </c>
      <c r="DM25" s="656"/>
      <c r="DN25" s="656"/>
      <c r="DO25" s="656"/>
      <c r="DP25" s="656"/>
      <c r="DQ25" s="656"/>
      <c r="DR25" s="656"/>
      <c r="DS25" s="656"/>
      <c r="DT25" s="656"/>
      <c r="DU25" s="656"/>
      <c r="DV25" s="657"/>
      <c r="DW25" s="628">
        <v>31.8</v>
      </c>
      <c r="DX25" s="654"/>
      <c r="DY25" s="654"/>
      <c r="DZ25" s="654"/>
      <c r="EA25" s="654"/>
      <c r="EB25" s="654"/>
      <c r="EC25" s="655"/>
    </row>
    <row r="26" spans="2:133" ht="11.25" customHeight="1" x14ac:dyDescent="0.15">
      <c r="B26" s="620" t="s">
        <v>301</v>
      </c>
      <c r="C26" s="621"/>
      <c r="D26" s="621"/>
      <c r="E26" s="621"/>
      <c r="F26" s="621"/>
      <c r="G26" s="621"/>
      <c r="H26" s="621"/>
      <c r="I26" s="621"/>
      <c r="J26" s="621"/>
      <c r="K26" s="621"/>
      <c r="L26" s="621"/>
      <c r="M26" s="621"/>
      <c r="N26" s="621"/>
      <c r="O26" s="621"/>
      <c r="P26" s="621"/>
      <c r="Q26" s="622"/>
      <c r="R26" s="623">
        <v>213465</v>
      </c>
      <c r="S26" s="624"/>
      <c r="T26" s="624"/>
      <c r="U26" s="624"/>
      <c r="V26" s="624"/>
      <c r="W26" s="624"/>
      <c r="X26" s="624"/>
      <c r="Y26" s="625"/>
      <c r="Z26" s="626">
        <v>0</v>
      </c>
      <c r="AA26" s="626"/>
      <c r="AB26" s="626"/>
      <c r="AC26" s="626"/>
      <c r="AD26" s="627">
        <v>213465</v>
      </c>
      <c r="AE26" s="627"/>
      <c r="AF26" s="627"/>
      <c r="AG26" s="627"/>
      <c r="AH26" s="627"/>
      <c r="AI26" s="627"/>
      <c r="AJ26" s="627"/>
      <c r="AK26" s="627"/>
      <c r="AL26" s="628">
        <v>0.1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258</v>
      </c>
      <c r="BP26" s="626"/>
      <c r="BQ26" s="626"/>
      <c r="BR26" s="626"/>
      <c r="BS26" s="627" t="s">
        <v>258</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63853231</v>
      </c>
      <c r="CS26" s="624"/>
      <c r="CT26" s="624"/>
      <c r="CU26" s="624"/>
      <c r="CV26" s="624"/>
      <c r="CW26" s="624"/>
      <c r="CX26" s="624"/>
      <c r="CY26" s="625"/>
      <c r="CZ26" s="628">
        <v>14.9</v>
      </c>
      <c r="DA26" s="654"/>
      <c r="DB26" s="654"/>
      <c r="DC26" s="658"/>
      <c r="DD26" s="632">
        <v>52858146</v>
      </c>
      <c r="DE26" s="624"/>
      <c r="DF26" s="624"/>
      <c r="DG26" s="624"/>
      <c r="DH26" s="624"/>
      <c r="DI26" s="624"/>
      <c r="DJ26" s="624"/>
      <c r="DK26" s="625"/>
      <c r="DL26" s="632" t="s">
        <v>140</v>
      </c>
      <c r="DM26" s="624"/>
      <c r="DN26" s="624"/>
      <c r="DO26" s="624"/>
      <c r="DP26" s="624"/>
      <c r="DQ26" s="624"/>
      <c r="DR26" s="624"/>
      <c r="DS26" s="624"/>
      <c r="DT26" s="624"/>
      <c r="DU26" s="624"/>
      <c r="DV26" s="625"/>
      <c r="DW26" s="628" t="s">
        <v>140</v>
      </c>
      <c r="DX26" s="654"/>
      <c r="DY26" s="654"/>
      <c r="DZ26" s="654"/>
      <c r="EA26" s="654"/>
      <c r="EB26" s="654"/>
      <c r="EC26" s="655"/>
    </row>
    <row r="27" spans="2:133" ht="11.25" customHeight="1" x14ac:dyDescent="0.15">
      <c r="B27" s="620" t="s">
        <v>304</v>
      </c>
      <c r="C27" s="621"/>
      <c r="D27" s="621"/>
      <c r="E27" s="621"/>
      <c r="F27" s="621"/>
      <c r="G27" s="621"/>
      <c r="H27" s="621"/>
      <c r="I27" s="621"/>
      <c r="J27" s="621"/>
      <c r="K27" s="621"/>
      <c r="L27" s="621"/>
      <c r="M27" s="621"/>
      <c r="N27" s="621"/>
      <c r="O27" s="621"/>
      <c r="P27" s="621"/>
      <c r="Q27" s="622"/>
      <c r="R27" s="623">
        <v>840515</v>
      </c>
      <c r="S27" s="624"/>
      <c r="T27" s="624"/>
      <c r="U27" s="624"/>
      <c r="V27" s="624"/>
      <c r="W27" s="624"/>
      <c r="X27" s="624"/>
      <c r="Y27" s="625"/>
      <c r="Z27" s="626">
        <v>0.2</v>
      </c>
      <c r="AA27" s="626"/>
      <c r="AB27" s="626"/>
      <c r="AC27" s="626"/>
      <c r="AD27" s="627">
        <v>1025</v>
      </c>
      <c r="AE27" s="627"/>
      <c r="AF27" s="627"/>
      <c r="AG27" s="627"/>
      <c r="AH27" s="627"/>
      <c r="AI27" s="627"/>
      <c r="AJ27" s="627"/>
      <c r="AK27" s="627"/>
      <c r="AL27" s="628">
        <v>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134987795</v>
      </c>
      <c r="BH27" s="624"/>
      <c r="BI27" s="624"/>
      <c r="BJ27" s="624"/>
      <c r="BK27" s="624"/>
      <c r="BL27" s="624"/>
      <c r="BM27" s="624"/>
      <c r="BN27" s="625"/>
      <c r="BO27" s="626">
        <v>100</v>
      </c>
      <c r="BP27" s="626"/>
      <c r="BQ27" s="626"/>
      <c r="BR27" s="626"/>
      <c r="BS27" s="627">
        <v>1872872</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92999725</v>
      </c>
      <c r="CS27" s="656"/>
      <c r="CT27" s="656"/>
      <c r="CU27" s="656"/>
      <c r="CV27" s="656"/>
      <c r="CW27" s="656"/>
      <c r="CX27" s="656"/>
      <c r="CY27" s="657"/>
      <c r="CZ27" s="628">
        <v>21.7</v>
      </c>
      <c r="DA27" s="654"/>
      <c r="DB27" s="654"/>
      <c r="DC27" s="658"/>
      <c r="DD27" s="632">
        <v>30682881</v>
      </c>
      <c r="DE27" s="656"/>
      <c r="DF27" s="656"/>
      <c r="DG27" s="656"/>
      <c r="DH27" s="656"/>
      <c r="DI27" s="656"/>
      <c r="DJ27" s="656"/>
      <c r="DK27" s="657"/>
      <c r="DL27" s="632">
        <v>28413534</v>
      </c>
      <c r="DM27" s="656"/>
      <c r="DN27" s="656"/>
      <c r="DO27" s="656"/>
      <c r="DP27" s="656"/>
      <c r="DQ27" s="656"/>
      <c r="DR27" s="656"/>
      <c r="DS27" s="656"/>
      <c r="DT27" s="656"/>
      <c r="DU27" s="656"/>
      <c r="DV27" s="657"/>
      <c r="DW27" s="628">
        <v>11.7</v>
      </c>
      <c r="DX27" s="654"/>
      <c r="DY27" s="654"/>
      <c r="DZ27" s="654"/>
      <c r="EA27" s="654"/>
      <c r="EB27" s="654"/>
      <c r="EC27" s="655"/>
    </row>
    <row r="28" spans="2:133" ht="11.25" customHeight="1" x14ac:dyDescent="0.15">
      <c r="B28" s="620" t="s">
        <v>307</v>
      </c>
      <c r="C28" s="621"/>
      <c r="D28" s="621"/>
      <c r="E28" s="621"/>
      <c r="F28" s="621"/>
      <c r="G28" s="621"/>
      <c r="H28" s="621"/>
      <c r="I28" s="621"/>
      <c r="J28" s="621"/>
      <c r="K28" s="621"/>
      <c r="L28" s="621"/>
      <c r="M28" s="621"/>
      <c r="N28" s="621"/>
      <c r="O28" s="621"/>
      <c r="P28" s="621"/>
      <c r="Q28" s="622"/>
      <c r="R28" s="623">
        <v>4841653</v>
      </c>
      <c r="S28" s="624"/>
      <c r="T28" s="624"/>
      <c r="U28" s="624"/>
      <c r="V28" s="624"/>
      <c r="W28" s="624"/>
      <c r="X28" s="624"/>
      <c r="Y28" s="625"/>
      <c r="Z28" s="626">
        <v>1.1000000000000001</v>
      </c>
      <c r="AA28" s="626"/>
      <c r="AB28" s="626"/>
      <c r="AC28" s="626"/>
      <c r="AD28" s="627">
        <v>777789</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48155503</v>
      </c>
      <c r="CS28" s="624"/>
      <c r="CT28" s="624"/>
      <c r="CU28" s="624"/>
      <c r="CV28" s="624"/>
      <c r="CW28" s="624"/>
      <c r="CX28" s="624"/>
      <c r="CY28" s="625"/>
      <c r="CZ28" s="628">
        <v>11.3</v>
      </c>
      <c r="DA28" s="654"/>
      <c r="DB28" s="654"/>
      <c r="DC28" s="658"/>
      <c r="DD28" s="632">
        <v>47417906</v>
      </c>
      <c r="DE28" s="624"/>
      <c r="DF28" s="624"/>
      <c r="DG28" s="624"/>
      <c r="DH28" s="624"/>
      <c r="DI28" s="624"/>
      <c r="DJ28" s="624"/>
      <c r="DK28" s="625"/>
      <c r="DL28" s="632">
        <v>47417906</v>
      </c>
      <c r="DM28" s="624"/>
      <c r="DN28" s="624"/>
      <c r="DO28" s="624"/>
      <c r="DP28" s="624"/>
      <c r="DQ28" s="624"/>
      <c r="DR28" s="624"/>
      <c r="DS28" s="624"/>
      <c r="DT28" s="624"/>
      <c r="DU28" s="624"/>
      <c r="DV28" s="625"/>
      <c r="DW28" s="628">
        <v>19.600000000000001</v>
      </c>
      <c r="DX28" s="654"/>
      <c r="DY28" s="654"/>
      <c r="DZ28" s="654"/>
      <c r="EA28" s="654"/>
      <c r="EB28" s="654"/>
      <c r="EC28" s="655"/>
    </row>
    <row r="29" spans="2:133" ht="11.25" customHeight="1" x14ac:dyDescent="0.15">
      <c r="B29" s="620" t="s">
        <v>309</v>
      </c>
      <c r="C29" s="621"/>
      <c r="D29" s="621"/>
      <c r="E29" s="621"/>
      <c r="F29" s="621"/>
      <c r="G29" s="621"/>
      <c r="H29" s="621"/>
      <c r="I29" s="621"/>
      <c r="J29" s="621"/>
      <c r="K29" s="621"/>
      <c r="L29" s="621"/>
      <c r="M29" s="621"/>
      <c r="N29" s="621"/>
      <c r="O29" s="621"/>
      <c r="P29" s="621"/>
      <c r="Q29" s="622"/>
      <c r="R29" s="623">
        <v>2580188</v>
      </c>
      <c r="S29" s="624"/>
      <c r="T29" s="624"/>
      <c r="U29" s="624"/>
      <c r="V29" s="624"/>
      <c r="W29" s="624"/>
      <c r="X29" s="624"/>
      <c r="Y29" s="625"/>
      <c r="Z29" s="626">
        <v>0.6</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311</v>
      </c>
      <c r="CG29" s="621"/>
      <c r="CH29" s="621"/>
      <c r="CI29" s="621"/>
      <c r="CJ29" s="621"/>
      <c r="CK29" s="621"/>
      <c r="CL29" s="621"/>
      <c r="CM29" s="621"/>
      <c r="CN29" s="621"/>
      <c r="CO29" s="621"/>
      <c r="CP29" s="621"/>
      <c r="CQ29" s="622"/>
      <c r="CR29" s="623">
        <v>48155503</v>
      </c>
      <c r="CS29" s="656"/>
      <c r="CT29" s="656"/>
      <c r="CU29" s="656"/>
      <c r="CV29" s="656"/>
      <c r="CW29" s="656"/>
      <c r="CX29" s="656"/>
      <c r="CY29" s="657"/>
      <c r="CZ29" s="628">
        <v>11.3</v>
      </c>
      <c r="DA29" s="654"/>
      <c r="DB29" s="654"/>
      <c r="DC29" s="658"/>
      <c r="DD29" s="632">
        <v>47417906</v>
      </c>
      <c r="DE29" s="656"/>
      <c r="DF29" s="656"/>
      <c r="DG29" s="656"/>
      <c r="DH29" s="656"/>
      <c r="DI29" s="656"/>
      <c r="DJ29" s="656"/>
      <c r="DK29" s="657"/>
      <c r="DL29" s="632">
        <v>47417906</v>
      </c>
      <c r="DM29" s="656"/>
      <c r="DN29" s="656"/>
      <c r="DO29" s="656"/>
      <c r="DP29" s="656"/>
      <c r="DQ29" s="656"/>
      <c r="DR29" s="656"/>
      <c r="DS29" s="656"/>
      <c r="DT29" s="656"/>
      <c r="DU29" s="656"/>
      <c r="DV29" s="657"/>
      <c r="DW29" s="628">
        <v>19.600000000000001</v>
      </c>
      <c r="DX29" s="654"/>
      <c r="DY29" s="654"/>
      <c r="DZ29" s="654"/>
      <c r="EA29" s="654"/>
      <c r="EB29" s="654"/>
      <c r="EC29" s="655"/>
    </row>
    <row r="30" spans="2:133" ht="11.25" customHeight="1" x14ac:dyDescent="0.15">
      <c r="B30" s="620" t="s">
        <v>312</v>
      </c>
      <c r="C30" s="621"/>
      <c r="D30" s="621"/>
      <c r="E30" s="621"/>
      <c r="F30" s="621"/>
      <c r="G30" s="621"/>
      <c r="H30" s="621"/>
      <c r="I30" s="621"/>
      <c r="J30" s="621"/>
      <c r="K30" s="621"/>
      <c r="L30" s="621"/>
      <c r="M30" s="621"/>
      <c r="N30" s="621"/>
      <c r="O30" s="621"/>
      <c r="P30" s="621"/>
      <c r="Q30" s="622"/>
      <c r="R30" s="623">
        <v>92922136</v>
      </c>
      <c r="S30" s="624"/>
      <c r="T30" s="624"/>
      <c r="U30" s="624"/>
      <c r="V30" s="624"/>
      <c r="W30" s="624"/>
      <c r="X30" s="624"/>
      <c r="Y30" s="625"/>
      <c r="Z30" s="626">
        <v>21.3</v>
      </c>
      <c r="AA30" s="626"/>
      <c r="AB30" s="626"/>
      <c r="AC30" s="626"/>
      <c r="AD30" s="627" t="s">
        <v>140</v>
      </c>
      <c r="AE30" s="627"/>
      <c r="AF30" s="627"/>
      <c r="AG30" s="627"/>
      <c r="AH30" s="627"/>
      <c r="AI30" s="627"/>
      <c r="AJ30" s="627"/>
      <c r="AK30" s="627"/>
      <c r="AL30" s="628" t="s">
        <v>140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45681408</v>
      </c>
      <c r="CS30" s="624"/>
      <c r="CT30" s="624"/>
      <c r="CU30" s="624"/>
      <c r="CV30" s="624"/>
      <c r="CW30" s="624"/>
      <c r="CX30" s="624"/>
      <c r="CY30" s="625"/>
      <c r="CZ30" s="628">
        <v>10.7</v>
      </c>
      <c r="DA30" s="654"/>
      <c r="DB30" s="654"/>
      <c r="DC30" s="658"/>
      <c r="DD30" s="632">
        <v>44943811</v>
      </c>
      <c r="DE30" s="624"/>
      <c r="DF30" s="624"/>
      <c r="DG30" s="624"/>
      <c r="DH30" s="624"/>
      <c r="DI30" s="624"/>
      <c r="DJ30" s="624"/>
      <c r="DK30" s="625"/>
      <c r="DL30" s="632">
        <v>44943811</v>
      </c>
      <c r="DM30" s="624"/>
      <c r="DN30" s="624"/>
      <c r="DO30" s="624"/>
      <c r="DP30" s="624"/>
      <c r="DQ30" s="624"/>
      <c r="DR30" s="624"/>
      <c r="DS30" s="624"/>
      <c r="DT30" s="624"/>
      <c r="DU30" s="624"/>
      <c r="DV30" s="625"/>
      <c r="DW30" s="628">
        <v>18.5</v>
      </c>
      <c r="DX30" s="654"/>
      <c r="DY30" s="654"/>
      <c r="DZ30" s="654"/>
      <c r="EA30" s="654"/>
      <c r="EB30" s="654"/>
      <c r="EC30" s="655"/>
    </row>
    <row r="31" spans="2:133" ht="11.25" customHeight="1" x14ac:dyDescent="0.15">
      <c r="B31" s="636" t="s">
        <v>316</v>
      </c>
      <c r="C31" s="637"/>
      <c r="D31" s="637"/>
      <c r="E31" s="637"/>
      <c r="F31" s="637"/>
      <c r="G31" s="637"/>
      <c r="H31" s="637"/>
      <c r="I31" s="637"/>
      <c r="J31" s="637"/>
      <c r="K31" s="637"/>
      <c r="L31" s="637"/>
      <c r="M31" s="637"/>
      <c r="N31" s="637"/>
      <c r="O31" s="637"/>
      <c r="P31" s="637"/>
      <c r="Q31" s="638"/>
      <c r="R31" s="623">
        <v>8361</v>
      </c>
      <c r="S31" s="624"/>
      <c r="T31" s="624"/>
      <c r="U31" s="624"/>
      <c r="V31" s="624"/>
      <c r="W31" s="624"/>
      <c r="X31" s="624"/>
      <c r="Y31" s="625"/>
      <c r="Z31" s="626">
        <v>0</v>
      </c>
      <c r="AA31" s="626"/>
      <c r="AB31" s="626"/>
      <c r="AC31" s="626"/>
      <c r="AD31" s="627">
        <v>8361</v>
      </c>
      <c r="AE31" s="627"/>
      <c r="AF31" s="627"/>
      <c r="AG31" s="627"/>
      <c r="AH31" s="627"/>
      <c r="AI31" s="627"/>
      <c r="AJ31" s="627"/>
      <c r="AK31" s="627"/>
      <c r="AL31" s="628">
        <v>0</v>
      </c>
      <c r="AM31" s="629"/>
      <c r="AN31" s="629"/>
      <c r="AO31" s="630"/>
      <c r="AP31" s="669" t="s">
        <v>317</v>
      </c>
      <c r="AQ31" s="670"/>
      <c r="AR31" s="670"/>
      <c r="AS31" s="670"/>
      <c r="AT31" s="675" t="s">
        <v>318</v>
      </c>
      <c r="AU31" s="218"/>
      <c r="AV31" s="218"/>
      <c r="AW31" s="218"/>
      <c r="AX31" s="609" t="s">
        <v>190</v>
      </c>
      <c r="AY31" s="610"/>
      <c r="AZ31" s="610"/>
      <c r="BA31" s="610"/>
      <c r="BB31" s="610"/>
      <c r="BC31" s="610"/>
      <c r="BD31" s="610"/>
      <c r="BE31" s="610"/>
      <c r="BF31" s="611"/>
      <c r="BG31" s="679">
        <v>99.3</v>
      </c>
      <c r="BH31" s="667"/>
      <c r="BI31" s="667"/>
      <c r="BJ31" s="667"/>
      <c r="BK31" s="667"/>
      <c r="BL31" s="667"/>
      <c r="BM31" s="618">
        <v>97.6</v>
      </c>
      <c r="BN31" s="667"/>
      <c r="BO31" s="667"/>
      <c r="BP31" s="667"/>
      <c r="BQ31" s="668"/>
      <c r="BR31" s="679">
        <v>99.3</v>
      </c>
      <c r="BS31" s="667"/>
      <c r="BT31" s="667"/>
      <c r="BU31" s="667"/>
      <c r="BV31" s="667"/>
      <c r="BW31" s="667"/>
      <c r="BX31" s="618">
        <v>97.6</v>
      </c>
      <c r="BY31" s="667"/>
      <c r="BZ31" s="667"/>
      <c r="CA31" s="667"/>
      <c r="CB31" s="668"/>
      <c r="CD31" s="661"/>
      <c r="CE31" s="662"/>
      <c r="CF31" s="620" t="s">
        <v>319</v>
      </c>
      <c r="CG31" s="621"/>
      <c r="CH31" s="621"/>
      <c r="CI31" s="621"/>
      <c r="CJ31" s="621"/>
      <c r="CK31" s="621"/>
      <c r="CL31" s="621"/>
      <c r="CM31" s="621"/>
      <c r="CN31" s="621"/>
      <c r="CO31" s="621"/>
      <c r="CP31" s="621"/>
      <c r="CQ31" s="622"/>
      <c r="CR31" s="623">
        <v>2474095</v>
      </c>
      <c r="CS31" s="656"/>
      <c r="CT31" s="656"/>
      <c r="CU31" s="656"/>
      <c r="CV31" s="656"/>
      <c r="CW31" s="656"/>
      <c r="CX31" s="656"/>
      <c r="CY31" s="657"/>
      <c r="CZ31" s="628">
        <v>0.6</v>
      </c>
      <c r="DA31" s="654"/>
      <c r="DB31" s="654"/>
      <c r="DC31" s="658"/>
      <c r="DD31" s="632">
        <v>2474095</v>
      </c>
      <c r="DE31" s="656"/>
      <c r="DF31" s="656"/>
      <c r="DG31" s="656"/>
      <c r="DH31" s="656"/>
      <c r="DI31" s="656"/>
      <c r="DJ31" s="656"/>
      <c r="DK31" s="657"/>
      <c r="DL31" s="632">
        <v>2474095</v>
      </c>
      <c r="DM31" s="656"/>
      <c r="DN31" s="656"/>
      <c r="DO31" s="656"/>
      <c r="DP31" s="656"/>
      <c r="DQ31" s="656"/>
      <c r="DR31" s="656"/>
      <c r="DS31" s="656"/>
      <c r="DT31" s="656"/>
      <c r="DU31" s="656"/>
      <c r="DV31" s="657"/>
      <c r="DW31" s="628">
        <v>1</v>
      </c>
      <c r="DX31" s="654"/>
      <c r="DY31" s="654"/>
      <c r="DZ31" s="654"/>
      <c r="EA31" s="654"/>
      <c r="EB31" s="654"/>
      <c r="EC31" s="655"/>
    </row>
    <row r="32" spans="2:133" ht="11.25" customHeight="1" x14ac:dyDescent="0.15">
      <c r="B32" s="620" t="s">
        <v>320</v>
      </c>
      <c r="C32" s="621"/>
      <c r="D32" s="621"/>
      <c r="E32" s="621"/>
      <c r="F32" s="621"/>
      <c r="G32" s="621"/>
      <c r="H32" s="621"/>
      <c r="I32" s="621"/>
      <c r="J32" s="621"/>
      <c r="K32" s="621"/>
      <c r="L32" s="621"/>
      <c r="M32" s="621"/>
      <c r="N32" s="621"/>
      <c r="O32" s="621"/>
      <c r="P32" s="621"/>
      <c r="Q32" s="622"/>
      <c r="R32" s="623">
        <v>25436531</v>
      </c>
      <c r="S32" s="624"/>
      <c r="T32" s="624"/>
      <c r="U32" s="624"/>
      <c r="V32" s="624"/>
      <c r="W32" s="624"/>
      <c r="X32" s="624"/>
      <c r="Y32" s="625"/>
      <c r="Z32" s="626">
        <v>5.8</v>
      </c>
      <c r="AA32" s="626"/>
      <c r="AB32" s="626"/>
      <c r="AC32" s="626"/>
      <c r="AD32" s="627" t="s">
        <v>131</v>
      </c>
      <c r="AE32" s="627"/>
      <c r="AF32" s="627"/>
      <c r="AG32" s="627"/>
      <c r="AH32" s="627"/>
      <c r="AI32" s="627"/>
      <c r="AJ32" s="627"/>
      <c r="AK32" s="627"/>
      <c r="AL32" s="628" t="s">
        <v>258</v>
      </c>
      <c r="AM32" s="629"/>
      <c r="AN32" s="629"/>
      <c r="AO32" s="630"/>
      <c r="AP32" s="671"/>
      <c r="AQ32" s="672"/>
      <c r="AR32" s="672"/>
      <c r="AS32" s="672"/>
      <c r="AT32" s="676"/>
      <c r="AU32" s="214" t="s">
        <v>321</v>
      </c>
      <c r="AX32" s="620" t="s">
        <v>322</v>
      </c>
      <c r="AY32" s="621"/>
      <c r="AZ32" s="621"/>
      <c r="BA32" s="621"/>
      <c r="BB32" s="621"/>
      <c r="BC32" s="621"/>
      <c r="BD32" s="621"/>
      <c r="BE32" s="621"/>
      <c r="BF32" s="622"/>
      <c r="BG32" s="680">
        <v>99.4</v>
      </c>
      <c r="BH32" s="656"/>
      <c r="BI32" s="656"/>
      <c r="BJ32" s="656"/>
      <c r="BK32" s="656"/>
      <c r="BL32" s="656"/>
      <c r="BM32" s="629">
        <v>97.8</v>
      </c>
      <c r="BN32" s="656"/>
      <c r="BO32" s="656"/>
      <c r="BP32" s="656"/>
      <c r="BQ32" s="678"/>
      <c r="BR32" s="680">
        <v>99.4</v>
      </c>
      <c r="BS32" s="656"/>
      <c r="BT32" s="656"/>
      <c r="BU32" s="656"/>
      <c r="BV32" s="656"/>
      <c r="BW32" s="656"/>
      <c r="BX32" s="629">
        <v>97.7</v>
      </c>
      <c r="BY32" s="656"/>
      <c r="BZ32" s="656"/>
      <c r="CA32" s="656"/>
      <c r="CB32" s="678"/>
      <c r="CD32" s="663"/>
      <c r="CE32" s="664"/>
      <c r="CF32" s="620" t="s">
        <v>323</v>
      </c>
      <c r="CG32" s="621"/>
      <c r="CH32" s="621"/>
      <c r="CI32" s="621"/>
      <c r="CJ32" s="621"/>
      <c r="CK32" s="621"/>
      <c r="CL32" s="621"/>
      <c r="CM32" s="621"/>
      <c r="CN32" s="621"/>
      <c r="CO32" s="621"/>
      <c r="CP32" s="621"/>
      <c r="CQ32" s="622"/>
      <c r="CR32" s="623" t="s">
        <v>140</v>
      </c>
      <c r="CS32" s="624"/>
      <c r="CT32" s="624"/>
      <c r="CU32" s="624"/>
      <c r="CV32" s="624"/>
      <c r="CW32" s="624"/>
      <c r="CX32" s="624"/>
      <c r="CY32" s="625"/>
      <c r="CZ32" s="628" t="s">
        <v>276</v>
      </c>
      <c r="DA32" s="654"/>
      <c r="DB32" s="654"/>
      <c r="DC32" s="658"/>
      <c r="DD32" s="632" t="s">
        <v>140</v>
      </c>
      <c r="DE32" s="624"/>
      <c r="DF32" s="624"/>
      <c r="DG32" s="624"/>
      <c r="DH32" s="624"/>
      <c r="DI32" s="624"/>
      <c r="DJ32" s="624"/>
      <c r="DK32" s="625"/>
      <c r="DL32" s="632" t="s">
        <v>258</v>
      </c>
      <c r="DM32" s="624"/>
      <c r="DN32" s="624"/>
      <c r="DO32" s="624"/>
      <c r="DP32" s="624"/>
      <c r="DQ32" s="624"/>
      <c r="DR32" s="624"/>
      <c r="DS32" s="624"/>
      <c r="DT32" s="624"/>
      <c r="DU32" s="624"/>
      <c r="DV32" s="625"/>
      <c r="DW32" s="628" t="s">
        <v>140</v>
      </c>
      <c r="DX32" s="654"/>
      <c r="DY32" s="654"/>
      <c r="DZ32" s="654"/>
      <c r="EA32" s="654"/>
      <c r="EB32" s="654"/>
      <c r="EC32" s="655"/>
    </row>
    <row r="33" spans="2:133" ht="11.25" customHeight="1" x14ac:dyDescent="0.15">
      <c r="B33" s="620" t="s">
        <v>324</v>
      </c>
      <c r="C33" s="621"/>
      <c r="D33" s="621"/>
      <c r="E33" s="621"/>
      <c r="F33" s="621"/>
      <c r="G33" s="621"/>
      <c r="H33" s="621"/>
      <c r="I33" s="621"/>
      <c r="J33" s="621"/>
      <c r="K33" s="621"/>
      <c r="L33" s="621"/>
      <c r="M33" s="621"/>
      <c r="N33" s="621"/>
      <c r="O33" s="621"/>
      <c r="P33" s="621"/>
      <c r="Q33" s="622"/>
      <c r="R33" s="623">
        <v>1208321</v>
      </c>
      <c r="S33" s="624"/>
      <c r="T33" s="624"/>
      <c r="U33" s="624"/>
      <c r="V33" s="624"/>
      <c r="W33" s="624"/>
      <c r="X33" s="624"/>
      <c r="Y33" s="625"/>
      <c r="Z33" s="626">
        <v>0.3</v>
      </c>
      <c r="AA33" s="626"/>
      <c r="AB33" s="626"/>
      <c r="AC33" s="626"/>
      <c r="AD33" s="627">
        <v>206248</v>
      </c>
      <c r="AE33" s="627"/>
      <c r="AF33" s="627"/>
      <c r="AG33" s="627"/>
      <c r="AH33" s="627"/>
      <c r="AI33" s="627"/>
      <c r="AJ33" s="627"/>
      <c r="AK33" s="627"/>
      <c r="AL33" s="628">
        <v>0.1</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99.2</v>
      </c>
      <c r="BH33" s="682"/>
      <c r="BI33" s="682"/>
      <c r="BJ33" s="682"/>
      <c r="BK33" s="682"/>
      <c r="BL33" s="682"/>
      <c r="BM33" s="683">
        <v>97.1</v>
      </c>
      <c r="BN33" s="682"/>
      <c r="BO33" s="682"/>
      <c r="BP33" s="682"/>
      <c r="BQ33" s="684"/>
      <c r="BR33" s="681">
        <v>99.2</v>
      </c>
      <c r="BS33" s="682"/>
      <c r="BT33" s="682"/>
      <c r="BU33" s="682"/>
      <c r="BV33" s="682"/>
      <c r="BW33" s="682"/>
      <c r="BX33" s="683">
        <v>97</v>
      </c>
      <c r="BY33" s="682"/>
      <c r="BZ33" s="682"/>
      <c r="CA33" s="682"/>
      <c r="CB33" s="684"/>
      <c r="CD33" s="620" t="s">
        <v>326</v>
      </c>
      <c r="CE33" s="621"/>
      <c r="CF33" s="621"/>
      <c r="CG33" s="621"/>
      <c r="CH33" s="621"/>
      <c r="CI33" s="621"/>
      <c r="CJ33" s="621"/>
      <c r="CK33" s="621"/>
      <c r="CL33" s="621"/>
      <c r="CM33" s="621"/>
      <c r="CN33" s="621"/>
      <c r="CO33" s="621"/>
      <c r="CP33" s="621"/>
      <c r="CQ33" s="622"/>
      <c r="CR33" s="623">
        <v>151087961</v>
      </c>
      <c r="CS33" s="656"/>
      <c r="CT33" s="656"/>
      <c r="CU33" s="656"/>
      <c r="CV33" s="656"/>
      <c r="CW33" s="656"/>
      <c r="CX33" s="656"/>
      <c r="CY33" s="657"/>
      <c r="CZ33" s="628">
        <v>35.299999999999997</v>
      </c>
      <c r="DA33" s="654"/>
      <c r="DB33" s="654"/>
      <c r="DC33" s="658"/>
      <c r="DD33" s="632">
        <v>103577026</v>
      </c>
      <c r="DE33" s="656"/>
      <c r="DF33" s="656"/>
      <c r="DG33" s="656"/>
      <c r="DH33" s="656"/>
      <c r="DI33" s="656"/>
      <c r="DJ33" s="656"/>
      <c r="DK33" s="657"/>
      <c r="DL33" s="632">
        <v>77144066</v>
      </c>
      <c r="DM33" s="656"/>
      <c r="DN33" s="656"/>
      <c r="DO33" s="656"/>
      <c r="DP33" s="656"/>
      <c r="DQ33" s="656"/>
      <c r="DR33" s="656"/>
      <c r="DS33" s="656"/>
      <c r="DT33" s="656"/>
      <c r="DU33" s="656"/>
      <c r="DV33" s="657"/>
      <c r="DW33" s="628">
        <v>31.8</v>
      </c>
      <c r="DX33" s="654"/>
      <c r="DY33" s="654"/>
      <c r="DZ33" s="654"/>
      <c r="EA33" s="654"/>
      <c r="EB33" s="654"/>
      <c r="EC33" s="655"/>
    </row>
    <row r="34" spans="2:133" ht="11.25" customHeight="1" x14ac:dyDescent="0.15">
      <c r="B34" s="620" t="s">
        <v>327</v>
      </c>
      <c r="C34" s="621"/>
      <c r="D34" s="621"/>
      <c r="E34" s="621"/>
      <c r="F34" s="621"/>
      <c r="G34" s="621"/>
      <c r="H34" s="621"/>
      <c r="I34" s="621"/>
      <c r="J34" s="621"/>
      <c r="K34" s="621"/>
      <c r="L34" s="621"/>
      <c r="M34" s="621"/>
      <c r="N34" s="621"/>
      <c r="O34" s="621"/>
      <c r="P34" s="621"/>
      <c r="Q34" s="622"/>
      <c r="R34" s="623">
        <v>1027901</v>
      </c>
      <c r="S34" s="624"/>
      <c r="T34" s="624"/>
      <c r="U34" s="624"/>
      <c r="V34" s="624"/>
      <c r="W34" s="624"/>
      <c r="X34" s="624"/>
      <c r="Y34" s="625"/>
      <c r="Z34" s="626">
        <v>0.2</v>
      </c>
      <c r="AA34" s="626"/>
      <c r="AB34" s="626"/>
      <c r="AC34" s="626"/>
      <c r="AD34" s="627" t="s">
        <v>140</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56143482</v>
      </c>
      <c r="CS34" s="624"/>
      <c r="CT34" s="624"/>
      <c r="CU34" s="624"/>
      <c r="CV34" s="624"/>
      <c r="CW34" s="624"/>
      <c r="CX34" s="624"/>
      <c r="CY34" s="625"/>
      <c r="CZ34" s="628">
        <v>13.1</v>
      </c>
      <c r="DA34" s="654"/>
      <c r="DB34" s="654"/>
      <c r="DC34" s="658"/>
      <c r="DD34" s="632">
        <v>37804600</v>
      </c>
      <c r="DE34" s="624"/>
      <c r="DF34" s="624"/>
      <c r="DG34" s="624"/>
      <c r="DH34" s="624"/>
      <c r="DI34" s="624"/>
      <c r="DJ34" s="624"/>
      <c r="DK34" s="625"/>
      <c r="DL34" s="632">
        <v>28085875</v>
      </c>
      <c r="DM34" s="624"/>
      <c r="DN34" s="624"/>
      <c r="DO34" s="624"/>
      <c r="DP34" s="624"/>
      <c r="DQ34" s="624"/>
      <c r="DR34" s="624"/>
      <c r="DS34" s="624"/>
      <c r="DT34" s="624"/>
      <c r="DU34" s="624"/>
      <c r="DV34" s="625"/>
      <c r="DW34" s="628">
        <v>11.6</v>
      </c>
      <c r="DX34" s="654"/>
      <c r="DY34" s="654"/>
      <c r="DZ34" s="654"/>
      <c r="EA34" s="654"/>
      <c r="EB34" s="654"/>
      <c r="EC34" s="655"/>
    </row>
    <row r="35" spans="2:133" ht="11.25" customHeight="1" x14ac:dyDescent="0.15">
      <c r="B35" s="620" t="s">
        <v>329</v>
      </c>
      <c r="C35" s="621"/>
      <c r="D35" s="621"/>
      <c r="E35" s="621"/>
      <c r="F35" s="621"/>
      <c r="G35" s="621"/>
      <c r="H35" s="621"/>
      <c r="I35" s="621"/>
      <c r="J35" s="621"/>
      <c r="K35" s="621"/>
      <c r="L35" s="621"/>
      <c r="M35" s="621"/>
      <c r="N35" s="621"/>
      <c r="O35" s="621"/>
      <c r="P35" s="621"/>
      <c r="Q35" s="622"/>
      <c r="R35" s="623">
        <v>2212178</v>
      </c>
      <c r="S35" s="624"/>
      <c r="T35" s="624"/>
      <c r="U35" s="624"/>
      <c r="V35" s="624"/>
      <c r="W35" s="624"/>
      <c r="X35" s="624"/>
      <c r="Y35" s="625"/>
      <c r="Z35" s="626">
        <v>0.5</v>
      </c>
      <c r="AA35" s="626"/>
      <c r="AB35" s="626"/>
      <c r="AC35" s="626"/>
      <c r="AD35" s="627" t="s">
        <v>140</v>
      </c>
      <c r="AE35" s="627"/>
      <c r="AF35" s="627"/>
      <c r="AG35" s="627"/>
      <c r="AH35" s="627"/>
      <c r="AI35" s="627"/>
      <c r="AJ35" s="627"/>
      <c r="AK35" s="627"/>
      <c r="AL35" s="628" t="s">
        <v>258</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10342272</v>
      </c>
      <c r="CS35" s="656"/>
      <c r="CT35" s="656"/>
      <c r="CU35" s="656"/>
      <c r="CV35" s="656"/>
      <c r="CW35" s="656"/>
      <c r="CX35" s="656"/>
      <c r="CY35" s="657"/>
      <c r="CZ35" s="628">
        <v>2.4</v>
      </c>
      <c r="DA35" s="654"/>
      <c r="DB35" s="654"/>
      <c r="DC35" s="658"/>
      <c r="DD35" s="632">
        <v>7394035</v>
      </c>
      <c r="DE35" s="656"/>
      <c r="DF35" s="656"/>
      <c r="DG35" s="656"/>
      <c r="DH35" s="656"/>
      <c r="DI35" s="656"/>
      <c r="DJ35" s="656"/>
      <c r="DK35" s="657"/>
      <c r="DL35" s="632">
        <v>5721677</v>
      </c>
      <c r="DM35" s="656"/>
      <c r="DN35" s="656"/>
      <c r="DO35" s="656"/>
      <c r="DP35" s="656"/>
      <c r="DQ35" s="656"/>
      <c r="DR35" s="656"/>
      <c r="DS35" s="656"/>
      <c r="DT35" s="656"/>
      <c r="DU35" s="656"/>
      <c r="DV35" s="657"/>
      <c r="DW35" s="628">
        <v>2.4</v>
      </c>
      <c r="DX35" s="654"/>
      <c r="DY35" s="654"/>
      <c r="DZ35" s="654"/>
      <c r="EA35" s="654"/>
      <c r="EB35" s="654"/>
      <c r="EC35" s="655"/>
    </row>
    <row r="36" spans="2:133" ht="11.25" customHeight="1" x14ac:dyDescent="0.15">
      <c r="B36" s="620" t="s">
        <v>333</v>
      </c>
      <c r="C36" s="621"/>
      <c r="D36" s="621"/>
      <c r="E36" s="621"/>
      <c r="F36" s="621"/>
      <c r="G36" s="621"/>
      <c r="H36" s="621"/>
      <c r="I36" s="621"/>
      <c r="J36" s="621"/>
      <c r="K36" s="621"/>
      <c r="L36" s="621"/>
      <c r="M36" s="621"/>
      <c r="N36" s="621"/>
      <c r="O36" s="621"/>
      <c r="P36" s="621"/>
      <c r="Q36" s="622"/>
      <c r="R36" s="623">
        <v>11290586</v>
      </c>
      <c r="S36" s="624"/>
      <c r="T36" s="624"/>
      <c r="U36" s="624"/>
      <c r="V36" s="624"/>
      <c r="W36" s="624"/>
      <c r="X36" s="624"/>
      <c r="Y36" s="625"/>
      <c r="Z36" s="626">
        <v>2.6</v>
      </c>
      <c r="AA36" s="626"/>
      <c r="AB36" s="626"/>
      <c r="AC36" s="626"/>
      <c r="AD36" s="627" t="s">
        <v>140</v>
      </c>
      <c r="AE36" s="627"/>
      <c r="AF36" s="627"/>
      <c r="AG36" s="627"/>
      <c r="AH36" s="627"/>
      <c r="AI36" s="627"/>
      <c r="AJ36" s="627"/>
      <c r="AK36" s="627"/>
      <c r="AL36" s="628" t="s">
        <v>131</v>
      </c>
      <c r="AM36" s="629"/>
      <c r="AN36" s="629"/>
      <c r="AO36" s="630"/>
      <c r="AP36" s="222"/>
      <c r="AQ36" s="689" t="s">
        <v>334</v>
      </c>
      <c r="AR36" s="690"/>
      <c r="AS36" s="690"/>
      <c r="AT36" s="690"/>
      <c r="AU36" s="690"/>
      <c r="AV36" s="690"/>
      <c r="AW36" s="690"/>
      <c r="AX36" s="690"/>
      <c r="AY36" s="691"/>
      <c r="AZ36" s="612">
        <v>47366772</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210283</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41047992</v>
      </c>
      <c r="CS36" s="624"/>
      <c r="CT36" s="624"/>
      <c r="CU36" s="624"/>
      <c r="CV36" s="624"/>
      <c r="CW36" s="624"/>
      <c r="CX36" s="624"/>
      <c r="CY36" s="625"/>
      <c r="CZ36" s="628">
        <v>9.6</v>
      </c>
      <c r="DA36" s="654"/>
      <c r="DB36" s="654"/>
      <c r="DC36" s="658"/>
      <c r="DD36" s="632">
        <v>32478261</v>
      </c>
      <c r="DE36" s="624"/>
      <c r="DF36" s="624"/>
      <c r="DG36" s="624"/>
      <c r="DH36" s="624"/>
      <c r="DI36" s="624"/>
      <c r="DJ36" s="624"/>
      <c r="DK36" s="625"/>
      <c r="DL36" s="632">
        <v>21140543</v>
      </c>
      <c r="DM36" s="624"/>
      <c r="DN36" s="624"/>
      <c r="DO36" s="624"/>
      <c r="DP36" s="624"/>
      <c r="DQ36" s="624"/>
      <c r="DR36" s="624"/>
      <c r="DS36" s="624"/>
      <c r="DT36" s="624"/>
      <c r="DU36" s="624"/>
      <c r="DV36" s="625"/>
      <c r="DW36" s="628">
        <v>8.6999999999999993</v>
      </c>
      <c r="DX36" s="654"/>
      <c r="DY36" s="654"/>
      <c r="DZ36" s="654"/>
      <c r="EA36" s="654"/>
      <c r="EB36" s="654"/>
      <c r="EC36" s="655"/>
    </row>
    <row r="37" spans="2:133" ht="11.25" customHeight="1" x14ac:dyDescent="0.15">
      <c r="B37" s="620" t="s">
        <v>337</v>
      </c>
      <c r="C37" s="621"/>
      <c r="D37" s="621"/>
      <c r="E37" s="621"/>
      <c r="F37" s="621"/>
      <c r="G37" s="621"/>
      <c r="H37" s="621"/>
      <c r="I37" s="621"/>
      <c r="J37" s="621"/>
      <c r="K37" s="621"/>
      <c r="L37" s="621"/>
      <c r="M37" s="621"/>
      <c r="N37" s="621"/>
      <c r="O37" s="621"/>
      <c r="P37" s="621"/>
      <c r="Q37" s="622"/>
      <c r="R37" s="623">
        <v>16601691</v>
      </c>
      <c r="S37" s="624"/>
      <c r="T37" s="624"/>
      <c r="U37" s="624"/>
      <c r="V37" s="624"/>
      <c r="W37" s="624"/>
      <c r="X37" s="624"/>
      <c r="Y37" s="625"/>
      <c r="Z37" s="626">
        <v>3.8</v>
      </c>
      <c r="AA37" s="626"/>
      <c r="AB37" s="626"/>
      <c r="AC37" s="626"/>
      <c r="AD37" s="627">
        <v>3760</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13715213</v>
      </c>
      <c r="BA37" s="624"/>
      <c r="BB37" s="624"/>
      <c r="BC37" s="624"/>
      <c r="BD37" s="656"/>
      <c r="BE37" s="656"/>
      <c r="BF37" s="678"/>
      <c r="BG37" s="620" t="s">
        <v>339</v>
      </c>
      <c r="BH37" s="621"/>
      <c r="BI37" s="621"/>
      <c r="BJ37" s="621"/>
      <c r="BK37" s="621"/>
      <c r="BL37" s="621"/>
      <c r="BM37" s="621"/>
      <c r="BN37" s="621"/>
      <c r="BO37" s="621"/>
      <c r="BP37" s="621"/>
      <c r="BQ37" s="621"/>
      <c r="BR37" s="621"/>
      <c r="BS37" s="621"/>
      <c r="BT37" s="621"/>
      <c r="BU37" s="622"/>
      <c r="BV37" s="623">
        <v>-391781</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1042804</v>
      </c>
      <c r="CS37" s="656"/>
      <c r="CT37" s="656"/>
      <c r="CU37" s="656"/>
      <c r="CV37" s="656"/>
      <c r="CW37" s="656"/>
      <c r="CX37" s="656"/>
      <c r="CY37" s="657"/>
      <c r="CZ37" s="628">
        <v>0.2</v>
      </c>
      <c r="DA37" s="654"/>
      <c r="DB37" s="654"/>
      <c r="DC37" s="658"/>
      <c r="DD37" s="632">
        <v>812218</v>
      </c>
      <c r="DE37" s="656"/>
      <c r="DF37" s="656"/>
      <c r="DG37" s="656"/>
      <c r="DH37" s="656"/>
      <c r="DI37" s="656"/>
      <c r="DJ37" s="656"/>
      <c r="DK37" s="657"/>
      <c r="DL37" s="632">
        <v>681465</v>
      </c>
      <c r="DM37" s="656"/>
      <c r="DN37" s="656"/>
      <c r="DO37" s="656"/>
      <c r="DP37" s="656"/>
      <c r="DQ37" s="656"/>
      <c r="DR37" s="656"/>
      <c r="DS37" s="656"/>
      <c r="DT37" s="656"/>
      <c r="DU37" s="656"/>
      <c r="DV37" s="657"/>
      <c r="DW37" s="628">
        <v>0.3</v>
      </c>
      <c r="DX37" s="654"/>
      <c r="DY37" s="654"/>
      <c r="DZ37" s="654"/>
      <c r="EA37" s="654"/>
      <c r="EB37" s="654"/>
      <c r="EC37" s="655"/>
    </row>
    <row r="38" spans="2:133" ht="11.25" customHeight="1" x14ac:dyDescent="0.15">
      <c r="B38" s="620" t="s">
        <v>341</v>
      </c>
      <c r="C38" s="621"/>
      <c r="D38" s="621"/>
      <c r="E38" s="621"/>
      <c r="F38" s="621"/>
      <c r="G38" s="621"/>
      <c r="H38" s="621"/>
      <c r="I38" s="621"/>
      <c r="J38" s="621"/>
      <c r="K38" s="621"/>
      <c r="L38" s="621"/>
      <c r="M38" s="621"/>
      <c r="N38" s="621"/>
      <c r="O38" s="621"/>
      <c r="P38" s="621"/>
      <c r="Q38" s="622"/>
      <c r="R38" s="623">
        <v>39511900</v>
      </c>
      <c r="S38" s="624"/>
      <c r="T38" s="624"/>
      <c r="U38" s="624"/>
      <c r="V38" s="624"/>
      <c r="W38" s="624"/>
      <c r="X38" s="624"/>
      <c r="Y38" s="625"/>
      <c r="Z38" s="626">
        <v>9.1</v>
      </c>
      <c r="AA38" s="626"/>
      <c r="AB38" s="626"/>
      <c r="AC38" s="626"/>
      <c r="AD38" s="627" t="s">
        <v>131</v>
      </c>
      <c r="AE38" s="627"/>
      <c r="AF38" s="627"/>
      <c r="AG38" s="627"/>
      <c r="AH38" s="627"/>
      <c r="AI38" s="627"/>
      <c r="AJ38" s="627"/>
      <c r="AK38" s="627"/>
      <c r="AL38" s="628" t="s">
        <v>258</v>
      </c>
      <c r="AM38" s="629"/>
      <c r="AN38" s="629"/>
      <c r="AO38" s="630"/>
      <c r="AQ38" s="686" t="s">
        <v>342</v>
      </c>
      <c r="AR38" s="687"/>
      <c r="AS38" s="687"/>
      <c r="AT38" s="687"/>
      <c r="AU38" s="687"/>
      <c r="AV38" s="687"/>
      <c r="AW38" s="687"/>
      <c r="AX38" s="687"/>
      <c r="AY38" s="688"/>
      <c r="AZ38" s="623">
        <v>3750164</v>
      </c>
      <c r="BA38" s="624"/>
      <c r="BB38" s="624"/>
      <c r="BC38" s="624"/>
      <c r="BD38" s="656"/>
      <c r="BE38" s="656"/>
      <c r="BF38" s="678"/>
      <c r="BG38" s="620" t="s">
        <v>343</v>
      </c>
      <c r="BH38" s="621"/>
      <c r="BI38" s="621"/>
      <c r="BJ38" s="621"/>
      <c r="BK38" s="621"/>
      <c r="BL38" s="621"/>
      <c r="BM38" s="621"/>
      <c r="BN38" s="621"/>
      <c r="BO38" s="621"/>
      <c r="BP38" s="621"/>
      <c r="BQ38" s="621"/>
      <c r="BR38" s="621"/>
      <c r="BS38" s="621"/>
      <c r="BT38" s="621"/>
      <c r="BU38" s="622"/>
      <c r="BV38" s="623">
        <v>95281</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29348219</v>
      </c>
      <c r="CS38" s="624"/>
      <c r="CT38" s="624"/>
      <c r="CU38" s="624"/>
      <c r="CV38" s="624"/>
      <c r="CW38" s="624"/>
      <c r="CX38" s="624"/>
      <c r="CY38" s="625"/>
      <c r="CZ38" s="628">
        <v>6.9</v>
      </c>
      <c r="DA38" s="654"/>
      <c r="DB38" s="654"/>
      <c r="DC38" s="658"/>
      <c r="DD38" s="632">
        <v>24356365</v>
      </c>
      <c r="DE38" s="624"/>
      <c r="DF38" s="624"/>
      <c r="DG38" s="624"/>
      <c r="DH38" s="624"/>
      <c r="DI38" s="624"/>
      <c r="DJ38" s="624"/>
      <c r="DK38" s="625"/>
      <c r="DL38" s="632">
        <v>22195971</v>
      </c>
      <c r="DM38" s="624"/>
      <c r="DN38" s="624"/>
      <c r="DO38" s="624"/>
      <c r="DP38" s="624"/>
      <c r="DQ38" s="624"/>
      <c r="DR38" s="624"/>
      <c r="DS38" s="624"/>
      <c r="DT38" s="624"/>
      <c r="DU38" s="624"/>
      <c r="DV38" s="625"/>
      <c r="DW38" s="628">
        <v>9.1999999999999993</v>
      </c>
      <c r="DX38" s="654"/>
      <c r="DY38" s="654"/>
      <c r="DZ38" s="654"/>
      <c r="EA38" s="654"/>
      <c r="EB38" s="654"/>
      <c r="EC38" s="655"/>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140</v>
      </c>
      <c r="AA39" s="626"/>
      <c r="AB39" s="626"/>
      <c r="AC39" s="626"/>
      <c r="AD39" s="627" t="s">
        <v>140</v>
      </c>
      <c r="AE39" s="627"/>
      <c r="AF39" s="627"/>
      <c r="AG39" s="627"/>
      <c r="AH39" s="627"/>
      <c r="AI39" s="627"/>
      <c r="AJ39" s="627"/>
      <c r="AK39" s="627"/>
      <c r="AL39" s="628" t="s">
        <v>140</v>
      </c>
      <c r="AM39" s="629"/>
      <c r="AN39" s="629"/>
      <c r="AO39" s="630"/>
      <c r="AQ39" s="686" t="s">
        <v>346</v>
      </c>
      <c r="AR39" s="687"/>
      <c r="AS39" s="687"/>
      <c r="AT39" s="687"/>
      <c r="AU39" s="687"/>
      <c r="AV39" s="687"/>
      <c r="AW39" s="687"/>
      <c r="AX39" s="687"/>
      <c r="AY39" s="688"/>
      <c r="AZ39" s="623">
        <v>564752</v>
      </c>
      <c r="BA39" s="624"/>
      <c r="BB39" s="624"/>
      <c r="BC39" s="624"/>
      <c r="BD39" s="656"/>
      <c r="BE39" s="656"/>
      <c r="BF39" s="678"/>
      <c r="BG39" s="620" t="s">
        <v>347</v>
      </c>
      <c r="BH39" s="621"/>
      <c r="BI39" s="621"/>
      <c r="BJ39" s="621"/>
      <c r="BK39" s="621"/>
      <c r="BL39" s="621"/>
      <c r="BM39" s="621"/>
      <c r="BN39" s="621"/>
      <c r="BO39" s="621"/>
      <c r="BP39" s="621"/>
      <c r="BQ39" s="621"/>
      <c r="BR39" s="621"/>
      <c r="BS39" s="621"/>
      <c r="BT39" s="621"/>
      <c r="BU39" s="622"/>
      <c r="BV39" s="623">
        <v>141906</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1370120</v>
      </c>
      <c r="CS39" s="656"/>
      <c r="CT39" s="656"/>
      <c r="CU39" s="656"/>
      <c r="CV39" s="656"/>
      <c r="CW39" s="656"/>
      <c r="CX39" s="656"/>
      <c r="CY39" s="657"/>
      <c r="CZ39" s="628">
        <v>0.3</v>
      </c>
      <c r="DA39" s="654"/>
      <c r="DB39" s="654"/>
      <c r="DC39" s="658"/>
      <c r="DD39" s="632">
        <v>1271077</v>
      </c>
      <c r="DE39" s="656"/>
      <c r="DF39" s="656"/>
      <c r="DG39" s="656"/>
      <c r="DH39" s="656"/>
      <c r="DI39" s="656"/>
      <c r="DJ39" s="656"/>
      <c r="DK39" s="657"/>
      <c r="DL39" s="632" t="s">
        <v>140</v>
      </c>
      <c r="DM39" s="656"/>
      <c r="DN39" s="656"/>
      <c r="DO39" s="656"/>
      <c r="DP39" s="656"/>
      <c r="DQ39" s="656"/>
      <c r="DR39" s="656"/>
      <c r="DS39" s="656"/>
      <c r="DT39" s="656"/>
      <c r="DU39" s="656"/>
      <c r="DV39" s="657"/>
      <c r="DW39" s="628" t="s">
        <v>140</v>
      </c>
      <c r="DX39" s="654"/>
      <c r="DY39" s="654"/>
      <c r="DZ39" s="654"/>
      <c r="EA39" s="654"/>
      <c r="EB39" s="654"/>
      <c r="EC39" s="655"/>
    </row>
    <row r="40" spans="2:133" ht="11.25" customHeight="1" x14ac:dyDescent="0.15">
      <c r="B40" s="620" t="s">
        <v>349</v>
      </c>
      <c r="C40" s="621"/>
      <c r="D40" s="621"/>
      <c r="E40" s="621"/>
      <c r="F40" s="621"/>
      <c r="G40" s="621"/>
      <c r="H40" s="621"/>
      <c r="I40" s="621"/>
      <c r="J40" s="621"/>
      <c r="K40" s="621"/>
      <c r="L40" s="621"/>
      <c r="M40" s="621"/>
      <c r="N40" s="621"/>
      <c r="O40" s="621"/>
      <c r="P40" s="621"/>
      <c r="Q40" s="622"/>
      <c r="R40" s="623">
        <v>16554500</v>
      </c>
      <c r="S40" s="624"/>
      <c r="T40" s="624"/>
      <c r="U40" s="624"/>
      <c r="V40" s="624"/>
      <c r="W40" s="624"/>
      <c r="X40" s="624"/>
      <c r="Y40" s="625"/>
      <c r="Z40" s="626">
        <v>3.8</v>
      </c>
      <c r="AA40" s="626"/>
      <c r="AB40" s="626"/>
      <c r="AC40" s="626"/>
      <c r="AD40" s="627" t="s">
        <v>140</v>
      </c>
      <c r="AE40" s="627"/>
      <c r="AF40" s="627"/>
      <c r="AG40" s="627"/>
      <c r="AH40" s="627"/>
      <c r="AI40" s="627"/>
      <c r="AJ40" s="627"/>
      <c r="AK40" s="627"/>
      <c r="AL40" s="628" t="s">
        <v>258</v>
      </c>
      <c r="AM40" s="629"/>
      <c r="AN40" s="629"/>
      <c r="AO40" s="630"/>
      <c r="AQ40" s="686" t="s">
        <v>350</v>
      </c>
      <c r="AR40" s="687"/>
      <c r="AS40" s="687"/>
      <c r="AT40" s="687"/>
      <c r="AU40" s="687"/>
      <c r="AV40" s="687"/>
      <c r="AW40" s="687"/>
      <c r="AX40" s="687"/>
      <c r="AY40" s="688"/>
      <c r="AZ40" s="623">
        <v>553176</v>
      </c>
      <c r="BA40" s="624"/>
      <c r="BB40" s="624"/>
      <c r="BC40" s="624"/>
      <c r="BD40" s="656"/>
      <c r="BE40" s="656"/>
      <c r="BF40" s="678"/>
      <c r="BG40" s="671" t="s">
        <v>351</v>
      </c>
      <c r="BH40" s="672"/>
      <c r="BI40" s="672"/>
      <c r="BJ40" s="672"/>
      <c r="BK40" s="672"/>
      <c r="BL40" s="223"/>
      <c r="BM40" s="621" t="s">
        <v>352</v>
      </c>
      <c r="BN40" s="621"/>
      <c r="BO40" s="621"/>
      <c r="BP40" s="621"/>
      <c r="BQ40" s="621"/>
      <c r="BR40" s="621"/>
      <c r="BS40" s="621"/>
      <c r="BT40" s="621"/>
      <c r="BU40" s="622"/>
      <c r="BV40" s="623">
        <v>91</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12835876</v>
      </c>
      <c r="CS40" s="624"/>
      <c r="CT40" s="624"/>
      <c r="CU40" s="624"/>
      <c r="CV40" s="624"/>
      <c r="CW40" s="624"/>
      <c r="CX40" s="624"/>
      <c r="CY40" s="625"/>
      <c r="CZ40" s="628">
        <v>3</v>
      </c>
      <c r="DA40" s="654"/>
      <c r="DB40" s="654"/>
      <c r="DC40" s="658"/>
      <c r="DD40" s="632">
        <v>272688</v>
      </c>
      <c r="DE40" s="624"/>
      <c r="DF40" s="624"/>
      <c r="DG40" s="624"/>
      <c r="DH40" s="624"/>
      <c r="DI40" s="624"/>
      <c r="DJ40" s="624"/>
      <c r="DK40" s="625"/>
      <c r="DL40" s="632" t="s">
        <v>140</v>
      </c>
      <c r="DM40" s="624"/>
      <c r="DN40" s="624"/>
      <c r="DO40" s="624"/>
      <c r="DP40" s="624"/>
      <c r="DQ40" s="624"/>
      <c r="DR40" s="624"/>
      <c r="DS40" s="624"/>
      <c r="DT40" s="624"/>
      <c r="DU40" s="624"/>
      <c r="DV40" s="625"/>
      <c r="DW40" s="628" t="s">
        <v>140</v>
      </c>
      <c r="DX40" s="654"/>
      <c r="DY40" s="654"/>
      <c r="DZ40" s="654"/>
      <c r="EA40" s="654"/>
      <c r="EB40" s="654"/>
      <c r="EC40" s="655"/>
    </row>
    <row r="41" spans="2:133" ht="11.25" customHeight="1" x14ac:dyDescent="0.15">
      <c r="B41" s="644" t="s">
        <v>354</v>
      </c>
      <c r="C41" s="645"/>
      <c r="D41" s="645"/>
      <c r="E41" s="645"/>
      <c r="F41" s="645"/>
      <c r="G41" s="645"/>
      <c r="H41" s="645"/>
      <c r="I41" s="645"/>
      <c r="J41" s="645"/>
      <c r="K41" s="645"/>
      <c r="L41" s="645"/>
      <c r="M41" s="645"/>
      <c r="N41" s="645"/>
      <c r="O41" s="645"/>
      <c r="P41" s="645"/>
      <c r="Q41" s="646"/>
      <c r="R41" s="695">
        <v>436287767</v>
      </c>
      <c r="S41" s="696"/>
      <c r="T41" s="696"/>
      <c r="U41" s="696"/>
      <c r="V41" s="696"/>
      <c r="W41" s="696"/>
      <c r="X41" s="696"/>
      <c r="Y41" s="700"/>
      <c r="Z41" s="701">
        <v>100</v>
      </c>
      <c r="AA41" s="701"/>
      <c r="AB41" s="701"/>
      <c r="AC41" s="701"/>
      <c r="AD41" s="702">
        <v>225889964</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6302584</v>
      </c>
      <c r="BA41" s="624"/>
      <c r="BB41" s="624"/>
      <c r="BC41" s="624"/>
      <c r="BD41" s="656"/>
      <c r="BE41" s="656"/>
      <c r="BF41" s="678"/>
      <c r="BG41" s="671"/>
      <c r="BH41" s="672"/>
      <c r="BI41" s="672"/>
      <c r="BJ41" s="672"/>
      <c r="BK41" s="672"/>
      <c r="BL41" s="223"/>
      <c r="BM41" s="621" t="s">
        <v>356</v>
      </c>
      <c r="BN41" s="621"/>
      <c r="BO41" s="621"/>
      <c r="BP41" s="621"/>
      <c r="BQ41" s="621"/>
      <c r="BR41" s="621"/>
      <c r="BS41" s="621"/>
      <c r="BT41" s="621"/>
      <c r="BU41" s="622"/>
      <c r="BV41" s="623" t="s">
        <v>276</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131</v>
      </c>
      <c r="CS41" s="656"/>
      <c r="CT41" s="656"/>
      <c r="CU41" s="656"/>
      <c r="CV41" s="656"/>
      <c r="CW41" s="656"/>
      <c r="CX41" s="656"/>
      <c r="CY41" s="657"/>
      <c r="CZ41" s="628" t="s">
        <v>140</v>
      </c>
      <c r="DA41" s="654"/>
      <c r="DB41" s="654"/>
      <c r="DC41" s="658"/>
      <c r="DD41" s="632" t="s">
        <v>276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22480883</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363</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42612868</v>
      </c>
      <c r="CS42" s="656"/>
      <c r="CT42" s="656"/>
      <c r="CU42" s="656"/>
      <c r="CV42" s="656"/>
      <c r="CW42" s="656"/>
      <c r="CX42" s="656"/>
      <c r="CY42" s="657"/>
      <c r="CZ42" s="628">
        <v>10</v>
      </c>
      <c r="DA42" s="654"/>
      <c r="DB42" s="654"/>
      <c r="DC42" s="658"/>
      <c r="DD42" s="632">
        <v>5923674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1036369</v>
      </c>
      <c r="CS43" s="656"/>
      <c r="CT43" s="656"/>
      <c r="CU43" s="656"/>
      <c r="CV43" s="656"/>
      <c r="CW43" s="656"/>
      <c r="CX43" s="656"/>
      <c r="CY43" s="657"/>
      <c r="CZ43" s="628">
        <v>0.2</v>
      </c>
      <c r="DA43" s="654"/>
      <c r="DB43" s="654"/>
      <c r="DC43" s="658"/>
      <c r="DD43" s="632">
        <v>1014769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42612868</v>
      </c>
      <c r="CS44" s="624"/>
      <c r="CT44" s="624"/>
      <c r="CU44" s="624"/>
      <c r="CV44" s="624"/>
      <c r="CW44" s="624"/>
      <c r="CX44" s="624"/>
      <c r="CY44" s="625"/>
      <c r="CZ44" s="628">
        <v>10</v>
      </c>
      <c r="DA44" s="629"/>
      <c r="DB44" s="629"/>
      <c r="DC44" s="635"/>
      <c r="DD44" s="632">
        <v>5923674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23353138</v>
      </c>
      <c r="CS45" s="656"/>
      <c r="CT45" s="656"/>
      <c r="CU45" s="656"/>
      <c r="CV45" s="656"/>
      <c r="CW45" s="656"/>
      <c r="CX45" s="656"/>
      <c r="CY45" s="657"/>
      <c r="CZ45" s="628">
        <v>5.5</v>
      </c>
      <c r="DA45" s="654"/>
      <c r="DB45" s="654"/>
      <c r="DC45" s="658"/>
      <c r="DD45" s="632">
        <v>1073922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367</v>
      </c>
      <c r="CG46" s="621"/>
      <c r="CH46" s="621"/>
      <c r="CI46" s="621"/>
      <c r="CJ46" s="621"/>
      <c r="CK46" s="621"/>
      <c r="CL46" s="621"/>
      <c r="CM46" s="621"/>
      <c r="CN46" s="621"/>
      <c r="CO46" s="621"/>
      <c r="CP46" s="621"/>
      <c r="CQ46" s="622"/>
      <c r="CR46" s="623">
        <v>16289137</v>
      </c>
      <c r="CS46" s="624"/>
      <c r="CT46" s="624"/>
      <c r="CU46" s="624"/>
      <c r="CV46" s="624"/>
      <c r="CW46" s="624"/>
      <c r="CX46" s="624"/>
      <c r="CY46" s="625"/>
      <c r="CZ46" s="628">
        <v>3.8</v>
      </c>
      <c r="DA46" s="629"/>
      <c r="DB46" s="629"/>
      <c r="DC46" s="635"/>
      <c r="DD46" s="632">
        <v>4659549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368</v>
      </c>
      <c r="CG47" s="621"/>
      <c r="CH47" s="621"/>
      <c r="CI47" s="621"/>
      <c r="CJ47" s="621"/>
      <c r="CK47" s="621"/>
      <c r="CL47" s="621"/>
      <c r="CM47" s="621"/>
      <c r="CN47" s="621"/>
      <c r="CO47" s="621"/>
      <c r="CP47" s="621"/>
      <c r="CQ47" s="622"/>
      <c r="CR47" s="623" t="s">
        <v>131</v>
      </c>
      <c r="CS47" s="656"/>
      <c r="CT47" s="656"/>
      <c r="CU47" s="656"/>
      <c r="CV47" s="656"/>
      <c r="CW47" s="656"/>
      <c r="CX47" s="656"/>
      <c r="CY47" s="657"/>
      <c r="CZ47" s="628" t="s">
        <v>276</v>
      </c>
      <c r="DA47" s="654"/>
      <c r="DB47" s="654"/>
      <c r="DC47" s="658"/>
      <c r="DD47" s="632" t="s">
        <v>131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369</v>
      </c>
      <c r="CG48" s="621"/>
      <c r="CH48" s="621"/>
      <c r="CI48" s="621"/>
      <c r="CJ48" s="621"/>
      <c r="CK48" s="621"/>
      <c r="CL48" s="621"/>
      <c r="CM48" s="621"/>
      <c r="CN48" s="621"/>
      <c r="CO48" s="621"/>
      <c r="CP48" s="621"/>
      <c r="CQ48" s="622"/>
      <c r="CR48" s="623" t="s">
        <v>276</v>
      </c>
      <c r="CS48" s="624"/>
      <c r="CT48" s="624"/>
      <c r="CU48" s="624"/>
      <c r="CV48" s="624"/>
      <c r="CW48" s="624"/>
      <c r="CX48" s="624"/>
      <c r="CY48" s="625"/>
      <c r="CZ48" s="628" t="s">
        <v>140</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427945418</v>
      </c>
      <c r="CS49" s="682"/>
      <c r="CT49" s="682"/>
      <c r="CU49" s="682"/>
      <c r="CV49" s="682"/>
      <c r="CW49" s="682"/>
      <c r="CX49" s="682"/>
      <c r="CY49" s="711"/>
      <c r="CZ49" s="703">
        <v>100</v>
      </c>
      <c r="DA49" s="712"/>
      <c r="DB49" s="712"/>
      <c r="DC49" s="713"/>
      <c r="DD49" s="714">
        <v>268900499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K8E1H12gxiONegejNNRoCa967lSbRIGxJ/V0TxUaJhvfmagpsgV5FoxA9D2DbPS4RvJ2DKpQRmPPxfjJxfefg==" saltValue="0+iR+H68EoWz7eMmsmGeg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434886</v>
      </c>
      <c r="R7" s="753"/>
      <c r="S7" s="753"/>
      <c r="T7" s="753"/>
      <c r="U7" s="753"/>
      <c r="V7" s="753">
        <v>427283</v>
      </c>
      <c r="W7" s="753"/>
      <c r="X7" s="753"/>
      <c r="Y7" s="753"/>
      <c r="Z7" s="753"/>
      <c r="AA7" s="753">
        <v>7603</v>
      </c>
      <c r="AB7" s="753"/>
      <c r="AC7" s="753"/>
      <c r="AD7" s="753"/>
      <c r="AE7" s="754"/>
      <c r="AF7" s="755">
        <v>5697</v>
      </c>
      <c r="AG7" s="756"/>
      <c r="AH7" s="756"/>
      <c r="AI7" s="756"/>
      <c r="AJ7" s="757"/>
      <c r="AK7" s="758"/>
      <c r="AL7" s="759"/>
      <c r="AM7" s="759"/>
      <c r="AN7" s="759"/>
      <c r="AO7" s="759"/>
      <c r="AP7" s="759">
        <v>655750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585</v>
      </c>
      <c r="BT7" s="747"/>
      <c r="BU7" s="747"/>
      <c r="BV7" s="747"/>
      <c r="BW7" s="747"/>
      <c r="BX7" s="747"/>
      <c r="BY7" s="747"/>
      <c r="BZ7" s="747"/>
      <c r="CA7" s="747"/>
      <c r="CB7" s="747"/>
      <c r="CC7" s="747"/>
      <c r="CD7" s="747"/>
      <c r="CE7" s="747"/>
      <c r="CF7" s="747"/>
      <c r="CG7" s="762"/>
      <c r="CH7" s="743"/>
      <c r="CI7" s="744"/>
      <c r="CJ7" s="744"/>
      <c r="CK7" s="744"/>
      <c r="CL7" s="745"/>
      <c r="CM7" s="743">
        <v>1001</v>
      </c>
      <c r="CN7" s="744"/>
      <c r="CO7" s="744"/>
      <c r="CP7" s="744"/>
      <c r="CQ7" s="745"/>
      <c r="CR7" s="743">
        <v>1000</v>
      </c>
      <c r="CS7" s="744"/>
      <c r="CT7" s="744"/>
      <c r="CU7" s="744"/>
      <c r="CV7" s="745"/>
      <c r="CW7" s="743">
        <v>31</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394</v>
      </c>
      <c r="C8" s="781"/>
      <c r="D8" s="781"/>
      <c r="E8" s="781"/>
      <c r="F8" s="781"/>
      <c r="G8" s="781"/>
      <c r="H8" s="781"/>
      <c r="I8" s="781"/>
      <c r="J8" s="781"/>
      <c r="K8" s="781"/>
      <c r="L8" s="781"/>
      <c r="M8" s="781"/>
      <c r="N8" s="781"/>
      <c r="O8" s="781"/>
      <c r="P8" s="782"/>
      <c r="Q8" s="783">
        <v>82086</v>
      </c>
      <c r="R8" s="784"/>
      <c r="S8" s="784"/>
      <c r="T8" s="784"/>
      <c r="U8" s="784"/>
      <c r="V8" s="784">
        <v>82086</v>
      </c>
      <c r="W8" s="784"/>
      <c r="X8" s="784"/>
      <c r="Y8" s="784"/>
      <c r="Z8" s="784"/>
      <c r="AA8" s="784">
        <v>0</v>
      </c>
      <c r="AB8" s="784"/>
      <c r="AC8" s="784"/>
      <c r="AD8" s="784"/>
      <c r="AE8" s="785"/>
      <c r="AF8" s="786" t="s">
        <v>131</v>
      </c>
      <c r="AG8" s="787"/>
      <c r="AH8" s="787"/>
      <c r="AI8" s="787"/>
      <c r="AJ8" s="788"/>
      <c r="AK8" s="769">
        <v>48152</v>
      </c>
      <c r="AL8" s="770"/>
      <c r="AM8" s="770"/>
      <c r="AN8" s="770"/>
      <c r="AO8" s="770"/>
      <c r="AP8" s="770">
        <v>3109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586</v>
      </c>
      <c r="BT8" s="774"/>
      <c r="BU8" s="774"/>
      <c r="BV8" s="774"/>
      <c r="BW8" s="774"/>
      <c r="BX8" s="774"/>
      <c r="BY8" s="774"/>
      <c r="BZ8" s="774"/>
      <c r="CA8" s="774"/>
      <c r="CB8" s="774"/>
      <c r="CC8" s="774"/>
      <c r="CD8" s="774"/>
      <c r="CE8" s="774"/>
      <c r="CF8" s="774"/>
      <c r="CG8" s="775"/>
      <c r="CH8" s="776">
        <v>-65</v>
      </c>
      <c r="CI8" s="777"/>
      <c r="CJ8" s="777"/>
      <c r="CK8" s="777"/>
      <c r="CL8" s="778"/>
      <c r="CM8" s="776">
        <v>1087</v>
      </c>
      <c r="CN8" s="777"/>
      <c r="CO8" s="777"/>
      <c r="CP8" s="777"/>
      <c r="CQ8" s="778"/>
      <c r="CR8" s="776">
        <v>1000</v>
      </c>
      <c r="CS8" s="777"/>
      <c r="CT8" s="777"/>
      <c r="CU8" s="777"/>
      <c r="CV8" s="778"/>
      <c r="CW8" s="776">
        <v>358</v>
      </c>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395</v>
      </c>
      <c r="C9" s="781"/>
      <c r="D9" s="781"/>
      <c r="E9" s="781"/>
      <c r="F9" s="781"/>
      <c r="G9" s="781"/>
      <c r="H9" s="781"/>
      <c r="I9" s="781"/>
      <c r="J9" s="781"/>
      <c r="K9" s="781"/>
      <c r="L9" s="781"/>
      <c r="M9" s="781"/>
      <c r="N9" s="781"/>
      <c r="O9" s="781"/>
      <c r="P9" s="782"/>
      <c r="Q9" s="783">
        <v>1040</v>
      </c>
      <c r="R9" s="784"/>
      <c r="S9" s="784"/>
      <c r="T9" s="784"/>
      <c r="U9" s="784"/>
      <c r="V9" s="784">
        <v>300</v>
      </c>
      <c r="W9" s="784"/>
      <c r="X9" s="784"/>
      <c r="Y9" s="784"/>
      <c r="Z9" s="784"/>
      <c r="AA9" s="784">
        <v>740</v>
      </c>
      <c r="AB9" s="784"/>
      <c r="AC9" s="784"/>
      <c r="AD9" s="784"/>
      <c r="AE9" s="785"/>
      <c r="AF9" s="786">
        <v>740</v>
      </c>
      <c r="AG9" s="787"/>
      <c r="AH9" s="787"/>
      <c r="AI9" s="787"/>
      <c r="AJ9" s="788"/>
      <c r="AK9" s="769">
        <v>735</v>
      </c>
      <c r="AL9" s="770"/>
      <c r="AM9" s="770"/>
      <c r="AN9" s="770"/>
      <c r="AO9" s="770"/>
      <c r="AP9" s="770">
        <v>490</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587</v>
      </c>
      <c r="BT9" s="774"/>
      <c r="BU9" s="774"/>
      <c r="BV9" s="774"/>
      <c r="BW9" s="774"/>
      <c r="BX9" s="774"/>
      <c r="BY9" s="774"/>
      <c r="BZ9" s="774"/>
      <c r="CA9" s="774"/>
      <c r="CB9" s="774"/>
      <c r="CC9" s="774"/>
      <c r="CD9" s="774"/>
      <c r="CE9" s="774"/>
      <c r="CF9" s="774"/>
      <c r="CG9" s="775"/>
      <c r="CH9" s="776">
        <v>-3</v>
      </c>
      <c r="CI9" s="777"/>
      <c r="CJ9" s="777"/>
      <c r="CK9" s="777"/>
      <c r="CL9" s="778"/>
      <c r="CM9" s="776">
        <v>235</v>
      </c>
      <c r="CN9" s="777"/>
      <c r="CO9" s="777"/>
      <c r="CP9" s="777"/>
      <c r="CQ9" s="778"/>
      <c r="CR9" s="776">
        <v>100</v>
      </c>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t="s">
        <v>396</v>
      </c>
      <c r="C10" s="781"/>
      <c r="D10" s="781"/>
      <c r="E10" s="781"/>
      <c r="F10" s="781"/>
      <c r="G10" s="781"/>
      <c r="H10" s="781"/>
      <c r="I10" s="781"/>
      <c r="J10" s="781"/>
      <c r="K10" s="781"/>
      <c r="L10" s="781"/>
      <c r="M10" s="781"/>
      <c r="N10" s="781"/>
      <c r="O10" s="781"/>
      <c r="P10" s="782"/>
      <c r="Q10" s="783">
        <v>394</v>
      </c>
      <c r="R10" s="784"/>
      <c r="S10" s="784"/>
      <c r="T10" s="784"/>
      <c r="U10" s="784"/>
      <c r="V10" s="784">
        <v>394</v>
      </c>
      <c r="W10" s="784"/>
      <c r="X10" s="784"/>
      <c r="Y10" s="784"/>
      <c r="Z10" s="784"/>
      <c r="AA10" s="784">
        <v>0</v>
      </c>
      <c r="AB10" s="784"/>
      <c r="AC10" s="784"/>
      <c r="AD10" s="784"/>
      <c r="AE10" s="785"/>
      <c r="AF10" s="786" t="s">
        <v>131</v>
      </c>
      <c r="AG10" s="787"/>
      <c r="AH10" s="787"/>
      <c r="AI10" s="787"/>
      <c r="AJ10" s="788"/>
      <c r="AK10" s="769"/>
      <c r="AL10" s="770"/>
      <c r="AM10" s="770"/>
      <c r="AN10" s="770"/>
      <c r="AO10" s="770"/>
      <c r="AP10" s="770">
        <v>0</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588</v>
      </c>
      <c r="BT10" s="774"/>
      <c r="BU10" s="774"/>
      <c r="BV10" s="774"/>
      <c r="BW10" s="774"/>
      <c r="BX10" s="774"/>
      <c r="BY10" s="774"/>
      <c r="BZ10" s="774"/>
      <c r="CA10" s="774"/>
      <c r="CB10" s="774"/>
      <c r="CC10" s="774"/>
      <c r="CD10" s="774"/>
      <c r="CE10" s="774"/>
      <c r="CF10" s="774"/>
      <c r="CG10" s="775"/>
      <c r="CH10" s="776">
        <v>168</v>
      </c>
      <c r="CI10" s="777"/>
      <c r="CJ10" s="777"/>
      <c r="CK10" s="777"/>
      <c r="CL10" s="778"/>
      <c r="CM10" s="776">
        <v>530</v>
      </c>
      <c r="CN10" s="777"/>
      <c r="CO10" s="777"/>
      <c r="CP10" s="777"/>
      <c r="CQ10" s="778"/>
      <c r="CR10" s="776">
        <v>50</v>
      </c>
      <c r="CS10" s="777"/>
      <c r="CT10" s="777"/>
      <c r="CU10" s="777"/>
      <c r="CV10" s="778"/>
      <c r="CW10" s="776">
        <v>114</v>
      </c>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589</v>
      </c>
      <c r="BT11" s="774"/>
      <c r="BU11" s="774"/>
      <c r="BV11" s="774"/>
      <c r="BW11" s="774"/>
      <c r="BX11" s="774"/>
      <c r="BY11" s="774"/>
      <c r="BZ11" s="774"/>
      <c r="CA11" s="774"/>
      <c r="CB11" s="774"/>
      <c r="CC11" s="774"/>
      <c r="CD11" s="774"/>
      <c r="CE11" s="774"/>
      <c r="CF11" s="774"/>
      <c r="CG11" s="775"/>
      <c r="CH11" s="776">
        <v>3</v>
      </c>
      <c r="CI11" s="777"/>
      <c r="CJ11" s="777"/>
      <c r="CK11" s="777"/>
      <c r="CL11" s="778"/>
      <c r="CM11" s="776">
        <v>562</v>
      </c>
      <c r="CN11" s="777"/>
      <c r="CO11" s="777"/>
      <c r="CP11" s="777"/>
      <c r="CQ11" s="778"/>
      <c r="CR11" s="776">
        <v>301</v>
      </c>
      <c r="CS11" s="777"/>
      <c r="CT11" s="777"/>
      <c r="CU11" s="777"/>
      <c r="CV11" s="778"/>
      <c r="CW11" s="776">
        <v>198</v>
      </c>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590</v>
      </c>
      <c r="BT12" s="774"/>
      <c r="BU12" s="774"/>
      <c r="BV12" s="774"/>
      <c r="BW12" s="774"/>
      <c r="BX12" s="774"/>
      <c r="BY12" s="774"/>
      <c r="BZ12" s="774"/>
      <c r="CA12" s="774"/>
      <c r="CB12" s="774"/>
      <c r="CC12" s="774"/>
      <c r="CD12" s="774"/>
      <c r="CE12" s="774"/>
      <c r="CF12" s="774"/>
      <c r="CG12" s="775"/>
      <c r="CH12" s="776">
        <v>3</v>
      </c>
      <c r="CI12" s="777"/>
      <c r="CJ12" s="777"/>
      <c r="CK12" s="777"/>
      <c r="CL12" s="778"/>
      <c r="CM12" s="776">
        <v>263</v>
      </c>
      <c r="CN12" s="777"/>
      <c r="CO12" s="777"/>
      <c r="CP12" s="777"/>
      <c r="CQ12" s="778"/>
      <c r="CR12" s="776">
        <v>100</v>
      </c>
      <c r="CS12" s="777"/>
      <c r="CT12" s="777"/>
      <c r="CU12" s="777"/>
      <c r="CV12" s="778"/>
      <c r="CW12" s="776">
        <v>11</v>
      </c>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591</v>
      </c>
      <c r="BT13" s="774"/>
      <c r="BU13" s="774"/>
      <c r="BV13" s="774"/>
      <c r="BW13" s="774"/>
      <c r="BX13" s="774"/>
      <c r="BY13" s="774"/>
      <c r="BZ13" s="774"/>
      <c r="CA13" s="774"/>
      <c r="CB13" s="774"/>
      <c r="CC13" s="774"/>
      <c r="CD13" s="774"/>
      <c r="CE13" s="774"/>
      <c r="CF13" s="774"/>
      <c r="CG13" s="775"/>
      <c r="CH13" s="776">
        <v>5</v>
      </c>
      <c r="CI13" s="777"/>
      <c r="CJ13" s="777"/>
      <c r="CK13" s="777"/>
      <c r="CL13" s="778"/>
      <c r="CM13" s="776">
        <v>85</v>
      </c>
      <c r="CN13" s="777"/>
      <c r="CO13" s="777"/>
      <c r="CP13" s="777"/>
      <c r="CQ13" s="778"/>
      <c r="CR13" s="776">
        <v>48</v>
      </c>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592</v>
      </c>
      <c r="BT14" s="774"/>
      <c r="BU14" s="774"/>
      <c r="BV14" s="774"/>
      <c r="BW14" s="774"/>
      <c r="BX14" s="774"/>
      <c r="BY14" s="774"/>
      <c r="BZ14" s="774"/>
      <c r="CA14" s="774"/>
      <c r="CB14" s="774"/>
      <c r="CC14" s="774"/>
      <c r="CD14" s="774"/>
      <c r="CE14" s="774"/>
      <c r="CF14" s="774"/>
      <c r="CG14" s="775"/>
      <c r="CH14" s="776">
        <v>-11</v>
      </c>
      <c r="CI14" s="777"/>
      <c r="CJ14" s="777"/>
      <c r="CK14" s="777"/>
      <c r="CL14" s="778"/>
      <c r="CM14" s="776">
        <v>504</v>
      </c>
      <c r="CN14" s="777"/>
      <c r="CO14" s="777"/>
      <c r="CP14" s="777"/>
      <c r="CQ14" s="778"/>
      <c r="CR14" s="776">
        <v>501</v>
      </c>
      <c r="CS14" s="777"/>
      <c r="CT14" s="777"/>
      <c r="CU14" s="777"/>
      <c r="CV14" s="778"/>
      <c r="CW14" s="776">
        <v>29</v>
      </c>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593</v>
      </c>
      <c r="BT15" s="774"/>
      <c r="BU15" s="774"/>
      <c r="BV15" s="774"/>
      <c r="BW15" s="774"/>
      <c r="BX15" s="774"/>
      <c r="BY15" s="774"/>
      <c r="BZ15" s="774"/>
      <c r="CA15" s="774"/>
      <c r="CB15" s="774"/>
      <c r="CC15" s="774"/>
      <c r="CD15" s="774"/>
      <c r="CE15" s="774"/>
      <c r="CF15" s="774"/>
      <c r="CG15" s="775"/>
      <c r="CH15" s="776">
        <v>1</v>
      </c>
      <c r="CI15" s="777"/>
      <c r="CJ15" s="777"/>
      <c r="CK15" s="777"/>
      <c r="CL15" s="778"/>
      <c r="CM15" s="776">
        <v>33</v>
      </c>
      <c r="CN15" s="777"/>
      <c r="CO15" s="777"/>
      <c r="CP15" s="777"/>
      <c r="CQ15" s="778"/>
      <c r="CR15" s="776">
        <v>2</v>
      </c>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594</v>
      </c>
      <c r="BT16" s="774"/>
      <c r="BU16" s="774"/>
      <c r="BV16" s="774"/>
      <c r="BW16" s="774"/>
      <c r="BX16" s="774"/>
      <c r="BY16" s="774"/>
      <c r="BZ16" s="774"/>
      <c r="CA16" s="774"/>
      <c r="CB16" s="774"/>
      <c r="CC16" s="774"/>
      <c r="CD16" s="774"/>
      <c r="CE16" s="774"/>
      <c r="CF16" s="774"/>
      <c r="CG16" s="775"/>
      <c r="CH16" s="776">
        <v>100</v>
      </c>
      <c r="CI16" s="777"/>
      <c r="CJ16" s="777"/>
      <c r="CK16" s="777"/>
      <c r="CL16" s="778"/>
      <c r="CM16" s="776">
        <v>1318</v>
      </c>
      <c r="CN16" s="777"/>
      <c r="CO16" s="777"/>
      <c r="CP16" s="777"/>
      <c r="CQ16" s="778"/>
      <c r="CR16" s="776">
        <v>17</v>
      </c>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t="s">
        <v>595</v>
      </c>
      <c r="BT17" s="774"/>
      <c r="BU17" s="774"/>
      <c r="BV17" s="774"/>
      <c r="BW17" s="774"/>
      <c r="BX17" s="774"/>
      <c r="BY17" s="774"/>
      <c r="BZ17" s="774"/>
      <c r="CA17" s="774"/>
      <c r="CB17" s="774"/>
      <c r="CC17" s="774"/>
      <c r="CD17" s="774"/>
      <c r="CE17" s="774"/>
      <c r="CF17" s="774"/>
      <c r="CG17" s="775"/>
      <c r="CH17" s="776">
        <v>-40</v>
      </c>
      <c r="CI17" s="777"/>
      <c r="CJ17" s="777"/>
      <c r="CK17" s="777"/>
      <c r="CL17" s="778"/>
      <c r="CM17" s="776">
        <v>-425</v>
      </c>
      <c r="CN17" s="777"/>
      <c r="CO17" s="777"/>
      <c r="CP17" s="777"/>
      <c r="CQ17" s="778"/>
      <c r="CR17" s="776">
        <v>53</v>
      </c>
      <c r="CS17" s="777"/>
      <c r="CT17" s="777"/>
      <c r="CU17" s="777"/>
      <c r="CV17" s="778"/>
      <c r="CW17" s="776"/>
      <c r="CX17" s="777"/>
      <c r="CY17" s="777"/>
      <c r="CZ17" s="777"/>
      <c r="DA17" s="778"/>
      <c r="DB17" s="776">
        <v>900</v>
      </c>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t="s">
        <v>596</v>
      </c>
      <c r="BT18" s="774"/>
      <c r="BU18" s="774"/>
      <c r="BV18" s="774"/>
      <c r="BW18" s="774"/>
      <c r="BX18" s="774"/>
      <c r="BY18" s="774"/>
      <c r="BZ18" s="774"/>
      <c r="CA18" s="774"/>
      <c r="CB18" s="774"/>
      <c r="CC18" s="774"/>
      <c r="CD18" s="774"/>
      <c r="CE18" s="774"/>
      <c r="CF18" s="774"/>
      <c r="CG18" s="775"/>
      <c r="CH18" s="776">
        <v>48</v>
      </c>
      <c r="CI18" s="777"/>
      <c r="CJ18" s="777"/>
      <c r="CK18" s="777"/>
      <c r="CL18" s="778"/>
      <c r="CM18" s="776">
        <v>2342</v>
      </c>
      <c r="CN18" s="777"/>
      <c r="CO18" s="777"/>
      <c r="CP18" s="777"/>
      <c r="CQ18" s="778"/>
      <c r="CR18" s="776">
        <v>30</v>
      </c>
      <c r="CS18" s="777"/>
      <c r="CT18" s="777"/>
      <c r="CU18" s="777"/>
      <c r="CV18" s="778"/>
      <c r="CW18" s="776"/>
      <c r="CX18" s="777"/>
      <c r="CY18" s="777"/>
      <c r="CZ18" s="777"/>
      <c r="DA18" s="778"/>
      <c r="DB18" s="776"/>
      <c r="DC18" s="777"/>
      <c r="DD18" s="777"/>
      <c r="DE18" s="777"/>
      <c r="DF18" s="778"/>
      <c r="DG18" s="776">
        <v>7027</v>
      </c>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t="s">
        <v>597</v>
      </c>
      <c r="BT19" s="774"/>
      <c r="BU19" s="774"/>
      <c r="BV19" s="774"/>
      <c r="BW19" s="774"/>
      <c r="BX19" s="774"/>
      <c r="BY19" s="774"/>
      <c r="BZ19" s="774"/>
      <c r="CA19" s="774"/>
      <c r="CB19" s="774"/>
      <c r="CC19" s="774"/>
      <c r="CD19" s="774"/>
      <c r="CE19" s="774"/>
      <c r="CF19" s="774"/>
      <c r="CG19" s="775"/>
      <c r="CH19" s="776">
        <v>2</v>
      </c>
      <c r="CI19" s="777"/>
      <c r="CJ19" s="777"/>
      <c r="CK19" s="777"/>
      <c r="CL19" s="778"/>
      <c r="CM19" s="776">
        <v>43</v>
      </c>
      <c r="CN19" s="777"/>
      <c r="CO19" s="777"/>
      <c r="CP19" s="777"/>
      <c r="CQ19" s="778"/>
      <c r="CR19" s="776">
        <v>39</v>
      </c>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t="s">
        <v>598</v>
      </c>
      <c r="BT20" s="774"/>
      <c r="BU20" s="774"/>
      <c r="BV20" s="774"/>
      <c r="BW20" s="774"/>
      <c r="BX20" s="774"/>
      <c r="BY20" s="774"/>
      <c r="BZ20" s="774"/>
      <c r="CA20" s="774"/>
      <c r="CB20" s="774"/>
      <c r="CC20" s="774"/>
      <c r="CD20" s="774"/>
      <c r="CE20" s="774"/>
      <c r="CF20" s="774"/>
      <c r="CG20" s="775"/>
      <c r="CH20" s="776">
        <v>1</v>
      </c>
      <c r="CI20" s="777"/>
      <c r="CJ20" s="777"/>
      <c r="CK20" s="777"/>
      <c r="CL20" s="778"/>
      <c r="CM20" s="776">
        <v>20</v>
      </c>
      <c r="CN20" s="777"/>
      <c r="CO20" s="777"/>
      <c r="CP20" s="777"/>
      <c r="CQ20" s="778"/>
      <c r="CR20" s="776">
        <v>6</v>
      </c>
      <c r="CS20" s="777"/>
      <c r="CT20" s="777"/>
      <c r="CU20" s="777"/>
      <c r="CV20" s="778"/>
      <c r="CW20" s="776">
        <v>3</v>
      </c>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t="s">
        <v>599</v>
      </c>
      <c r="BT21" s="774"/>
      <c r="BU21" s="774"/>
      <c r="BV21" s="774"/>
      <c r="BW21" s="774"/>
      <c r="BX21" s="774"/>
      <c r="BY21" s="774"/>
      <c r="BZ21" s="774"/>
      <c r="CA21" s="774"/>
      <c r="CB21" s="774"/>
      <c r="CC21" s="774"/>
      <c r="CD21" s="774"/>
      <c r="CE21" s="774"/>
      <c r="CF21" s="774"/>
      <c r="CG21" s="775"/>
      <c r="CH21" s="776">
        <v>-1</v>
      </c>
      <c r="CI21" s="777"/>
      <c r="CJ21" s="777"/>
      <c r="CK21" s="777"/>
      <c r="CL21" s="778"/>
      <c r="CM21" s="776">
        <v>47</v>
      </c>
      <c r="CN21" s="777"/>
      <c r="CO21" s="777"/>
      <c r="CP21" s="777"/>
      <c r="CQ21" s="778"/>
      <c r="CR21" s="776">
        <v>17</v>
      </c>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t="s">
        <v>600</v>
      </c>
      <c r="BT22" s="774"/>
      <c r="BU22" s="774"/>
      <c r="BV22" s="774"/>
      <c r="BW22" s="774"/>
      <c r="BX22" s="774"/>
      <c r="BY22" s="774"/>
      <c r="BZ22" s="774"/>
      <c r="CA22" s="774"/>
      <c r="CB22" s="774"/>
      <c r="CC22" s="774"/>
      <c r="CD22" s="774"/>
      <c r="CE22" s="774"/>
      <c r="CF22" s="774"/>
      <c r="CG22" s="775"/>
      <c r="CH22" s="776">
        <v>23</v>
      </c>
      <c r="CI22" s="777"/>
      <c r="CJ22" s="777"/>
      <c r="CK22" s="777"/>
      <c r="CL22" s="778"/>
      <c r="CM22" s="776">
        <v>90</v>
      </c>
      <c r="CN22" s="777"/>
      <c r="CO22" s="777"/>
      <c r="CP22" s="777"/>
      <c r="CQ22" s="778"/>
      <c r="CR22" s="776">
        <v>10</v>
      </c>
      <c r="CS22" s="777"/>
      <c r="CT22" s="777"/>
      <c r="CU22" s="777"/>
      <c r="CV22" s="778"/>
      <c r="CW22" s="776">
        <v>32</v>
      </c>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6437</v>
      </c>
      <c r="AG23" s="793"/>
      <c r="AH23" s="793"/>
      <c r="AI23" s="793"/>
      <c r="AJ23" s="796"/>
      <c r="AK23" s="797"/>
      <c r="AL23" s="798"/>
      <c r="AM23" s="798"/>
      <c r="AN23" s="798"/>
      <c r="AO23" s="798"/>
      <c r="AP23" s="793"/>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410</v>
      </c>
      <c r="C28" s="750"/>
      <c r="D28" s="750"/>
      <c r="E28" s="750"/>
      <c r="F28" s="750"/>
      <c r="G28" s="750"/>
      <c r="H28" s="750"/>
      <c r="I28" s="750"/>
      <c r="J28" s="750"/>
      <c r="K28" s="750"/>
      <c r="L28" s="750"/>
      <c r="M28" s="750"/>
      <c r="N28" s="750"/>
      <c r="O28" s="750"/>
      <c r="P28" s="751"/>
      <c r="Q28" s="822">
        <v>72393</v>
      </c>
      <c r="R28" s="823"/>
      <c r="S28" s="823"/>
      <c r="T28" s="823"/>
      <c r="U28" s="823"/>
      <c r="V28" s="823">
        <v>72177</v>
      </c>
      <c r="W28" s="823"/>
      <c r="X28" s="823"/>
      <c r="Y28" s="823"/>
      <c r="Z28" s="823"/>
      <c r="AA28" s="823">
        <v>216</v>
      </c>
      <c r="AB28" s="823"/>
      <c r="AC28" s="823"/>
      <c r="AD28" s="823"/>
      <c r="AE28" s="824"/>
      <c r="AF28" s="825">
        <v>210</v>
      </c>
      <c r="AG28" s="823"/>
      <c r="AH28" s="823"/>
      <c r="AI28" s="823"/>
      <c r="AJ28" s="826"/>
      <c r="AK28" s="827">
        <v>6303</v>
      </c>
      <c r="AL28" s="828"/>
      <c r="AM28" s="828"/>
      <c r="AN28" s="828"/>
      <c r="AO28" s="828"/>
      <c r="AP28" s="828">
        <v>0</v>
      </c>
      <c r="AQ28" s="828"/>
      <c r="AR28" s="828"/>
      <c r="AS28" s="828"/>
      <c r="AT28" s="828"/>
      <c r="AU28" s="828">
        <v>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411</v>
      </c>
      <c r="C29" s="781"/>
      <c r="D29" s="781"/>
      <c r="E29" s="781"/>
      <c r="F29" s="781"/>
      <c r="G29" s="781"/>
      <c r="H29" s="781"/>
      <c r="I29" s="781"/>
      <c r="J29" s="781"/>
      <c r="K29" s="781"/>
      <c r="L29" s="781"/>
      <c r="M29" s="781"/>
      <c r="N29" s="781"/>
      <c r="O29" s="781"/>
      <c r="P29" s="782"/>
      <c r="Q29" s="783">
        <v>84746</v>
      </c>
      <c r="R29" s="784"/>
      <c r="S29" s="784"/>
      <c r="T29" s="784"/>
      <c r="U29" s="784"/>
      <c r="V29" s="784">
        <v>82159</v>
      </c>
      <c r="W29" s="784"/>
      <c r="X29" s="784"/>
      <c r="Y29" s="784"/>
      <c r="Z29" s="784"/>
      <c r="AA29" s="784">
        <v>2587</v>
      </c>
      <c r="AB29" s="784"/>
      <c r="AC29" s="784"/>
      <c r="AD29" s="784"/>
      <c r="AE29" s="785"/>
      <c r="AF29" s="786">
        <v>2587</v>
      </c>
      <c r="AG29" s="787"/>
      <c r="AH29" s="787"/>
      <c r="AI29" s="787"/>
      <c r="AJ29" s="788"/>
      <c r="AK29" s="834">
        <v>12907</v>
      </c>
      <c r="AL29" s="830"/>
      <c r="AM29" s="830"/>
      <c r="AN29" s="830"/>
      <c r="AO29" s="830"/>
      <c r="AP29" s="830">
        <v>0</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412</v>
      </c>
      <c r="C30" s="781"/>
      <c r="D30" s="781"/>
      <c r="E30" s="781"/>
      <c r="F30" s="781"/>
      <c r="G30" s="781"/>
      <c r="H30" s="781"/>
      <c r="I30" s="781"/>
      <c r="J30" s="781"/>
      <c r="K30" s="781"/>
      <c r="L30" s="781"/>
      <c r="M30" s="781"/>
      <c r="N30" s="781"/>
      <c r="O30" s="781"/>
      <c r="P30" s="782"/>
      <c r="Q30" s="783">
        <v>9825</v>
      </c>
      <c r="R30" s="784"/>
      <c r="S30" s="784"/>
      <c r="T30" s="784"/>
      <c r="U30" s="784"/>
      <c r="V30" s="784">
        <v>9790</v>
      </c>
      <c r="W30" s="784"/>
      <c r="X30" s="784"/>
      <c r="Y30" s="784"/>
      <c r="Z30" s="784"/>
      <c r="AA30" s="784">
        <v>35</v>
      </c>
      <c r="AB30" s="784"/>
      <c r="AC30" s="784"/>
      <c r="AD30" s="784"/>
      <c r="AE30" s="785"/>
      <c r="AF30" s="786">
        <v>20</v>
      </c>
      <c r="AG30" s="787"/>
      <c r="AH30" s="787"/>
      <c r="AI30" s="787"/>
      <c r="AJ30" s="788"/>
      <c r="AK30" s="834">
        <v>9424</v>
      </c>
      <c r="AL30" s="830"/>
      <c r="AM30" s="830"/>
      <c r="AN30" s="830"/>
      <c r="AO30" s="830"/>
      <c r="AP30" s="830">
        <v>0</v>
      </c>
      <c r="AQ30" s="830"/>
      <c r="AR30" s="830"/>
      <c r="AS30" s="830"/>
      <c r="AT30" s="830"/>
      <c r="AU30" s="830">
        <v>0</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413</v>
      </c>
      <c r="C31" s="781"/>
      <c r="D31" s="781"/>
      <c r="E31" s="781"/>
      <c r="F31" s="781"/>
      <c r="G31" s="781"/>
      <c r="H31" s="781"/>
      <c r="I31" s="781"/>
      <c r="J31" s="781"/>
      <c r="K31" s="781"/>
      <c r="L31" s="781"/>
      <c r="M31" s="781"/>
      <c r="N31" s="781"/>
      <c r="O31" s="781"/>
      <c r="P31" s="782"/>
      <c r="Q31" s="783">
        <v>12078</v>
      </c>
      <c r="R31" s="784"/>
      <c r="S31" s="784"/>
      <c r="T31" s="784"/>
      <c r="U31" s="784"/>
      <c r="V31" s="784">
        <v>5337</v>
      </c>
      <c r="W31" s="784"/>
      <c r="X31" s="784"/>
      <c r="Y31" s="784"/>
      <c r="Z31" s="784"/>
      <c r="AA31" s="784">
        <v>6741</v>
      </c>
      <c r="AB31" s="784"/>
      <c r="AC31" s="784"/>
      <c r="AD31" s="784"/>
      <c r="AE31" s="785"/>
      <c r="AF31" s="786">
        <v>6741</v>
      </c>
      <c r="AG31" s="787"/>
      <c r="AH31" s="787"/>
      <c r="AI31" s="787"/>
      <c r="AJ31" s="788"/>
      <c r="AK31" s="834">
        <v>553</v>
      </c>
      <c r="AL31" s="830"/>
      <c r="AM31" s="830"/>
      <c r="AN31" s="830"/>
      <c r="AO31" s="830"/>
      <c r="AP31" s="830">
        <v>48860</v>
      </c>
      <c r="AQ31" s="830"/>
      <c r="AR31" s="830"/>
      <c r="AS31" s="830"/>
      <c r="AT31" s="830"/>
      <c r="AU31" s="830">
        <v>831</v>
      </c>
      <c r="AV31" s="830"/>
      <c r="AW31" s="830"/>
      <c r="AX31" s="830"/>
      <c r="AY31" s="830"/>
      <c r="AZ31" s="831"/>
      <c r="BA31" s="831"/>
      <c r="BB31" s="831"/>
      <c r="BC31" s="831"/>
      <c r="BD31" s="831"/>
      <c r="BE31" s="832" t="s">
        <v>414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415</v>
      </c>
      <c r="C32" s="781"/>
      <c r="D32" s="781"/>
      <c r="E32" s="781"/>
      <c r="F32" s="781"/>
      <c r="G32" s="781"/>
      <c r="H32" s="781"/>
      <c r="I32" s="781"/>
      <c r="J32" s="781"/>
      <c r="K32" s="781"/>
      <c r="L32" s="781"/>
      <c r="M32" s="781"/>
      <c r="N32" s="781"/>
      <c r="O32" s="781"/>
      <c r="P32" s="782"/>
      <c r="Q32" s="783">
        <v>11497</v>
      </c>
      <c r="R32" s="784"/>
      <c r="S32" s="784"/>
      <c r="T32" s="784"/>
      <c r="U32" s="784"/>
      <c r="V32" s="784">
        <v>2900</v>
      </c>
      <c r="W32" s="784"/>
      <c r="X32" s="784"/>
      <c r="Y32" s="784"/>
      <c r="Z32" s="784"/>
      <c r="AA32" s="784">
        <v>8597</v>
      </c>
      <c r="AB32" s="784"/>
      <c r="AC32" s="784"/>
      <c r="AD32" s="784"/>
      <c r="AE32" s="785"/>
      <c r="AF32" s="786">
        <v>8596</v>
      </c>
      <c r="AG32" s="787"/>
      <c r="AH32" s="787"/>
      <c r="AI32" s="787"/>
      <c r="AJ32" s="788"/>
      <c r="AK32" s="834">
        <v>3750</v>
      </c>
      <c r="AL32" s="830"/>
      <c r="AM32" s="830"/>
      <c r="AN32" s="830"/>
      <c r="AO32" s="830"/>
      <c r="AP32" s="830">
        <v>18961</v>
      </c>
      <c r="AQ32" s="830"/>
      <c r="AR32" s="830"/>
      <c r="AS32" s="830"/>
      <c r="AT32" s="830"/>
      <c r="AU32" s="830">
        <v>10599</v>
      </c>
      <c r="AV32" s="830"/>
      <c r="AW32" s="830"/>
      <c r="AX32" s="830"/>
      <c r="AY32" s="830"/>
      <c r="AZ32" s="831"/>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416</v>
      </c>
      <c r="C33" s="781"/>
      <c r="D33" s="781"/>
      <c r="E33" s="781"/>
      <c r="F33" s="781"/>
      <c r="G33" s="781"/>
      <c r="H33" s="781"/>
      <c r="I33" s="781"/>
      <c r="J33" s="781"/>
      <c r="K33" s="781"/>
      <c r="L33" s="781"/>
      <c r="M33" s="781"/>
      <c r="N33" s="781"/>
      <c r="O33" s="781"/>
      <c r="P33" s="782"/>
      <c r="Q33" s="783">
        <v>4621</v>
      </c>
      <c r="R33" s="784"/>
      <c r="S33" s="784"/>
      <c r="T33" s="784"/>
      <c r="U33" s="784"/>
      <c r="V33" s="784">
        <v>3633</v>
      </c>
      <c r="W33" s="784"/>
      <c r="X33" s="784"/>
      <c r="Y33" s="784"/>
      <c r="Z33" s="784"/>
      <c r="AA33" s="784">
        <v>988</v>
      </c>
      <c r="AB33" s="784"/>
      <c r="AC33" s="784"/>
      <c r="AD33" s="784"/>
      <c r="AE33" s="785"/>
      <c r="AF33" s="786">
        <v>988</v>
      </c>
      <c r="AG33" s="787"/>
      <c r="AH33" s="787"/>
      <c r="AI33" s="787"/>
      <c r="AJ33" s="788"/>
      <c r="AK33" s="834">
        <v>13715</v>
      </c>
      <c r="AL33" s="830"/>
      <c r="AM33" s="830"/>
      <c r="AN33" s="830"/>
      <c r="AO33" s="830"/>
      <c r="AP33" s="830">
        <v>298185</v>
      </c>
      <c r="AQ33" s="830"/>
      <c r="AR33" s="830"/>
      <c r="AS33" s="830"/>
      <c r="AT33" s="830"/>
      <c r="AU33" s="830">
        <v>161616</v>
      </c>
      <c r="AV33" s="830"/>
      <c r="AW33" s="830"/>
      <c r="AX33" s="830"/>
      <c r="AY33" s="830"/>
      <c r="AZ33" s="831"/>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417</v>
      </c>
      <c r="C34" s="781"/>
      <c r="D34" s="781"/>
      <c r="E34" s="781"/>
      <c r="F34" s="781"/>
      <c r="G34" s="781"/>
      <c r="H34" s="781"/>
      <c r="I34" s="781"/>
      <c r="J34" s="781"/>
      <c r="K34" s="781"/>
      <c r="L34" s="781"/>
      <c r="M34" s="781"/>
      <c r="N34" s="781"/>
      <c r="O34" s="781"/>
      <c r="P34" s="782"/>
      <c r="Q34" s="783">
        <v>1755</v>
      </c>
      <c r="R34" s="784"/>
      <c r="S34" s="784"/>
      <c r="T34" s="784"/>
      <c r="U34" s="784"/>
      <c r="V34" s="784">
        <v>1755</v>
      </c>
      <c r="W34" s="784"/>
      <c r="X34" s="784"/>
      <c r="Y34" s="784"/>
      <c r="Z34" s="784"/>
      <c r="AA34" s="784">
        <v>0</v>
      </c>
      <c r="AB34" s="784"/>
      <c r="AC34" s="784"/>
      <c r="AD34" s="784"/>
      <c r="AE34" s="785"/>
      <c r="AF34" s="786">
        <v>0</v>
      </c>
      <c r="AG34" s="787"/>
      <c r="AH34" s="787"/>
      <c r="AI34" s="787"/>
      <c r="AJ34" s="788"/>
      <c r="AK34" s="834">
        <v>587</v>
      </c>
      <c r="AL34" s="830"/>
      <c r="AM34" s="830"/>
      <c r="AN34" s="830"/>
      <c r="AO34" s="830"/>
      <c r="AP34" s="830">
        <v>2506</v>
      </c>
      <c r="AQ34" s="830"/>
      <c r="AR34" s="830"/>
      <c r="AS34" s="830"/>
      <c r="AT34" s="830"/>
      <c r="AU34" s="830">
        <v>1428</v>
      </c>
      <c r="AV34" s="830"/>
      <c r="AW34" s="830"/>
      <c r="AX34" s="830"/>
      <c r="AY34" s="830"/>
      <c r="AZ34" s="831"/>
      <c r="BA34" s="831"/>
      <c r="BB34" s="831"/>
      <c r="BC34" s="831"/>
      <c r="BD34" s="831"/>
      <c r="BE34" s="832" t="s">
        <v>418</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419</v>
      </c>
      <c r="C35" s="781"/>
      <c r="D35" s="781"/>
      <c r="E35" s="781"/>
      <c r="F35" s="781"/>
      <c r="G35" s="781"/>
      <c r="H35" s="781"/>
      <c r="I35" s="781"/>
      <c r="J35" s="781"/>
      <c r="K35" s="781"/>
      <c r="L35" s="781"/>
      <c r="M35" s="781"/>
      <c r="N35" s="781"/>
      <c r="O35" s="781"/>
      <c r="P35" s="782"/>
      <c r="Q35" s="783">
        <v>334</v>
      </c>
      <c r="R35" s="784"/>
      <c r="S35" s="784"/>
      <c r="T35" s="784"/>
      <c r="U35" s="784"/>
      <c r="V35" s="784">
        <v>334</v>
      </c>
      <c r="W35" s="784"/>
      <c r="X35" s="784"/>
      <c r="Y35" s="784"/>
      <c r="Z35" s="784"/>
      <c r="AA35" s="784">
        <v>0</v>
      </c>
      <c r="AB35" s="784"/>
      <c r="AC35" s="784"/>
      <c r="AD35" s="784"/>
      <c r="AE35" s="785"/>
      <c r="AF35" s="786">
        <v>0</v>
      </c>
      <c r="AG35" s="787"/>
      <c r="AH35" s="787"/>
      <c r="AI35" s="787"/>
      <c r="AJ35" s="788"/>
      <c r="AK35" s="834">
        <v>131</v>
      </c>
      <c r="AL35" s="830"/>
      <c r="AM35" s="830"/>
      <c r="AN35" s="830"/>
      <c r="AO35" s="830"/>
      <c r="AP35" s="830">
        <v>603</v>
      </c>
      <c r="AQ35" s="830"/>
      <c r="AR35" s="830"/>
      <c r="AS35" s="830"/>
      <c r="AT35" s="830"/>
      <c r="AU35" s="830">
        <v>255</v>
      </c>
      <c r="AV35" s="830"/>
      <c r="AW35" s="830"/>
      <c r="AX35" s="830"/>
      <c r="AY35" s="830"/>
      <c r="AZ35" s="831"/>
      <c r="BA35" s="831"/>
      <c r="BB35" s="831"/>
      <c r="BC35" s="831"/>
      <c r="BD35" s="831"/>
      <c r="BE35" s="832" t="s">
        <v>418</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398</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19143</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402</v>
      </c>
      <c r="R66" s="734"/>
      <c r="S66" s="734"/>
      <c r="T66" s="734"/>
      <c r="U66" s="735"/>
      <c r="V66" s="733" t="s">
        <v>403</v>
      </c>
      <c r="W66" s="734"/>
      <c r="X66" s="734"/>
      <c r="Y66" s="734"/>
      <c r="Z66" s="735"/>
      <c r="AA66" s="733" t="s">
        <v>424</v>
      </c>
      <c r="AB66" s="734"/>
      <c r="AC66" s="734"/>
      <c r="AD66" s="734"/>
      <c r="AE66" s="735"/>
      <c r="AF66" s="854" t="s">
        <v>425</v>
      </c>
      <c r="AG66" s="815"/>
      <c r="AH66" s="815"/>
      <c r="AI66" s="815"/>
      <c r="AJ66" s="855"/>
      <c r="AK66" s="733" t="s">
        <v>426</v>
      </c>
      <c r="AL66" s="728"/>
      <c r="AM66" s="728"/>
      <c r="AN66" s="728"/>
      <c r="AO66" s="729"/>
      <c r="AP66" s="733" t="s">
        <v>427</v>
      </c>
      <c r="AQ66" s="734"/>
      <c r="AR66" s="734"/>
      <c r="AS66" s="734"/>
      <c r="AT66" s="735"/>
      <c r="AU66" s="733" t="s">
        <v>428</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601</v>
      </c>
      <c r="C68" s="870"/>
      <c r="D68" s="870"/>
      <c r="E68" s="870"/>
      <c r="F68" s="870"/>
      <c r="G68" s="870"/>
      <c r="H68" s="870"/>
      <c r="I68" s="870"/>
      <c r="J68" s="870"/>
      <c r="K68" s="870"/>
      <c r="L68" s="870"/>
      <c r="M68" s="870"/>
      <c r="N68" s="870"/>
      <c r="O68" s="870"/>
      <c r="P68" s="871"/>
      <c r="Q68" s="872">
        <v>953</v>
      </c>
      <c r="R68" s="866"/>
      <c r="S68" s="866"/>
      <c r="T68" s="866"/>
      <c r="U68" s="866"/>
      <c r="V68" s="866">
        <v>854</v>
      </c>
      <c r="W68" s="866"/>
      <c r="X68" s="866"/>
      <c r="Y68" s="866"/>
      <c r="Z68" s="866"/>
      <c r="AA68" s="866">
        <v>99</v>
      </c>
      <c r="AB68" s="866"/>
      <c r="AC68" s="866"/>
      <c r="AD68" s="866"/>
      <c r="AE68" s="866"/>
      <c r="AF68" s="866">
        <v>99</v>
      </c>
      <c r="AG68" s="866"/>
      <c r="AH68" s="866"/>
      <c r="AI68" s="866"/>
      <c r="AJ68" s="866"/>
      <c r="AK68" s="866">
        <v>0</v>
      </c>
      <c r="AL68" s="866"/>
      <c r="AM68" s="866"/>
      <c r="AN68" s="866"/>
      <c r="AO68" s="866"/>
      <c r="AP68" s="866">
        <v>4</v>
      </c>
      <c r="AQ68" s="866"/>
      <c r="AR68" s="866"/>
      <c r="AS68" s="866"/>
      <c r="AT68" s="866"/>
      <c r="AU68" s="866">
        <v>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602</v>
      </c>
      <c r="C69" s="874"/>
      <c r="D69" s="874"/>
      <c r="E69" s="874"/>
      <c r="F69" s="874"/>
      <c r="G69" s="874"/>
      <c r="H69" s="874"/>
      <c r="I69" s="874"/>
      <c r="J69" s="874"/>
      <c r="K69" s="874"/>
      <c r="L69" s="874"/>
      <c r="M69" s="874"/>
      <c r="N69" s="874"/>
      <c r="O69" s="874"/>
      <c r="P69" s="875"/>
      <c r="Q69" s="876">
        <v>245</v>
      </c>
      <c r="R69" s="830"/>
      <c r="S69" s="830"/>
      <c r="T69" s="830"/>
      <c r="U69" s="830"/>
      <c r="V69" s="830">
        <v>234</v>
      </c>
      <c r="W69" s="830"/>
      <c r="X69" s="830"/>
      <c r="Y69" s="830"/>
      <c r="Z69" s="830"/>
      <c r="AA69" s="830">
        <v>11</v>
      </c>
      <c r="AB69" s="830"/>
      <c r="AC69" s="830"/>
      <c r="AD69" s="830"/>
      <c r="AE69" s="830"/>
      <c r="AF69" s="830">
        <v>11</v>
      </c>
      <c r="AG69" s="830"/>
      <c r="AH69" s="830"/>
      <c r="AI69" s="830"/>
      <c r="AJ69" s="830"/>
      <c r="AK69" s="830">
        <v>76</v>
      </c>
      <c r="AL69" s="830"/>
      <c r="AM69" s="830"/>
      <c r="AN69" s="830"/>
      <c r="AO69" s="830"/>
      <c r="AP69" s="830">
        <v>1060</v>
      </c>
      <c r="AQ69" s="830"/>
      <c r="AR69" s="830"/>
      <c r="AS69" s="830"/>
      <c r="AT69" s="830"/>
      <c r="AU69" s="830">
        <v>353</v>
      </c>
      <c r="AV69" s="830"/>
      <c r="AW69" s="830"/>
      <c r="AX69" s="830"/>
      <c r="AY69" s="830"/>
      <c r="AZ69" s="832" t="s">
        <v>612</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603</v>
      </c>
      <c r="C70" s="874"/>
      <c r="D70" s="874"/>
      <c r="E70" s="874"/>
      <c r="F70" s="874"/>
      <c r="G70" s="874"/>
      <c r="H70" s="874"/>
      <c r="I70" s="874"/>
      <c r="J70" s="874"/>
      <c r="K70" s="874"/>
      <c r="L70" s="874"/>
      <c r="M70" s="874"/>
      <c r="N70" s="874"/>
      <c r="O70" s="874"/>
      <c r="P70" s="875"/>
      <c r="Q70" s="876">
        <v>1465</v>
      </c>
      <c r="R70" s="830"/>
      <c r="S70" s="830"/>
      <c r="T70" s="830"/>
      <c r="U70" s="830"/>
      <c r="V70" s="830">
        <v>1358</v>
      </c>
      <c r="W70" s="830"/>
      <c r="X70" s="830"/>
      <c r="Y70" s="830"/>
      <c r="Z70" s="830"/>
      <c r="AA70" s="830">
        <v>107</v>
      </c>
      <c r="AB70" s="830"/>
      <c r="AC70" s="830"/>
      <c r="AD70" s="830"/>
      <c r="AE70" s="830"/>
      <c r="AF70" s="830">
        <v>107</v>
      </c>
      <c r="AG70" s="830"/>
      <c r="AH70" s="830"/>
      <c r="AI70" s="830"/>
      <c r="AJ70" s="830"/>
      <c r="AK70" s="830">
        <v>0</v>
      </c>
      <c r="AL70" s="830"/>
      <c r="AM70" s="830"/>
      <c r="AN70" s="830"/>
      <c r="AO70" s="830"/>
      <c r="AP70" s="830">
        <v>1960</v>
      </c>
      <c r="AQ70" s="830"/>
      <c r="AR70" s="830"/>
      <c r="AS70" s="830"/>
      <c r="AT70" s="830"/>
      <c r="AU70" s="830">
        <v>270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604</v>
      </c>
      <c r="C71" s="874"/>
      <c r="D71" s="874"/>
      <c r="E71" s="874"/>
      <c r="F71" s="874"/>
      <c r="G71" s="874"/>
      <c r="H71" s="874"/>
      <c r="I71" s="874"/>
      <c r="J71" s="874"/>
      <c r="K71" s="874"/>
      <c r="L71" s="874"/>
      <c r="M71" s="874"/>
      <c r="N71" s="874"/>
      <c r="O71" s="874"/>
      <c r="P71" s="875"/>
      <c r="Q71" s="876">
        <v>577</v>
      </c>
      <c r="R71" s="830"/>
      <c r="S71" s="830"/>
      <c r="T71" s="830"/>
      <c r="U71" s="830"/>
      <c r="V71" s="830">
        <v>536</v>
      </c>
      <c r="W71" s="830"/>
      <c r="X71" s="830"/>
      <c r="Y71" s="830"/>
      <c r="Z71" s="830"/>
      <c r="AA71" s="830">
        <v>41</v>
      </c>
      <c r="AB71" s="830"/>
      <c r="AC71" s="830"/>
      <c r="AD71" s="830"/>
      <c r="AE71" s="830"/>
      <c r="AF71" s="830">
        <v>41</v>
      </c>
      <c r="AG71" s="830"/>
      <c r="AH71" s="830"/>
      <c r="AI71" s="830"/>
      <c r="AJ71" s="830"/>
      <c r="AK71" s="830">
        <v>0</v>
      </c>
      <c r="AL71" s="830"/>
      <c r="AM71" s="830"/>
      <c r="AN71" s="830"/>
      <c r="AO71" s="830"/>
      <c r="AP71" s="830">
        <v>82</v>
      </c>
      <c r="AQ71" s="830"/>
      <c r="AR71" s="830"/>
      <c r="AS71" s="830"/>
      <c r="AT71" s="830"/>
      <c r="AU71" s="830">
        <v>26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605</v>
      </c>
      <c r="C72" s="874"/>
      <c r="D72" s="874"/>
      <c r="E72" s="874"/>
      <c r="F72" s="874"/>
      <c r="G72" s="874"/>
      <c r="H72" s="874"/>
      <c r="I72" s="874"/>
      <c r="J72" s="874"/>
      <c r="K72" s="874"/>
      <c r="L72" s="874"/>
      <c r="M72" s="874"/>
      <c r="N72" s="874"/>
      <c r="O72" s="874"/>
      <c r="P72" s="875"/>
      <c r="Q72" s="876">
        <v>662</v>
      </c>
      <c r="R72" s="830"/>
      <c r="S72" s="830"/>
      <c r="T72" s="830"/>
      <c r="U72" s="830"/>
      <c r="V72" s="830">
        <v>623</v>
      </c>
      <c r="W72" s="830"/>
      <c r="X72" s="830"/>
      <c r="Y72" s="830"/>
      <c r="Z72" s="830"/>
      <c r="AA72" s="830">
        <v>39</v>
      </c>
      <c r="AB72" s="830"/>
      <c r="AC72" s="830"/>
      <c r="AD72" s="830"/>
      <c r="AE72" s="830"/>
      <c r="AF72" s="830">
        <v>39</v>
      </c>
      <c r="AG72" s="830"/>
      <c r="AH72" s="830"/>
      <c r="AI72" s="830"/>
      <c r="AJ72" s="830"/>
      <c r="AK72" s="830">
        <v>0</v>
      </c>
      <c r="AL72" s="830"/>
      <c r="AM72" s="830"/>
      <c r="AN72" s="830"/>
      <c r="AO72" s="830"/>
      <c r="AP72" s="830">
        <v>150</v>
      </c>
      <c r="AQ72" s="830"/>
      <c r="AR72" s="830"/>
      <c r="AS72" s="830"/>
      <c r="AT72" s="830"/>
      <c r="AU72" s="830">
        <v>84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606</v>
      </c>
      <c r="C73" s="874"/>
      <c r="D73" s="874"/>
      <c r="E73" s="874"/>
      <c r="F73" s="874"/>
      <c r="G73" s="874"/>
      <c r="H73" s="874"/>
      <c r="I73" s="874"/>
      <c r="J73" s="874"/>
      <c r="K73" s="874"/>
      <c r="L73" s="874"/>
      <c r="M73" s="874"/>
      <c r="N73" s="874"/>
      <c r="O73" s="874"/>
      <c r="P73" s="875"/>
      <c r="Q73" s="876">
        <v>254</v>
      </c>
      <c r="R73" s="830"/>
      <c r="S73" s="830"/>
      <c r="T73" s="830"/>
      <c r="U73" s="830"/>
      <c r="V73" s="830">
        <v>261</v>
      </c>
      <c r="W73" s="830"/>
      <c r="X73" s="830"/>
      <c r="Y73" s="830"/>
      <c r="Z73" s="830"/>
      <c r="AA73" s="830">
        <v>-7</v>
      </c>
      <c r="AB73" s="830"/>
      <c r="AC73" s="830"/>
      <c r="AD73" s="830"/>
      <c r="AE73" s="830"/>
      <c r="AF73" s="830">
        <v>-7</v>
      </c>
      <c r="AG73" s="830"/>
      <c r="AH73" s="830"/>
      <c r="AI73" s="830"/>
      <c r="AJ73" s="830"/>
      <c r="AK73" s="830">
        <v>0</v>
      </c>
      <c r="AL73" s="830"/>
      <c r="AM73" s="830"/>
      <c r="AN73" s="830"/>
      <c r="AO73" s="830"/>
      <c r="AP73" s="830">
        <v>54</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607</v>
      </c>
      <c r="C74" s="874"/>
      <c r="D74" s="874"/>
      <c r="E74" s="874"/>
      <c r="F74" s="874"/>
      <c r="G74" s="874"/>
      <c r="H74" s="874"/>
      <c r="I74" s="874"/>
      <c r="J74" s="874"/>
      <c r="K74" s="874"/>
      <c r="L74" s="874"/>
      <c r="M74" s="874"/>
      <c r="N74" s="874"/>
      <c r="O74" s="874"/>
      <c r="P74" s="875"/>
      <c r="Q74" s="876">
        <v>642</v>
      </c>
      <c r="R74" s="830"/>
      <c r="S74" s="830"/>
      <c r="T74" s="830"/>
      <c r="U74" s="830"/>
      <c r="V74" s="830">
        <v>622</v>
      </c>
      <c r="W74" s="830"/>
      <c r="X74" s="830"/>
      <c r="Y74" s="830"/>
      <c r="Z74" s="830"/>
      <c r="AA74" s="830">
        <v>20</v>
      </c>
      <c r="AB74" s="830"/>
      <c r="AC74" s="830"/>
      <c r="AD74" s="830"/>
      <c r="AE74" s="830"/>
      <c r="AF74" s="830">
        <v>20</v>
      </c>
      <c r="AG74" s="830"/>
      <c r="AH74" s="830"/>
      <c r="AI74" s="830"/>
      <c r="AJ74" s="830"/>
      <c r="AK74" s="830">
        <v>0</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608</v>
      </c>
      <c r="C75" s="874"/>
      <c r="D75" s="874"/>
      <c r="E75" s="874"/>
      <c r="F75" s="874"/>
      <c r="G75" s="874"/>
      <c r="H75" s="874"/>
      <c r="I75" s="874"/>
      <c r="J75" s="874"/>
      <c r="K75" s="874"/>
      <c r="L75" s="874"/>
      <c r="M75" s="874"/>
      <c r="N75" s="874"/>
      <c r="O75" s="874"/>
      <c r="P75" s="875"/>
      <c r="Q75" s="877">
        <v>7980</v>
      </c>
      <c r="R75" s="878"/>
      <c r="S75" s="878"/>
      <c r="T75" s="878"/>
      <c r="U75" s="834"/>
      <c r="V75" s="879">
        <v>7331</v>
      </c>
      <c r="W75" s="878"/>
      <c r="X75" s="878"/>
      <c r="Y75" s="878"/>
      <c r="Z75" s="834"/>
      <c r="AA75" s="879">
        <v>649</v>
      </c>
      <c r="AB75" s="878"/>
      <c r="AC75" s="878"/>
      <c r="AD75" s="878"/>
      <c r="AE75" s="834"/>
      <c r="AF75" s="879">
        <v>649</v>
      </c>
      <c r="AG75" s="878"/>
      <c r="AH75" s="878"/>
      <c r="AI75" s="878"/>
      <c r="AJ75" s="834"/>
      <c r="AK75" s="879">
        <v>0</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609</v>
      </c>
      <c r="C76" s="874"/>
      <c r="D76" s="874"/>
      <c r="E76" s="874"/>
      <c r="F76" s="874"/>
      <c r="G76" s="874"/>
      <c r="H76" s="874"/>
      <c r="I76" s="874"/>
      <c r="J76" s="874"/>
      <c r="K76" s="874"/>
      <c r="L76" s="874"/>
      <c r="M76" s="874"/>
      <c r="N76" s="874"/>
      <c r="O76" s="874"/>
      <c r="P76" s="875"/>
      <c r="Q76" s="877">
        <v>279741</v>
      </c>
      <c r="R76" s="878"/>
      <c r="S76" s="878"/>
      <c r="T76" s="878"/>
      <c r="U76" s="834"/>
      <c r="V76" s="879">
        <v>276725</v>
      </c>
      <c r="W76" s="878"/>
      <c r="X76" s="878"/>
      <c r="Y76" s="878"/>
      <c r="Z76" s="834"/>
      <c r="AA76" s="879">
        <v>3016</v>
      </c>
      <c r="AB76" s="878"/>
      <c r="AC76" s="878"/>
      <c r="AD76" s="878"/>
      <c r="AE76" s="834"/>
      <c r="AF76" s="879">
        <v>3016</v>
      </c>
      <c r="AG76" s="878"/>
      <c r="AH76" s="878"/>
      <c r="AI76" s="878"/>
      <c r="AJ76" s="834"/>
      <c r="AK76" s="879">
        <v>0</v>
      </c>
      <c r="AL76" s="878"/>
      <c r="AM76" s="878"/>
      <c r="AN76" s="878"/>
      <c r="AO76" s="834"/>
      <c r="AP76" s="879">
        <v>0</v>
      </c>
      <c r="AQ76" s="878"/>
      <c r="AR76" s="878"/>
      <c r="AS76" s="878"/>
      <c r="AT76" s="834"/>
      <c r="AU76" s="879">
        <v>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610</v>
      </c>
      <c r="C77" s="874"/>
      <c r="D77" s="874"/>
      <c r="E77" s="874"/>
      <c r="F77" s="874"/>
      <c r="G77" s="874"/>
      <c r="H77" s="874"/>
      <c r="I77" s="874"/>
      <c r="J77" s="874"/>
      <c r="K77" s="874"/>
      <c r="L77" s="874"/>
      <c r="M77" s="874"/>
      <c r="N77" s="874"/>
      <c r="O77" s="874"/>
      <c r="P77" s="875"/>
      <c r="Q77" s="877">
        <v>7980</v>
      </c>
      <c r="R77" s="878"/>
      <c r="S77" s="878"/>
      <c r="T77" s="878"/>
      <c r="U77" s="834"/>
      <c r="V77" s="879">
        <v>7331</v>
      </c>
      <c r="W77" s="878"/>
      <c r="X77" s="878"/>
      <c r="Y77" s="878"/>
      <c r="Z77" s="834"/>
      <c r="AA77" s="879">
        <v>649</v>
      </c>
      <c r="AB77" s="878"/>
      <c r="AC77" s="878"/>
      <c r="AD77" s="878"/>
      <c r="AE77" s="834"/>
      <c r="AF77" s="879">
        <v>649</v>
      </c>
      <c r="AG77" s="878"/>
      <c r="AH77" s="878"/>
      <c r="AI77" s="878"/>
      <c r="AJ77" s="834"/>
      <c r="AK77" s="879">
        <v>884</v>
      </c>
      <c r="AL77" s="878"/>
      <c r="AM77" s="878"/>
      <c r="AN77" s="878"/>
      <c r="AO77" s="834"/>
      <c r="AP77" s="879">
        <v>0</v>
      </c>
      <c r="AQ77" s="878"/>
      <c r="AR77" s="878"/>
      <c r="AS77" s="878"/>
      <c r="AT77" s="834"/>
      <c r="AU77" s="879">
        <v>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611</v>
      </c>
      <c r="C78" s="874"/>
      <c r="D78" s="874"/>
      <c r="E78" s="874"/>
      <c r="F78" s="874"/>
      <c r="G78" s="874"/>
      <c r="H78" s="874"/>
      <c r="I78" s="874"/>
      <c r="J78" s="874"/>
      <c r="K78" s="874"/>
      <c r="L78" s="874"/>
      <c r="M78" s="874"/>
      <c r="N78" s="874"/>
      <c r="O78" s="874"/>
      <c r="P78" s="875"/>
      <c r="Q78" s="876">
        <v>2565</v>
      </c>
      <c r="R78" s="830"/>
      <c r="S78" s="830"/>
      <c r="T78" s="830"/>
      <c r="U78" s="830"/>
      <c r="V78" s="830">
        <v>257</v>
      </c>
      <c r="W78" s="830"/>
      <c r="X78" s="830"/>
      <c r="Y78" s="830"/>
      <c r="Z78" s="830"/>
      <c r="AA78" s="830">
        <v>2308</v>
      </c>
      <c r="AB78" s="830"/>
      <c r="AC78" s="830"/>
      <c r="AD78" s="830"/>
      <c r="AE78" s="830"/>
      <c r="AF78" s="830"/>
      <c r="AG78" s="830"/>
      <c r="AH78" s="830"/>
      <c r="AI78" s="830"/>
      <c r="AJ78" s="830"/>
      <c r="AK78" s="830">
        <v>0</v>
      </c>
      <c r="AL78" s="830"/>
      <c r="AM78" s="830"/>
      <c r="AN78" s="830"/>
      <c r="AO78" s="830"/>
      <c r="AP78" s="830">
        <v>1264</v>
      </c>
      <c r="AQ78" s="830"/>
      <c r="AR78" s="830"/>
      <c r="AS78" s="830"/>
      <c r="AT78" s="830"/>
      <c r="AU78" s="830">
        <v>0</v>
      </c>
      <c r="AV78" s="830"/>
      <c r="AW78" s="830"/>
      <c r="AX78" s="830"/>
      <c r="AY78" s="830"/>
      <c r="AZ78" s="832" t="s">
        <v>613</v>
      </c>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313</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313</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313</v>
      </c>
      <c r="DR109" s="893"/>
      <c r="DS109" s="893"/>
      <c r="DT109" s="893"/>
      <c r="DU109" s="894"/>
      <c r="DV109" s="892" t="s">
        <v>440</v>
      </c>
      <c r="DW109" s="893"/>
      <c r="DX109" s="893"/>
      <c r="DY109" s="893"/>
      <c r="DZ109" s="895"/>
    </row>
    <row r="110" spans="1:131" s="230" customFormat="1" ht="26.25" customHeight="1" x14ac:dyDescent="0.15">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37350025</v>
      </c>
      <c r="AB110" s="900"/>
      <c r="AC110" s="900"/>
      <c r="AD110" s="900"/>
      <c r="AE110" s="901"/>
      <c r="AF110" s="902">
        <v>38906003</v>
      </c>
      <c r="AG110" s="900"/>
      <c r="AH110" s="900"/>
      <c r="AI110" s="900"/>
      <c r="AJ110" s="901"/>
      <c r="AK110" s="902">
        <v>39337195</v>
      </c>
      <c r="AL110" s="900"/>
      <c r="AM110" s="900"/>
      <c r="AN110" s="900"/>
      <c r="AO110" s="901"/>
      <c r="AP110" s="903">
        <v>19.2</v>
      </c>
      <c r="AQ110" s="904"/>
      <c r="AR110" s="904"/>
      <c r="AS110" s="904"/>
      <c r="AT110" s="905"/>
      <c r="AU110" s="906" t="s">
        <v>75</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665123099</v>
      </c>
      <c r="BR110" s="931"/>
      <c r="BS110" s="931"/>
      <c r="BT110" s="931"/>
      <c r="BU110" s="931"/>
      <c r="BV110" s="931">
        <v>667056145</v>
      </c>
      <c r="BW110" s="931"/>
      <c r="BX110" s="931"/>
      <c r="BY110" s="931"/>
      <c r="BZ110" s="931"/>
      <c r="CA110" s="931">
        <v>659349072</v>
      </c>
      <c r="CB110" s="931"/>
      <c r="CC110" s="931"/>
      <c r="CD110" s="931"/>
      <c r="CE110" s="931"/>
      <c r="CF110" s="944">
        <v>321.89999999999998</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446</v>
      </c>
      <c r="DH110" s="931"/>
      <c r="DI110" s="931"/>
      <c r="DJ110" s="931"/>
      <c r="DK110" s="931"/>
      <c r="DL110" s="931" t="s">
        <v>131</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v>2128441</v>
      </c>
      <c r="AB111" s="938"/>
      <c r="AC111" s="938"/>
      <c r="AD111" s="938"/>
      <c r="AE111" s="939"/>
      <c r="AF111" s="940">
        <v>2040598</v>
      </c>
      <c r="AG111" s="938"/>
      <c r="AH111" s="938"/>
      <c r="AI111" s="938"/>
      <c r="AJ111" s="939"/>
      <c r="AK111" s="940">
        <v>2824714</v>
      </c>
      <c r="AL111" s="938"/>
      <c r="AM111" s="938"/>
      <c r="AN111" s="938"/>
      <c r="AO111" s="939"/>
      <c r="AP111" s="941">
        <v>1.4</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9810055</v>
      </c>
      <c r="BR111" s="926"/>
      <c r="BS111" s="926"/>
      <c r="BT111" s="926"/>
      <c r="BU111" s="926"/>
      <c r="BV111" s="926">
        <v>9067318</v>
      </c>
      <c r="BW111" s="926"/>
      <c r="BX111" s="926"/>
      <c r="BY111" s="926"/>
      <c r="BZ111" s="926"/>
      <c r="CA111" s="926">
        <v>8973537</v>
      </c>
      <c r="CB111" s="926"/>
      <c r="CC111" s="926"/>
      <c r="CD111" s="926"/>
      <c r="CE111" s="926"/>
      <c r="CF111" s="920">
        <v>4.4000000000000004</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450</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15">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7987076</v>
      </c>
      <c r="AB112" s="959"/>
      <c r="AC112" s="959"/>
      <c r="AD112" s="959"/>
      <c r="AE112" s="960"/>
      <c r="AF112" s="961">
        <v>8029210</v>
      </c>
      <c r="AG112" s="959"/>
      <c r="AH112" s="959"/>
      <c r="AI112" s="959"/>
      <c r="AJ112" s="960"/>
      <c r="AK112" s="961">
        <v>9652593</v>
      </c>
      <c r="AL112" s="959"/>
      <c r="AM112" s="959"/>
      <c r="AN112" s="959"/>
      <c r="AO112" s="960"/>
      <c r="AP112" s="962">
        <v>4.7</v>
      </c>
      <c r="AQ112" s="963"/>
      <c r="AR112" s="963"/>
      <c r="AS112" s="963"/>
      <c r="AT112" s="964"/>
      <c r="AU112" s="908"/>
      <c r="AV112" s="909"/>
      <c r="AW112" s="909"/>
      <c r="AX112" s="909"/>
      <c r="AY112" s="909"/>
      <c r="AZ112" s="922" t="s">
        <v>453</v>
      </c>
      <c r="BA112" s="923"/>
      <c r="BB112" s="923"/>
      <c r="BC112" s="923"/>
      <c r="BD112" s="923"/>
      <c r="BE112" s="923"/>
      <c r="BF112" s="923"/>
      <c r="BG112" s="923"/>
      <c r="BH112" s="923"/>
      <c r="BI112" s="923"/>
      <c r="BJ112" s="923"/>
      <c r="BK112" s="923"/>
      <c r="BL112" s="923"/>
      <c r="BM112" s="923"/>
      <c r="BN112" s="923"/>
      <c r="BO112" s="923"/>
      <c r="BP112" s="924"/>
      <c r="BQ112" s="925">
        <v>172244196</v>
      </c>
      <c r="BR112" s="926"/>
      <c r="BS112" s="926"/>
      <c r="BT112" s="926"/>
      <c r="BU112" s="926"/>
      <c r="BV112" s="926">
        <v>174908100</v>
      </c>
      <c r="BW112" s="926"/>
      <c r="BX112" s="926"/>
      <c r="BY112" s="926"/>
      <c r="BZ112" s="926"/>
      <c r="CA112" s="926">
        <v>174727099</v>
      </c>
      <c r="CB112" s="926"/>
      <c r="CC112" s="926"/>
      <c r="CD112" s="926"/>
      <c r="CE112" s="926"/>
      <c r="CF112" s="920">
        <v>85.3</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1003745</v>
      </c>
      <c r="DH112" s="926"/>
      <c r="DI112" s="926"/>
      <c r="DJ112" s="926"/>
      <c r="DK112" s="926"/>
      <c r="DL112" s="926">
        <v>919489</v>
      </c>
      <c r="DM112" s="926"/>
      <c r="DN112" s="926"/>
      <c r="DO112" s="926"/>
      <c r="DP112" s="926"/>
      <c r="DQ112" s="926">
        <v>841908</v>
      </c>
      <c r="DR112" s="926"/>
      <c r="DS112" s="926"/>
      <c r="DT112" s="926"/>
      <c r="DU112" s="926"/>
      <c r="DV112" s="927">
        <v>0.4</v>
      </c>
      <c r="DW112" s="927"/>
      <c r="DX112" s="927"/>
      <c r="DY112" s="927"/>
      <c r="DZ112" s="928"/>
    </row>
    <row r="113" spans="1:130" s="230" customFormat="1" ht="26.25" customHeight="1" x14ac:dyDescent="0.15">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13478098</v>
      </c>
      <c r="AB113" s="938"/>
      <c r="AC113" s="938"/>
      <c r="AD113" s="938"/>
      <c r="AE113" s="939"/>
      <c r="AF113" s="940">
        <v>13911042</v>
      </c>
      <c r="AG113" s="938"/>
      <c r="AH113" s="938"/>
      <c r="AI113" s="938"/>
      <c r="AJ113" s="939"/>
      <c r="AK113" s="940">
        <v>13941042</v>
      </c>
      <c r="AL113" s="938"/>
      <c r="AM113" s="938"/>
      <c r="AN113" s="938"/>
      <c r="AO113" s="939"/>
      <c r="AP113" s="941">
        <v>6.8</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v>425746</v>
      </c>
      <c r="BR113" s="926"/>
      <c r="BS113" s="926"/>
      <c r="BT113" s="926"/>
      <c r="BU113" s="926"/>
      <c r="BV113" s="926">
        <v>405307</v>
      </c>
      <c r="BW113" s="926"/>
      <c r="BX113" s="926"/>
      <c r="BY113" s="926"/>
      <c r="BZ113" s="926"/>
      <c r="CA113" s="926">
        <v>381462</v>
      </c>
      <c r="CB113" s="926"/>
      <c r="CC113" s="926"/>
      <c r="CD113" s="926"/>
      <c r="CE113" s="926"/>
      <c r="CF113" s="920">
        <v>0.2</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450</v>
      </c>
      <c r="DM113" s="959"/>
      <c r="DN113" s="959"/>
      <c r="DO113" s="959"/>
      <c r="DP113" s="960"/>
      <c r="DQ113" s="961" t="s">
        <v>131</v>
      </c>
      <c r="DR113" s="959"/>
      <c r="DS113" s="959"/>
      <c r="DT113" s="959"/>
      <c r="DU113" s="960"/>
      <c r="DV113" s="962" t="s">
        <v>450</v>
      </c>
      <c r="DW113" s="963"/>
      <c r="DX113" s="963"/>
      <c r="DY113" s="963"/>
      <c r="DZ113" s="964"/>
    </row>
    <row r="114" spans="1:130" s="230" customFormat="1" ht="26.25" customHeight="1" x14ac:dyDescent="0.15">
      <c r="A114" s="954"/>
      <c r="B114" s="955"/>
      <c r="C114" s="923" t="s">
        <v>458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11507</v>
      </c>
      <c r="AB114" s="959"/>
      <c r="AC114" s="959"/>
      <c r="AD114" s="959"/>
      <c r="AE114" s="960"/>
      <c r="AF114" s="961">
        <v>14177</v>
      </c>
      <c r="AG114" s="959"/>
      <c r="AH114" s="959"/>
      <c r="AI114" s="959"/>
      <c r="AJ114" s="960"/>
      <c r="AK114" s="961">
        <v>15159</v>
      </c>
      <c r="AL114" s="959"/>
      <c r="AM114" s="959"/>
      <c r="AN114" s="959"/>
      <c r="AO114" s="960"/>
      <c r="AP114" s="962">
        <v>0</v>
      </c>
      <c r="AQ114" s="963"/>
      <c r="AR114" s="963"/>
      <c r="AS114" s="963"/>
      <c r="AT114" s="964"/>
      <c r="AU114" s="908"/>
      <c r="AV114" s="909"/>
      <c r="AW114" s="909"/>
      <c r="AX114" s="909"/>
      <c r="AY114" s="909"/>
      <c r="AZ114" s="922" t="s">
        <v>459</v>
      </c>
      <c r="BA114" s="923"/>
      <c r="BB114" s="923"/>
      <c r="BC114" s="923"/>
      <c r="BD114" s="923"/>
      <c r="BE114" s="923"/>
      <c r="BF114" s="923"/>
      <c r="BG114" s="923"/>
      <c r="BH114" s="923"/>
      <c r="BI114" s="923"/>
      <c r="BJ114" s="923"/>
      <c r="BK114" s="923"/>
      <c r="BL114" s="923"/>
      <c r="BM114" s="923"/>
      <c r="BN114" s="923"/>
      <c r="BO114" s="923"/>
      <c r="BP114" s="924"/>
      <c r="BQ114" s="925">
        <v>76410328</v>
      </c>
      <c r="BR114" s="926"/>
      <c r="BS114" s="926"/>
      <c r="BT114" s="926"/>
      <c r="BU114" s="926"/>
      <c r="BV114" s="926">
        <v>74348089</v>
      </c>
      <c r="BW114" s="926"/>
      <c r="BX114" s="926"/>
      <c r="BY114" s="926"/>
      <c r="BZ114" s="926"/>
      <c r="CA114" s="926">
        <v>72625657</v>
      </c>
      <c r="CB114" s="926"/>
      <c r="CC114" s="926"/>
      <c r="CD114" s="926"/>
      <c r="CE114" s="926"/>
      <c r="CF114" s="920">
        <v>35.5</v>
      </c>
      <c r="CG114" s="921"/>
      <c r="CH114" s="921"/>
      <c r="CI114" s="921"/>
      <c r="CJ114" s="921"/>
      <c r="CK114" s="948"/>
      <c r="CL114" s="949"/>
      <c r="CM114" s="922" t="s">
        <v>460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450</v>
      </c>
      <c r="DW114" s="963"/>
      <c r="DX114" s="963"/>
      <c r="DY114" s="963"/>
      <c r="DZ114" s="964"/>
    </row>
    <row r="115" spans="1:130" s="230" customFormat="1" ht="26.25" customHeight="1" x14ac:dyDescent="0.15">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424274</v>
      </c>
      <c r="AB115" s="938"/>
      <c r="AC115" s="938"/>
      <c r="AD115" s="938"/>
      <c r="AE115" s="939"/>
      <c r="AF115" s="940">
        <v>320527</v>
      </c>
      <c r="AG115" s="938"/>
      <c r="AH115" s="938"/>
      <c r="AI115" s="938"/>
      <c r="AJ115" s="939"/>
      <c r="AK115" s="940">
        <v>309871</v>
      </c>
      <c r="AL115" s="938"/>
      <c r="AM115" s="938"/>
      <c r="AN115" s="938"/>
      <c r="AO115" s="939"/>
      <c r="AP115" s="941">
        <v>0.2</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v>56115</v>
      </c>
      <c r="BR115" s="926"/>
      <c r="BS115" s="926"/>
      <c r="BT115" s="926"/>
      <c r="BU115" s="926"/>
      <c r="BV115" s="926" t="s">
        <v>450</v>
      </c>
      <c r="BW115" s="926"/>
      <c r="BX115" s="926"/>
      <c r="BY115" s="926"/>
      <c r="BZ115" s="926"/>
      <c r="CA115" s="926">
        <v>7604</v>
      </c>
      <c r="CB115" s="926"/>
      <c r="CC115" s="926"/>
      <c r="CD115" s="926"/>
      <c r="CE115" s="926"/>
      <c r="CF115" s="920">
        <v>0</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8478095</v>
      </c>
      <c r="DH115" s="959"/>
      <c r="DI115" s="959"/>
      <c r="DJ115" s="959"/>
      <c r="DK115" s="960"/>
      <c r="DL115" s="961">
        <v>7927604</v>
      </c>
      <c r="DM115" s="959"/>
      <c r="DN115" s="959"/>
      <c r="DO115" s="959"/>
      <c r="DP115" s="960"/>
      <c r="DQ115" s="961">
        <v>7845787</v>
      </c>
      <c r="DR115" s="959"/>
      <c r="DS115" s="959"/>
      <c r="DT115" s="959"/>
      <c r="DU115" s="960"/>
      <c r="DV115" s="962">
        <v>3.8</v>
      </c>
      <c r="DW115" s="963"/>
      <c r="DX115" s="963"/>
      <c r="DY115" s="963"/>
      <c r="DZ115" s="964"/>
    </row>
    <row r="116" spans="1:130" s="230" customFormat="1" ht="26.25" customHeight="1" x14ac:dyDescent="0.15">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450</v>
      </c>
      <c r="AB116" s="959"/>
      <c r="AC116" s="959"/>
      <c r="AD116" s="959"/>
      <c r="AE116" s="960"/>
      <c r="AF116" s="961" t="s">
        <v>450</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450</v>
      </c>
      <c r="CB116" s="926"/>
      <c r="CC116" s="926"/>
      <c r="CD116" s="926"/>
      <c r="CE116" s="926"/>
      <c r="CF116" s="920" t="s">
        <v>450</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303662</v>
      </c>
      <c r="DH116" s="959"/>
      <c r="DI116" s="959"/>
      <c r="DJ116" s="959"/>
      <c r="DK116" s="960"/>
      <c r="DL116" s="961">
        <v>202866</v>
      </c>
      <c r="DM116" s="959"/>
      <c r="DN116" s="959"/>
      <c r="DO116" s="959"/>
      <c r="DP116" s="960"/>
      <c r="DQ116" s="961">
        <v>273668</v>
      </c>
      <c r="DR116" s="959"/>
      <c r="DS116" s="959"/>
      <c r="DT116" s="959"/>
      <c r="DU116" s="960"/>
      <c r="DV116" s="962">
        <v>0.1</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61379421</v>
      </c>
      <c r="AB117" s="979"/>
      <c r="AC117" s="979"/>
      <c r="AD117" s="979"/>
      <c r="AE117" s="980"/>
      <c r="AF117" s="981">
        <v>63221557</v>
      </c>
      <c r="AG117" s="979"/>
      <c r="AH117" s="979"/>
      <c r="AI117" s="979"/>
      <c r="AJ117" s="980"/>
      <c r="AK117" s="981">
        <v>66080574</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450</v>
      </c>
      <c r="CB117" s="926"/>
      <c r="CC117" s="926"/>
      <c r="CD117" s="926"/>
      <c r="CE117" s="926"/>
      <c r="CF117" s="920" t="s">
        <v>450</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450</v>
      </c>
      <c r="DR117" s="959"/>
      <c r="DS117" s="959"/>
      <c r="DT117" s="959"/>
      <c r="DU117" s="960"/>
      <c r="DV117" s="962" t="s">
        <v>450</v>
      </c>
      <c r="DW117" s="963"/>
      <c r="DX117" s="963"/>
      <c r="DY117" s="963"/>
      <c r="DZ117" s="964"/>
    </row>
    <row r="118" spans="1:130" s="230" customFormat="1" ht="26.25" customHeight="1" x14ac:dyDescent="0.15">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313</v>
      </c>
      <c r="AL118" s="893"/>
      <c r="AM118" s="893"/>
      <c r="AN118" s="893"/>
      <c r="AO118" s="894"/>
      <c r="AP118" s="970" t="s">
        <v>440</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450</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450</v>
      </c>
      <c r="DR118" s="959"/>
      <c r="DS118" s="959"/>
      <c r="DT118" s="959"/>
      <c r="DU118" s="960"/>
      <c r="DV118" s="962" t="s">
        <v>131</v>
      </c>
      <c r="DW118" s="963"/>
      <c r="DX118" s="963"/>
      <c r="DY118" s="963"/>
      <c r="DZ118" s="964"/>
    </row>
    <row r="119" spans="1:130" s="230" customFormat="1" ht="26.25" customHeight="1" x14ac:dyDescent="0.15">
      <c r="A119" s="1056"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450</v>
      </c>
      <c r="AG119" s="900"/>
      <c r="AH119" s="900"/>
      <c r="AI119" s="900"/>
      <c r="AJ119" s="901"/>
      <c r="AK119" s="902" t="s">
        <v>450</v>
      </c>
      <c r="AL119" s="900"/>
      <c r="AM119" s="900"/>
      <c r="AN119" s="900"/>
      <c r="AO119" s="901"/>
      <c r="AP119" s="903" t="s">
        <v>131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472</v>
      </c>
      <c r="BP119" s="1005"/>
      <c r="BQ119" s="999">
        <v>924069539</v>
      </c>
      <c r="BR119" s="1000"/>
      <c r="BS119" s="1000"/>
      <c r="BT119" s="1000"/>
      <c r="BU119" s="1000"/>
      <c r="BV119" s="1000">
        <v>925784959</v>
      </c>
      <c r="BW119" s="1000"/>
      <c r="BX119" s="1000"/>
      <c r="BY119" s="1000"/>
      <c r="BZ119" s="1000"/>
      <c r="CA119" s="1000">
        <v>916064431</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24553</v>
      </c>
      <c r="DH119" s="986"/>
      <c r="DI119" s="986"/>
      <c r="DJ119" s="986"/>
      <c r="DK119" s="987"/>
      <c r="DL119" s="985">
        <v>17359</v>
      </c>
      <c r="DM119" s="986"/>
      <c r="DN119" s="986"/>
      <c r="DO119" s="986"/>
      <c r="DP119" s="987"/>
      <c r="DQ119" s="985">
        <v>12174</v>
      </c>
      <c r="DR119" s="986"/>
      <c r="DS119" s="986"/>
      <c r="DT119" s="986"/>
      <c r="DU119" s="987"/>
      <c r="DV119" s="988">
        <v>0</v>
      </c>
      <c r="DW119" s="989"/>
      <c r="DX119" s="989"/>
      <c r="DY119" s="989"/>
      <c r="DZ119" s="990"/>
    </row>
    <row r="120" spans="1:130" s="230" customFormat="1" ht="26.25" customHeight="1" x14ac:dyDescent="0.15">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450</v>
      </c>
      <c r="AG120" s="959"/>
      <c r="AH120" s="959"/>
      <c r="AI120" s="959"/>
      <c r="AJ120" s="960"/>
      <c r="AK120" s="961" t="s">
        <v>450</v>
      </c>
      <c r="AL120" s="959"/>
      <c r="AM120" s="959"/>
      <c r="AN120" s="959"/>
      <c r="AO120" s="960"/>
      <c r="AP120" s="962" t="s">
        <v>131</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32973961</v>
      </c>
      <c r="BR120" s="931"/>
      <c r="BS120" s="931"/>
      <c r="BT120" s="931"/>
      <c r="BU120" s="931"/>
      <c r="BV120" s="931">
        <v>42556596</v>
      </c>
      <c r="BW120" s="931"/>
      <c r="BX120" s="931"/>
      <c r="BY120" s="931"/>
      <c r="BZ120" s="931"/>
      <c r="CA120" s="931">
        <v>40747207</v>
      </c>
      <c r="CB120" s="931"/>
      <c r="CC120" s="931"/>
      <c r="CD120" s="931"/>
      <c r="CE120" s="931"/>
      <c r="CF120" s="944">
        <v>19.899999999999999</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155776940</v>
      </c>
      <c r="DH120" s="931"/>
      <c r="DI120" s="931"/>
      <c r="DJ120" s="931"/>
      <c r="DK120" s="931"/>
      <c r="DL120" s="931">
        <v>159641683</v>
      </c>
      <c r="DM120" s="931"/>
      <c r="DN120" s="931"/>
      <c r="DO120" s="931"/>
      <c r="DP120" s="931"/>
      <c r="DQ120" s="931">
        <v>161616341</v>
      </c>
      <c r="DR120" s="931"/>
      <c r="DS120" s="931"/>
      <c r="DT120" s="931"/>
      <c r="DU120" s="931"/>
      <c r="DV120" s="932">
        <v>78.900000000000006</v>
      </c>
      <c r="DW120" s="932"/>
      <c r="DX120" s="932"/>
      <c r="DY120" s="932"/>
      <c r="DZ120" s="933"/>
    </row>
    <row r="121" spans="1:130" s="230" customFormat="1" ht="26.25" customHeight="1" x14ac:dyDescent="0.15">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122766</v>
      </c>
      <c r="AB121" s="959"/>
      <c r="AC121" s="959"/>
      <c r="AD121" s="959"/>
      <c r="AE121" s="960"/>
      <c r="AF121" s="961">
        <v>89742</v>
      </c>
      <c r="AG121" s="959"/>
      <c r="AH121" s="959"/>
      <c r="AI121" s="959"/>
      <c r="AJ121" s="960"/>
      <c r="AK121" s="961">
        <v>89759</v>
      </c>
      <c r="AL121" s="959"/>
      <c r="AM121" s="959"/>
      <c r="AN121" s="959"/>
      <c r="AO121" s="960"/>
      <c r="AP121" s="962">
        <v>0</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81469187</v>
      </c>
      <c r="BR121" s="926"/>
      <c r="BS121" s="926"/>
      <c r="BT121" s="926"/>
      <c r="BU121" s="926"/>
      <c r="BV121" s="926">
        <v>80876953</v>
      </c>
      <c r="BW121" s="926"/>
      <c r="BX121" s="926"/>
      <c r="BY121" s="926"/>
      <c r="BZ121" s="926"/>
      <c r="CA121" s="926">
        <v>79699541</v>
      </c>
      <c r="CB121" s="926"/>
      <c r="CC121" s="926"/>
      <c r="CD121" s="926"/>
      <c r="CE121" s="926"/>
      <c r="CF121" s="920">
        <v>38.9</v>
      </c>
      <c r="CG121" s="921"/>
      <c r="CH121" s="921"/>
      <c r="CI121" s="921"/>
      <c r="CJ121" s="921"/>
      <c r="CK121" s="1009"/>
      <c r="CL121" s="1010"/>
      <c r="CM121" s="1010"/>
      <c r="CN121" s="1010"/>
      <c r="CO121" s="1011"/>
      <c r="CP121" s="1019" t="s">
        <v>415</v>
      </c>
      <c r="CQ121" s="1020"/>
      <c r="CR121" s="1020"/>
      <c r="CS121" s="1020"/>
      <c r="CT121" s="1020"/>
      <c r="CU121" s="1020"/>
      <c r="CV121" s="1020"/>
      <c r="CW121" s="1020"/>
      <c r="CX121" s="1020"/>
      <c r="CY121" s="1020"/>
      <c r="CZ121" s="1020"/>
      <c r="DA121" s="1020"/>
      <c r="DB121" s="1020"/>
      <c r="DC121" s="1020"/>
      <c r="DD121" s="1020"/>
      <c r="DE121" s="1020"/>
      <c r="DF121" s="1021"/>
      <c r="DG121" s="925">
        <v>13103206</v>
      </c>
      <c r="DH121" s="926"/>
      <c r="DI121" s="926"/>
      <c r="DJ121" s="926"/>
      <c r="DK121" s="926"/>
      <c r="DL121" s="926">
        <v>12295279</v>
      </c>
      <c r="DM121" s="926"/>
      <c r="DN121" s="926"/>
      <c r="DO121" s="926"/>
      <c r="DP121" s="926"/>
      <c r="DQ121" s="926">
        <v>10599275</v>
      </c>
      <c r="DR121" s="926"/>
      <c r="DS121" s="926"/>
      <c r="DT121" s="926"/>
      <c r="DU121" s="926"/>
      <c r="DV121" s="927">
        <v>5.2</v>
      </c>
      <c r="DW121" s="927"/>
      <c r="DX121" s="927"/>
      <c r="DY121" s="927"/>
      <c r="DZ121" s="928"/>
    </row>
    <row r="122" spans="1:130" s="230" customFormat="1" ht="26.25" customHeight="1" x14ac:dyDescent="0.15">
      <c r="A122" s="1057"/>
      <c r="B122" s="949"/>
      <c r="C122" s="922" t="s">
        <v>460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450</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538367090</v>
      </c>
      <c r="BR122" s="1000"/>
      <c r="BS122" s="1000"/>
      <c r="BT122" s="1000"/>
      <c r="BU122" s="1000"/>
      <c r="BV122" s="1000">
        <v>540419362</v>
      </c>
      <c r="BW122" s="1000"/>
      <c r="BX122" s="1000"/>
      <c r="BY122" s="1000"/>
      <c r="BZ122" s="1000"/>
      <c r="CA122" s="1000">
        <v>536042364</v>
      </c>
      <c r="CB122" s="1000"/>
      <c r="CC122" s="1000"/>
      <c r="CD122" s="1000"/>
      <c r="CE122" s="1000"/>
      <c r="CF122" s="1017">
        <v>261.7</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v>2311446</v>
      </c>
      <c r="DH122" s="926"/>
      <c r="DI122" s="926"/>
      <c r="DJ122" s="926"/>
      <c r="DK122" s="926"/>
      <c r="DL122" s="926">
        <v>1884861</v>
      </c>
      <c r="DM122" s="926"/>
      <c r="DN122" s="926"/>
      <c r="DO122" s="926"/>
      <c r="DP122" s="926"/>
      <c r="DQ122" s="926">
        <v>1426172</v>
      </c>
      <c r="DR122" s="926"/>
      <c r="DS122" s="926"/>
      <c r="DT122" s="926"/>
      <c r="DU122" s="926"/>
      <c r="DV122" s="927">
        <v>0.7</v>
      </c>
      <c r="DW122" s="927"/>
      <c r="DX122" s="927"/>
      <c r="DY122" s="927"/>
      <c r="DZ122" s="928"/>
    </row>
    <row r="123" spans="1:130" s="230" customFormat="1" ht="26.25" customHeight="1" x14ac:dyDescent="0.15">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265701</v>
      </c>
      <c r="AB123" s="959"/>
      <c r="AC123" s="959"/>
      <c r="AD123" s="959"/>
      <c r="AE123" s="960"/>
      <c r="AF123" s="961">
        <v>218618</v>
      </c>
      <c r="AG123" s="959"/>
      <c r="AH123" s="959"/>
      <c r="AI123" s="959"/>
      <c r="AJ123" s="960"/>
      <c r="AK123" s="961">
        <v>214652</v>
      </c>
      <c r="AL123" s="959"/>
      <c r="AM123" s="959"/>
      <c r="AN123" s="959"/>
      <c r="AO123" s="960"/>
      <c r="AP123" s="962">
        <v>0.1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482</v>
      </c>
      <c r="BP123" s="1005"/>
      <c r="BQ123" s="1063">
        <v>652810238</v>
      </c>
      <c r="BR123" s="1064"/>
      <c r="BS123" s="1064"/>
      <c r="BT123" s="1064"/>
      <c r="BU123" s="1064"/>
      <c r="BV123" s="1064">
        <v>663852911</v>
      </c>
      <c r="BW123" s="1064"/>
      <c r="BX123" s="1064"/>
      <c r="BY123" s="1064"/>
      <c r="BZ123" s="1064"/>
      <c r="CA123" s="1064">
        <v>656489112</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v>831100</v>
      </c>
      <c r="DH123" s="959"/>
      <c r="DI123" s="959"/>
      <c r="DJ123" s="959"/>
      <c r="DK123" s="960"/>
      <c r="DL123" s="961">
        <v>865676</v>
      </c>
      <c r="DM123" s="959"/>
      <c r="DN123" s="959"/>
      <c r="DO123" s="959"/>
      <c r="DP123" s="960"/>
      <c r="DQ123" s="961">
        <v>830635</v>
      </c>
      <c r="DR123" s="959"/>
      <c r="DS123" s="959"/>
      <c r="DT123" s="959"/>
      <c r="DU123" s="960"/>
      <c r="DV123" s="962">
        <v>0.4</v>
      </c>
      <c r="DW123" s="963"/>
      <c r="DX123" s="963"/>
      <c r="DY123" s="963"/>
      <c r="DZ123" s="964"/>
    </row>
    <row r="124" spans="1:130" s="230" customFormat="1" ht="26.25" customHeight="1" thickBot="1" x14ac:dyDescent="0.2">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450</v>
      </c>
      <c r="AL124" s="959"/>
      <c r="AM124" s="959"/>
      <c r="AN124" s="959"/>
      <c r="AO124" s="960"/>
      <c r="AP124" s="962" t="s">
        <v>131</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134.69999999999999</v>
      </c>
      <c r="BR124" s="1027"/>
      <c r="BS124" s="1027"/>
      <c r="BT124" s="1027"/>
      <c r="BU124" s="1027"/>
      <c r="BV124" s="1027">
        <v>124</v>
      </c>
      <c r="BW124" s="1027"/>
      <c r="BX124" s="1027"/>
      <c r="BY124" s="1027"/>
      <c r="BZ124" s="1027"/>
      <c r="CA124" s="1027">
        <v>126.7</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v>221504</v>
      </c>
      <c r="DH124" s="986"/>
      <c r="DI124" s="986"/>
      <c r="DJ124" s="986"/>
      <c r="DK124" s="987"/>
      <c r="DL124" s="985">
        <v>220601</v>
      </c>
      <c r="DM124" s="986"/>
      <c r="DN124" s="986"/>
      <c r="DO124" s="986"/>
      <c r="DP124" s="987"/>
      <c r="DQ124" s="985">
        <v>254676</v>
      </c>
      <c r="DR124" s="986"/>
      <c r="DS124" s="986"/>
      <c r="DT124" s="986"/>
      <c r="DU124" s="987"/>
      <c r="DV124" s="988">
        <v>0.1</v>
      </c>
      <c r="DW124" s="989"/>
      <c r="DX124" s="989"/>
      <c r="DY124" s="989"/>
      <c r="DZ124" s="990"/>
    </row>
    <row r="125" spans="1:130" s="230" customFormat="1" ht="26.25" customHeight="1" x14ac:dyDescent="0.15">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450</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450</v>
      </c>
      <c r="DR125" s="931"/>
      <c r="DS125" s="931"/>
      <c r="DT125" s="931"/>
      <c r="DU125" s="931"/>
      <c r="DV125" s="932" t="s">
        <v>131</v>
      </c>
      <c r="DW125" s="932"/>
      <c r="DX125" s="932"/>
      <c r="DY125" s="932"/>
      <c r="DZ125" s="933"/>
    </row>
    <row r="126" spans="1:130" s="230" customFormat="1" ht="26.25" customHeight="1" thickBot="1" x14ac:dyDescent="0.2">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97</v>
      </c>
      <c r="AB126" s="959"/>
      <c r="AC126" s="959"/>
      <c r="AD126" s="959"/>
      <c r="AE126" s="960"/>
      <c r="AF126" s="961">
        <v>4609</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450</v>
      </c>
      <c r="DH126" s="926"/>
      <c r="DI126" s="926"/>
      <c r="DJ126" s="926"/>
      <c r="DK126" s="926"/>
      <c r="DL126" s="926" t="s">
        <v>450</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35710</v>
      </c>
      <c r="AB127" s="959"/>
      <c r="AC127" s="959"/>
      <c r="AD127" s="959"/>
      <c r="AE127" s="960"/>
      <c r="AF127" s="961">
        <v>7558</v>
      </c>
      <c r="AG127" s="959"/>
      <c r="AH127" s="959"/>
      <c r="AI127" s="959"/>
      <c r="AJ127" s="960"/>
      <c r="AK127" s="961">
        <v>5460</v>
      </c>
      <c r="AL127" s="959"/>
      <c r="AM127" s="959"/>
      <c r="AN127" s="959"/>
      <c r="AO127" s="960"/>
      <c r="AP127" s="962">
        <v>0</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450</v>
      </c>
      <c r="DM127" s="926"/>
      <c r="DN127" s="926"/>
      <c r="DO127" s="926"/>
      <c r="DP127" s="926"/>
      <c r="DQ127" s="926" t="s">
        <v>131</v>
      </c>
      <c r="DR127" s="926"/>
      <c r="DS127" s="926"/>
      <c r="DT127" s="926"/>
      <c r="DU127" s="926"/>
      <c r="DV127" s="927" t="s">
        <v>450</v>
      </c>
      <c r="DW127" s="927"/>
      <c r="DX127" s="927"/>
      <c r="DY127" s="927"/>
      <c r="DZ127" s="928"/>
    </row>
    <row r="128" spans="1:130" s="230" customFormat="1" ht="26.25" customHeight="1" thickBot="1" x14ac:dyDescent="0.2">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6549973</v>
      </c>
      <c r="AB128" s="1046"/>
      <c r="AC128" s="1046"/>
      <c r="AD128" s="1046"/>
      <c r="AE128" s="1047"/>
      <c r="AF128" s="1048">
        <v>6707265</v>
      </c>
      <c r="AG128" s="1046"/>
      <c r="AH128" s="1046"/>
      <c r="AI128" s="1046"/>
      <c r="AJ128" s="1047"/>
      <c r="AK128" s="1048">
        <v>6556251</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131</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498</v>
      </c>
      <c r="CQ128" s="726"/>
      <c r="CR128" s="726"/>
      <c r="CS128" s="726"/>
      <c r="CT128" s="726"/>
      <c r="CU128" s="726"/>
      <c r="CV128" s="726"/>
      <c r="CW128" s="726"/>
      <c r="CX128" s="726"/>
      <c r="CY128" s="726"/>
      <c r="CZ128" s="726"/>
      <c r="DA128" s="726"/>
      <c r="DB128" s="726"/>
      <c r="DC128" s="726"/>
      <c r="DD128" s="726"/>
      <c r="DE128" s="726"/>
      <c r="DF128" s="1036"/>
      <c r="DG128" s="1037">
        <v>56115</v>
      </c>
      <c r="DH128" s="1038"/>
      <c r="DI128" s="1038"/>
      <c r="DJ128" s="1038"/>
      <c r="DK128" s="1038"/>
      <c r="DL128" s="1038" t="s">
        <v>450</v>
      </c>
      <c r="DM128" s="1038"/>
      <c r="DN128" s="1038"/>
      <c r="DO128" s="1038"/>
      <c r="DP128" s="1038"/>
      <c r="DQ128" s="1038">
        <v>7604</v>
      </c>
      <c r="DR128" s="1038"/>
      <c r="DS128" s="1038"/>
      <c r="DT128" s="1038"/>
      <c r="DU128" s="1038"/>
      <c r="DV128" s="1039">
        <v>0</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233709954</v>
      </c>
      <c r="AB129" s="959"/>
      <c r="AC129" s="959"/>
      <c r="AD129" s="959"/>
      <c r="AE129" s="960"/>
      <c r="AF129" s="961">
        <v>244031477</v>
      </c>
      <c r="AG129" s="959"/>
      <c r="AH129" s="959"/>
      <c r="AI129" s="959"/>
      <c r="AJ129" s="960"/>
      <c r="AK129" s="961">
        <v>238150751</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131</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32372888</v>
      </c>
      <c r="AB130" s="959"/>
      <c r="AC130" s="959"/>
      <c r="AD130" s="959"/>
      <c r="AE130" s="960"/>
      <c r="AF130" s="961">
        <v>32951184</v>
      </c>
      <c r="AG130" s="959"/>
      <c r="AH130" s="959"/>
      <c r="AI130" s="959"/>
      <c r="AJ130" s="960"/>
      <c r="AK130" s="961">
        <v>33290634</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11.7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201337066</v>
      </c>
      <c r="AB131" s="986"/>
      <c r="AC131" s="986"/>
      <c r="AD131" s="986"/>
      <c r="AE131" s="987"/>
      <c r="AF131" s="985">
        <v>211080293</v>
      </c>
      <c r="AG131" s="986"/>
      <c r="AH131" s="986"/>
      <c r="AI131" s="986"/>
      <c r="AJ131" s="987"/>
      <c r="AK131" s="985">
        <v>204860117</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v>126.7</v>
      </c>
      <c r="BG131" s="1085"/>
      <c r="BH131" s="1085"/>
      <c r="BI131" s="1085"/>
      <c r="BJ131" s="1085"/>
      <c r="BK131" s="1085"/>
      <c r="BL131" s="1086"/>
      <c r="BM131" s="1084">
        <v>400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11.153713740000001</v>
      </c>
      <c r="AB132" s="1097"/>
      <c r="AC132" s="1097"/>
      <c r="AD132" s="1097"/>
      <c r="AE132" s="1098"/>
      <c r="AF132" s="1099">
        <v>11.16310183</v>
      </c>
      <c r="AG132" s="1097"/>
      <c r="AH132" s="1097"/>
      <c r="AI132" s="1097"/>
      <c r="AJ132" s="1098"/>
      <c r="AK132" s="1099">
        <v>12.805659479999999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10.9</v>
      </c>
      <c r="AB133" s="1080"/>
      <c r="AC133" s="1080"/>
      <c r="AD133" s="1080"/>
      <c r="AE133" s="1081"/>
      <c r="AF133" s="1079">
        <v>11</v>
      </c>
      <c r="AG133" s="1080"/>
      <c r="AH133" s="1080"/>
      <c r="AI133" s="1080"/>
      <c r="AJ133" s="1081"/>
      <c r="AK133" s="1079">
        <v>11.7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qB7vNFfJe13KkHgYD7YpbuVcE2+supc+kIVYYzjHMB8nqVAqvob8TAL4MaE/I1JSFaVJNZuA9D4C3qbUSiuVw==" saltValue="W5N71M/wAd0N75/kUh51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5QZOTftX2eZeO/X/tlDo2CfAkT7jglQTPk4KAYGrsDmGlTUacebjZKbLeQ4ksCWmmQgOhMVEZeu8Ar5uvEv6g==" saltValue="CXXD7xVajQY4v89Z1iOL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Ku6rLPK33KEpFSvq9AIfhlOX89ESiK++64OhyzH1oEWbT0JmuQUYAO/t/d2qH2ftx7MLXcLUumqwCFTaZ4g3A==" saltValue="5/XvcqhwixLUbLnKZNqS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93089361</v>
      </c>
      <c r="AP9" s="281">
        <v>120284</v>
      </c>
      <c r="AQ9" s="282">
        <v>106216</v>
      </c>
      <c r="AR9" s="283">
        <v>13.2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548213</v>
      </c>
      <c r="AP10" s="284">
        <v>708</v>
      </c>
      <c r="AQ10" s="285">
        <v>93</v>
      </c>
      <c r="AR10" s="286">
        <v>661.3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406416</v>
      </c>
      <c r="AP11" s="284">
        <v>525</v>
      </c>
      <c r="AQ11" s="285">
        <v>1081</v>
      </c>
      <c r="AR11" s="286">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5</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909478</v>
      </c>
      <c r="AP13" s="284">
        <v>1175</v>
      </c>
      <c r="AQ13" s="285">
        <v>1912</v>
      </c>
      <c r="AR13" s="286">
        <v>-38.5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1036369</v>
      </c>
      <c r="AP14" s="284">
        <v>1339</v>
      </c>
      <c r="AQ14" s="285">
        <v>1291</v>
      </c>
      <c r="AR14" s="286">
        <v>3.7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-7678641</v>
      </c>
      <c r="AP15" s="284">
        <v>-9922</v>
      </c>
      <c r="AQ15" s="285">
        <v>-7284</v>
      </c>
      <c r="AR15" s="286">
        <v>36.200000000000003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88311196</v>
      </c>
      <c r="AP16" s="284">
        <v>114110</v>
      </c>
      <c r="AQ16" s="285">
        <v>103314</v>
      </c>
      <c r="AR16" s="286">
        <v>10.4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12.25</v>
      </c>
      <c r="AP21" s="298">
        <v>11.33</v>
      </c>
      <c r="AQ21" s="299">
        <v>0.92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99.1</v>
      </c>
      <c r="AP22" s="303">
        <v>99.7</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39337195</v>
      </c>
      <c r="AP32" s="312">
        <v>50829</v>
      </c>
      <c r="AQ32" s="313">
        <v>30951</v>
      </c>
      <c r="AR32" s="314">
        <v>64.2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v>2824714</v>
      </c>
      <c r="AP33" s="312">
        <v>3650</v>
      </c>
      <c r="AQ33" s="313">
        <v>1792</v>
      </c>
      <c r="AR33" s="314">
        <v>103.7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v>9652593</v>
      </c>
      <c r="AP34" s="312">
        <v>12472</v>
      </c>
      <c r="AQ34" s="313">
        <v>21367</v>
      </c>
      <c r="AR34" s="314">
        <v>-41.6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13941042</v>
      </c>
      <c r="AP35" s="312">
        <v>18014</v>
      </c>
      <c r="AQ35" s="313">
        <v>9606</v>
      </c>
      <c r="AR35" s="314">
        <v>87.5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15159</v>
      </c>
      <c r="AP36" s="312">
        <v>20</v>
      </c>
      <c r="AQ36" s="313">
        <v>129</v>
      </c>
      <c r="AR36" s="314">
        <v>-84.5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309871</v>
      </c>
      <c r="AP37" s="312">
        <v>400</v>
      </c>
      <c r="AQ37" s="313">
        <v>1458</v>
      </c>
      <c r="AR37" s="314">
        <v>-72.599999999999994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0</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-6556251</v>
      </c>
      <c r="AP39" s="312">
        <v>-8472</v>
      </c>
      <c r="AQ39" s="313">
        <v>-17360</v>
      </c>
      <c r="AR39" s="314">
        <v>-51.2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-33290634</v>
      </c>
      <c r="AP40" s="312">
        <v>-43016</v>
      </c>
      <c r="AQ40" s="313">
        <v>-31639</v>
      </c>
      <c r="AR40" s="314">
        <v>36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26233689</v>
      </c>
      <c r="AP41" s="312">
        <v>33897</v>
      </c>
      <c r="AQ41" s="313">
        <v>16304</v>
      </c>
      <c r="AR41" s="314">
        <v>107.9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43334330</v>
      </c>
      <c r="AN51" s="334">
        <v>54655</v>
      </c>
      <c r="AO51" s="335">
        <v>-23.5</v>
      </c>
      <c r="AP51" s="336">
        <v>54945</v>
      </c>
      <c r="AQ51" s="337">
        <v>3.9</v>
      </c>
      <c r="AR51" s="338">
        <v>-27.4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15693028</v>
      </c>
      <c r="AN52" s="342">
        <v>19793</v>
      </c>
      <c r="AO52" s="343">
        <v>-17.399999999999999</v>
      </c>
      <c r="AP52" s="344">
        <v>29293</v>
      </c>
      <c r="AQ52" s="345">
        <v>8.4</v>
      </c>
      <c r="AR52" s="346">
        <v>-25.8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55222205</v>
      </c>
      <c r="AN53" s="334">
        <v>70038</v>
      </c>
      <c r="AO53" s="335">
        <v>28.1</v>
      </c>
      <c r="AP53" s="336">
        <v>57132</v>
      </c>
      <c r="AQ53" s="337">
        <v>4</v>
      </c>
      <c r="AR53" s="338">
        <v>24.1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23705839</v>
      </c>
      <c r="AN54" s="342">
        <v>30066</v>
      </c>
      <c r="AO54" s="343">
        <v>51.9</v>
      </c>
      <c r="AP54" s="344">
        <v>30126</v>
      </c>
      <c r="AQ54" s="345">
        <v>2.8</v>
      </c>
      <c r="AR54" s="346">
        <v>49.1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46687767</v>
      </c>
      <c r="AN55" s="334">
        <v>59492</v>
      </c>
      <c r="AO55" s="335">
        <v>-15.1</v>
      </c>
      <c r="AP55" s="336">
        <v>58766</v>
      </c>
      <c r="AQ55" s="337">
        <v>2.9</v>
      </c>
      <c r="AR55" s="338">
        <v>-18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14866919</v>
      </c>
      <c r="AN56" s="342">
        <v>18944</v>
      </c>
      <c r="AO56" s="343">
        <v>-37</v>
      </c>
      <c r="AP56" s="344">
        <v>29363</v>
      </c>
      <c r="AQ56" s="345">
        <v>-2.5</v>
      </c>
      <c r="AR56" s="346">
        <v>-34.5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44210803</v>
      </c>
      <c r="AN57" s="334">
        <v>56709</v>
      </c>
      <c r="AO57" s="335">
        <v>-4.7</v>
      </c>
      <c r="AP57" s="336">
        <v>62482</v>
      </c>
      <c r="AQ57" s="337">
        <v>6.3</v>
      </c>
      <c r="AR57" s="338">
        <v>-11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15089333</v>
      </c>
      <c r="AN58" s="342">
        <v>19355</v>
      </c>
      <c r="AO58" s="343">
        <v>2.2000000000000002</v>
      </c>
      <c r="AP58" s="344">
        <v>34626</v>
      </c>
      <c r="AQ58" s="345">
        <v>17.899999999999999</v>
      </c>
      <c r="AR58" s="346">
        <v>-15.7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42612868</v>
      </c>
      <c r="AN59" s="334">
        <v>55062</v>
      </c>
      <c r="AO59" s="335">
        <v>-2.9</v>
      </c>
      <c r="AP59" s="336">
        <v>59288</v>
      </c>
      <c r="AQ59" s="337">
        <v>-5.0999999999999996</v>
      </c>
      <c r="AR59" s="338">
        <v>2.2000000000000002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16289137</v>
      </c>
      <c r="AN60" s="342">
        <v>21048</v>
      </c>
      <c r="AO60" s="343">
        <v>8.6999999999999993</v>
      </c>
      <c r="AP60" s="344">
        <v>32670</v>
      </c>
      <c r="AQ60" s="345">
        <v>-5.6</v>
      </c>
      <c r="AR60" s="346">
        <v>14.3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46413595</v>
      </c>
      <c r="AN61" s="349">
        <v>59191</v>
      </c>
      <c r="AO61" s="350">
        <v>-3.6</v>
      </c>
      <c r="AP61" s="351">
        <v>58523</v>
      </c>
      <c r="AQ61" s="352">
        <v>2.4</v>
      </c>
      <c r="AR61" s="338">
        <v>-6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17128851</v>
      </c>
      <c r="AN62" s="342">
        <v>21841</v>
      </c>
      <c r="AO62" s="343">
        <v>1.7</v>
      </c>
      <c r="AP62" s="344">
        <v>31216</v>
      </c>
      <c r="AQ62" s="345">
        <v>4.2</v>
      </c>
      <c r="AR62" s="346">
        <v>-2.5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b0ulejVekVtbopwrmjwn4p7VYQmM18v+8Z7jnkPaR16nDGnF/HVg4cKhgtG9hERGNXSUu/NMLFrlu8hFkfHdw==" saltValue="7JDQdYTrqMz6KDqKg+Lx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slfUqJo83X7K6goWHscfxRVLpq9hmJh8JVqZOe2jPWgtDsmIgolWwMfSlKemeXh5V4k9muBYxqnSlddQlGss8g==" saltValue="4vcbEItvub8eEPwK74f6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4xXiDOvrWBxSeWNQmzekUgXt6iEt3RCtQg0TTLGgh9wzSce/qgxDcy2+TOJgXihtgh88WVzAWrRV3jUxZgJaYw==" saltValue="Gxh4KX48gY5rI9mUzUqo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0.87</v>
      </c>
      <c r="G47" s="12">
        <v>1.97</v>
      </c>
      <c r="H47" s="12">
        <v>1.49</v>
      </c>
      <c r="I47" s="12">
        <v>3.79</v>
      </c>
      <c r="J47" s="13">
        <v>3.7</v>
      </c>
    </row>
    <row r="48" spans="2:10" ht="57.75" customHeight="1" x14ac:dyDescent="0.15">
      <c r="B48" s="14"/>
      <c r="C48" s="1141" t="s">
        <v>4</v>
      </c>
      <c r="D48" s="1141"/>
      <c r="E48" s="1142"/>
      <c r="F48" s="15">
        <v>2.08</v>
      </c>
      <c r="G48" s="16">
        <v>1.72</v>
      </c>
      <c r="H48" s="16">
        <v>1.53</v>
      </c>
      <c r="I48" s="16">
        <v>3.1</v>
      </c>
      <c r="J48" s="17">
        <v>2.7</v>
      </c>
    </row>
    <row r="49" spans="2:10" ht="57.75" customHeight="1" thickBot="1" x14ac:dyDescent="0.2">
      <c r="B49" s="18"/>
      <c r="C49" s="1143" t="s">
        <v>5</v>
      </c>
      <c r="D49" s="1143"/>
      <c r="E49" s="1144"/>
      <c r="F49" s="19">
        <v>0.83</v>
      </c>
      <c r="G49" s="20">
        <v>0.73</v>
      </c>
      <c r="H49" s="20" t="s">
        <v>567</v>
      </c>
      <c r="I49" s="20">
        <v>3.99</v>
      </c>
      <c r="J49" s="21" t="s">
        <v>568</v>
      </c>
    </row>
    <row r="50" spans="2:10" x14ac:dyDescent="0.15"/>
  </sheetData>
  <sheetProtection algorithmName="SHA-512" hashValue="q0htgPNq25gXcyVmjC0TX36m5Dzz3Irlrs5F1QgUWG27cI3Qdai3/6Nw63nOJVHZpajBqSJ9mmeNxoii5Diyaw==" saltValue="8jx8o6SBxzq/W4ZYhS1c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2024-03-26T07:39:42Z</cp:lastPrinted>
  <dcterms:created xsi:type="dcterms:W3CDTF">2024-02-05T01:04:12Z</dcterms:created>
  <dcterms:modified xsi:type="dcterms:W3CDTF">2024-03-26T07:41:09Z</dcterms:modified>
  <cp:category/>
</cp:coreProperties>
</file>