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s-02.mic5.soumu.go.jp\org1107\財務調査課(11070006)\04_調査統計係\【検討中】フォルダ\◆地方財政状況調査関係資料\05_財政状況資料集\R04決算_財政状況資料集\06 確認作業\政令市提出\56_静岡市\"/>
    </mc:Choice>
  </mc:AlternateContent>
  <xr:revisionPtr revIDLastSave="0" documentId="13_ncr:1_{551858D1-14CE-49CF-A870-D70833251EFE}" xr6:coauthVersionLast="36" xr6:coauthVersionMax="47" xr10:uidLastSave="{00000000-0000-0000-0000-000000000000}"/>
  <bookViews>
    <workbookView xWindow="28680" yWindow="-120" windowWidth="29040" windowHeight="16440"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将来負担比率（分子）の構造" sheetId="7" r:id="rId10"/>
    <sheet name="連結実質赤字比率に係る赤字・黒字の構成分析" sheetId="5" r:id="rId11"/>
    <sheet name="実質公債費比率（分子）の構造" sheetId="6"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5" i="10"/>
  <c r="BG34" i="10"/>
  <c r="AO37" i="10"/>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C40" i="10"/>
  <c r="BW39" i="10"/>
  <c r="BE39" i="10"/>
  <c r="AM39" i="10"/>
  <c r="BW38" i="10"/>
  <c r="BE38" i="10"/>
  <c r="AM38" i="10"/>
  <c r="BE37" i="10"/>
  <c r="BE36" i="10"/>
  <c r="BW34" i="10"/>
  <c r="C34" i="10"/>
  <c r="C35" i="10" s="1"/>
  <c r="BW35" i="10" l="1"/>
  <c r="BW36" i="10" s="1"/>
  <c r="BW37" i="10" s="1"/>
  <c r="C36" i="10"/>
  <c r="C37" i="10" s="1"/>
  <c r="C38" i="10" s="1"/>
  <c r="C39" i="10" s="1"/>
  <c r="U34" i="10"/>
  <c r="U35" i="10" s="1"/>
  <c r="U36" i="10" s="1"/>
  <c r="U37" i="10" s="1"/>
  <c r="U38" i="10" s="1"/>
  <c r="U39" i="10" s="1"/>
  <c r="U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 r="AM34" i="10"/>
  <c r="AM35" i="10" s="1"/>
  <c r="AM36" i="10" s="1"/>
  <c r="AM37" i="10" s="1"/>
  <c r="BE34" i="10" l="1"/>
  <c r="BE35" i="10" s="1"/>
</calcChain>
</file>

<file path=xl/sharedStrings.xml><?xml version="1.0" encoding="utf-8"?>
<sst xmlns="http://schemas.openxmlformats.org/spreadsheetml/2006/main" count="965" uniqueCount="621">
  <si>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</si>
  <si>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</si>
  <si>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</si>
  <si>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</si>
  <si>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</si>
  <si>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</si>
  <si>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</si>
  <si>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</si>
  <si>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</si>
  <si>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</si>
  <si>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</si>
  <si>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</si>
  <si>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</si>
  <si>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</si>
  <si>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</si>
  <si>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</si>
  <si>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</si>
  <si>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</si>
  <si>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</si>
  <si>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</si>
  <si>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</si>
  <si>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</si>
  <si>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</si>
  <si>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</si>
  <si>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</si>
  <si>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</si>
  <si>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</si>
  <si>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</si>
  <si>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</si>
  <si>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</si>
  <si>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</si>
  <si>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</si>
  <si>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</si>
  <si>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</si>
  <si>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</si>
  <si>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</si>
  <si>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</si>
  <si>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</si>
  <si>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</si>
  <si>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</si>
  <si>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</si>
  <si>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</si>
  <si>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</si>
  <si>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</si>
  <si>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</si>
  <si>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</si>
  <si>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</si>
  <si>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</si>
  <si>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</si>
  <si>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</si>
  <si>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</si>
  <si>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</si>
  <si>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</si>
  <si>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</si>
  <si>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</si>
  <si>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</si>
  <si>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</si>
  <si>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</si>
  <si>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</si>
  <si>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</si>
  <si>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</si>
  <si>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</si>
  <si>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</si>
  <si>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</si>
  <si>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</si>
  <si>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</si>
  <si>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</si>
  <si>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</si>
  <si>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</si>
  <si>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</si>
  <si>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</si>
  <si>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</si>
  <si>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</si>
  <si>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</si>
  <si>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</si>
  <si>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</si>
  <si>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</si>
  <si>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</si>
  <si>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</si>
  <si>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</si>
  <si>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</si>
  <si>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</si>
  <si>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</si>
  <si>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</si>
  <si>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</si>
  <si>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</si>
  <si>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</si>
  <si>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</si>
  <si>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</si>
  <si>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</si>
  <si>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</si>
  <si>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</si>
  <si>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</si>
  <si>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</si>
  <si>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</si>
  <si>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</si>
  <si>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</si>
  <si>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</si>
  <si>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</si>
  <si>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静岡市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</si>
  <si>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</si>
  <si>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</si>
  <si>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</si>
  <si>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</si>
  <si>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</si>
  <si>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</si>
  <si>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</si>
  <si>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</si>
  <si>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</si>
  <si>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</si>
  <si>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</si>
  <si>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</si>
  <si>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</si>
  <si>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</si>
  <si>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</si>
  <si>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</si>
  <si>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</si>
  <si>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</si>
  <si>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</si>
  <si>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</si>
  <si>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</si>
  <si>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</si>
  <si>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</si>
  <si>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</si>
  <si>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</si>
  <si>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</si>
  <si>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</si>
  <si>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</si>
  <si>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</si>
  <si>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</si>
  <si>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</si>
  <si>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</si>
  <si>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</si>
  <si>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</si>
  <si>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</si>
  <si>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</si>
  <si>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</si>
  <si>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</si>
  <si>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</si>
  <si>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</si>
  <si>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</si>
  <si>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</si>
  <si>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</si>
  <si>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</si>
  <si>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</si>
  <si>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</si>
  <si>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</si>
  <si>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</si>
  <si>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</si>
  <si>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</si>
  <si>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</si>
  <si>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</si>
  <si>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</si>
  <si>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</si>
  <si>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</si>
  <si>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</si>
  <si>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</si>
  <si>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</si>
  <si>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</si>
  <si>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</si>
  <si>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</si>
  <si>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</si>
  <si>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</si>
  <si>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</si>
  <si>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</si>
  <si>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</si>
  <si>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</si>
  <si>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</si>
  <si>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</si>
  <si>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</si>
  <si>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</si>
  <si>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</si>
  <si>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</si>
  <si>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</si>
  <si>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</si>
  <si>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</si>
  <si>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</si>
  <si>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</si>
  <si>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</si>
  <si>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</si>
  <si>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</si>
  <si>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</si>
  <si>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</si>
  <si>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</si>
  <si>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</si>
  <si>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</si>
  <si>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</si>
  <si>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</si>
  <si>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</si>
  <si>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</si>
  <si>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</si>
  <si>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</si>
  <si>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</si>
  <si>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</si>
  <si>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</si>
  <si>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</si>
  <si>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</si>
  <si>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</si>
  <si>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</si>
  <si>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</si>
  <si>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</si>
  <si>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</si>
  <si>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</si>
  <si>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</si>
  <si>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</si>
  <si>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</si>
  <si>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</si>
  <si>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</si>
  <si>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</si>
  <si>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</si>
  <si>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</si>
  <si>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</si>
  <si>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</si>
  <si>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</si>
  <si>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静岡県静岡市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</si>
  <si>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</si>
  <si>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</si>
  <si>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</si>
  <si>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</si>
  <si>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</si>
  <si>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</si>
  <si>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</si>
  <si>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</si>
  <si>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</si>
  <si>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</si>
  <si>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</si>
  <si>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</si>
  <si>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</si>
  <si>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</si>
  <si>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</si>
  <si>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</si>
  <si>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</si>
  <si>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</si>
  <si>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</si>
  <si>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</si>
  <si>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</si>
  <si>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</si>
  <si>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</si>
  <si>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</si>
  <si>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</si>
  <si>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</si>
  <si>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</si>
  <si>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</si>
  <si>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</si>
  <si>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</si>
  <si>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</si>
  <si>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</si>
  <si>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</si>
  <si>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</si>
  <si>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</si>
  <si>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</si>
  <si>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</si>
  <si>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</si>
  <si>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</si>
  <si>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</si>
  <si>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</si>
  <si>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</si>
  <si>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</si>
  <si>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</si>
  <si>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</si>
  <si>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</si>
  <si>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</si>
  <si>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</si>
  <si>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</si>
  <si>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</si>
  <si>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</si>
  <si>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</si>
  <si>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</si>
  <si>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</si>
  <si>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</si>
  <si>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</si>
  <si>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</si>
  <si>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</si>
  <si>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</si>
  <si>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</si>
  <si>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</si>
  <si>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</si>
  <si>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</si>
  <si>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</si>
  <si>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</si>
  <si>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</si>
  <si>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</si>
  <si>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</si>
  <si>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</si>
  <si>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</si>
  <si>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</si>
  <si>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</si>
  <si>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</si>
  <si>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</si>
  <si>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</si>
  <si>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</si>
  <si>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</si>
  <si>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</si>
  <si>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</si>
  <si>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</si>
  <si>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</si>
  <si>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</si>
  <si>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</si>
  <si>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</si>
  <si>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</si>
  <si>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</si>
  <si>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</si>
  <si>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</si>
  <si>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</si>
  <si>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</si>
  <si>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</si>
  <si>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</si>
  <si>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</si>
  <si>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</si>
  <si>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</si>
  <si>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</si>
  <si>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</si>
  <si>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</si>
  <si>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</si>
  <si>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</si>
  <si>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</si>
  <si>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</si>
  <si>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</si>
  <si>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</si>
  <si>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</si>
  <si>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</si>
  <si>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</si>
  <si>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</si>
  <si>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</si>
  <si>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</si>
  <si>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</si>
  <si>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</si>
  <si>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</si>
  <si>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</si>
  <si>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</si>
  <si>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</si>
  <si>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</si>
  <si>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</si>
  <si>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</si>
  <si>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</si>
  <si>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</si>
  <si>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</si>
  <si>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</si>
  <si>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</si>
  <si>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</si>
  <si>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</si>
  <si>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</si>
  <si>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</si>
  <si>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</si>
  <si>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</si>
  <si>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</si>
  <si>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</si>
  <si>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</si>
  <si>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</si>
  <si>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</si>
  <si>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</si>
  <si>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</si>
  <si>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</si>
  <si>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</si>
  <si>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</si>
  <si>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</si>
  <si>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</si>
  <si>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</si>
  <si>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</si>
  <si>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</si>
  <si>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</si>
  <si>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</si>
  <si>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</si>
  <si>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</si>
  <si>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</si>
  <si>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</si>
  <si>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静岡県静岡市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</si>
  <si>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</si>
  <si>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</si>
  <si>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</si>
  <si>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</si>
  <si>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</si>
  <si>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</si>
  <si>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</si>
  <si>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</si>
  <si>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</si>
  <si>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</si>
  <si>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</si>
  <si>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</si>
  <si>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</si>
  <si>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</si>
  <si>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</si>
  <si>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</si>
  <si>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</si>
  <si>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</si>
  <si>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</si>
  <si>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</si>
  <si>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電気事業経営記念基金会計</t>
    <phoneticPr fontId="5"/>
  </si>
  <si>
    <t>土地区画整理清算金会計</t>
    <phoneticPr fontId="5"/>
  </si>
  <si>
    <t>母子・父子・寡婦福祉資金貸付金会計</t>
    <phoneticPr fontId="5"/>
  </si>
  <si>
    <t>公債管理事業会計</t>
    <phoneticPr fontId="5"/>
  </si>
  <si>
    <t>-</t>
    <phoneticPr fontId="5"/>
  </si>
  <si>
    <t>静岡市立静岡病院事業債管理事業会計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</si>
  <si>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</si>
  <si>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</si>
  <si>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</si>
  <si>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</si>
  <si>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</si>
  <si>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</si>
  <si>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</si>
  <si>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</si>
  <si>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</si>
  <si>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</si>
  <si>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</si>
  <si>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</si>
  <si>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</si>
  <si>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</si>
  <si>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競輪事業会計</t>
    <phoneticPr fontId="5"/>
  </si>
  <si>
    <t>国民健康保険事業会計（事業勘定）</t>
    <phoneticPr fontId="5"/>
  </si>
  <si>
    <t>国民健康保険事業会計（直営診療施設勘定）</t>
    <phoneticPr fontId="5"/>
  </si>
  <si>
    <t>駐車場事業会計</t>
    <phoneticPr fontId="5"/>
  </si>
  <si>
    <t>介護保険事業会計</t>
    <phoneticPr fontId="5"/>
  </si>
  <si>
    <t>介護保険サービス会計</t>
    <phoneticPr fontId="5"/>
  </si>
  <si>
    <t>後期高齢者医療事業会計</t>
    <phoneticPr fontId="5"/>
  </si>
  <si>
    <t>水道事業会計</t>
    <phoneticPr fontId="5"/>
  </si>
  <si>
    <t>法適用企業</t>
    <phoneticPr fontId="5"/>
  </si>
  <si>
    <t>下水道事業会計</t>
    <phoneticPr fontId="5"/>
  </si>
  <si>
    <t>法適用企業</t>
    <phoneticPr fontId="5"/>
  </si>
  <si>
    <t>病院事業会計</t>
    <phoneticPr fontId="5"/>
  </si>
  <si>
    <t>簡易水道事業会計</t>
    <phoneticPr fontId="5"/>
  </si>
  <si>
    <t>農業集落排水事業会計</t>
    <phoneticPr fontId="5"/>
  </si>
  <si>
    <t>法非適用企業</t>
    <phoneticPr fontId="5"/>
  </si>
  <si>
    <t>中央卸売市場事業会計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</si>
  <si>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</si>
  <si>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</si>
  <si>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</si>
  <si>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</si>
  <si>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</si>
  <si>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</si>
  <si>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</si>
  <si>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</si>
  <si>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</si>
  <si>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</si>
  <si>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</si>
  <si>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</si>
  <si>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</si>
  <si>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</si>
  <si>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</si>
  <si>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</si>
  <si>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</si>
  <si>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</si>
  <si>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</si>
  <si>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</si>
  <si>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</si>
  <si>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</si>
  <si>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</si>
  <si>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</si>
  <si>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</si>
  <si>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</si>
  <si>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</si>
  <si>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</si>
  <si>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</si>
  <si>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</si>
  <si>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</si>
  <si>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</si>
  <si>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</si>
  <si>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</si>
  <si>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</si>
  <si>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</si>
  <si>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</si>
  <si>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</si>
  <si>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</si>
  <si>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</si>
  <si>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</si>
  <si>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</si>
  <si>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</si>
  <si>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</si>
  <si>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</si>
  <si>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</si>
  <si>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</si>
  <si>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</si>
  <si>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</si>
  <si>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</si>
  <si>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t>
    <phoneticPr fontId="5"/>
  </si>
  <si>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</si>
  <si>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</si>
  <si>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</si>
  <si>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</si>
  <si>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</si>
  <si>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</si>
  <si>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</si>
  <si>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</si>
  <si>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</si>
  <si>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</si>
  <si>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</si>
  <si>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</si>
  <si>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</si>
  <si>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</si>
  <si>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</si>
  <si>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</si>
  <si>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</si>
  <si>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</si>
  <si>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</si>
  <si>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</si>
  <si>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</si>
  <si>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</si>
  <si>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</si>
  <si>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</si>
  <si>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</si>
  <si>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</si>
  <si>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</si>
  <si>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</si>
  <si>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</si>
  <si>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</si>
  <si>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</si>
  <si>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</si>
  <si>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</si>
  <si>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</si>
  <si>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</si>
  <si>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</si>
  <si>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</si>
  <si>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</si>
  <si>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</si>
  <si>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</si>
  <si>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</si>
  <si>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</si>
  <si>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</si>
  <si>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</si>
  <si>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</si>
  <si>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</si>
  <si>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</si>
  <si>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</si>
  <si>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</si>
  <si>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</si>
  <si>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</si>
  <si>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</si>
  <si>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</si>
  <si>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</si>
  <si>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</si>
  <si>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</si>
  <si>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</si>
  <si>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</si>
  <si>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</si>
  <si>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</si>
  <si>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</si>
  <si>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</si>
  <si>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</si>
  <si>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</si>
  <si>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</si>
  <si>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</si>
  <si>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</si>
  <si>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</si>
  <si>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</si>
  <si>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</si>
  <si>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</si>
  <si>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</si>
  <si>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</si>
  <si>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</si>
  <si>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</si>
  <si>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</si>
  <si>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</si>
  <si>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</si>
  <si>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</si>
  <si>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</si>
  <si>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</si>
  <si>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</si>
  <si>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</si>
  <si>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</si>
  <si>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</si>
  <si>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</si>
  <si>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</si>
  <si>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</si>
  <si>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</si>
  <si>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</si>
  <si>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</si>
  <si>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</si>
  <si>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</si>
  <si>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</si>
  <si>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</si>
  <si>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</si>
  <si>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</si>
  <si>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</si>
  <si>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</si>
  <si>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</si>
  <si>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</si>
  <si>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</si>
  <si>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</si>
  <si>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</si>
  <si>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</si>
  <si>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</si>
  <si>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</si>
  <si>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0.11</t>
  </si>
  <si>
    <t>水道事業会計</t>
  </si>
  <si>
    <t>下水道事業会計</t>
  </si>
  <si>
    <t>一般会計</t>
  </si>
  <si>
    <t>病院事業会計</t>
  </si>
  <si>
    <t>国民健康保険事業会計（事業勘定）</t>
  </si>
  <si>
    <t>介護保険事業会計</t>
  </si>
  <si>
    <t>競輪事業会計</t>
  </si>
  <si>
    <t>後期高齢者医療事業会計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</si>
  <si>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</si>
  <si>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</si>
  <si>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</si>
  <si>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</si>
  <si>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</si>
  <si>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</si>
  <si>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</si>
  <si>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</si>
  <si>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</si>
  <si>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静岡市土地開発公社</t>
  </si>
  <si>
    <t>静岡市まちづくり公社</t>
    <rPh sb="0" eb="3">
      <t>シズオカシ</t>
    </rPh>
    <rPh sb="8" eb="10">
      <t>コウシャ</t>
    </rPh>
    <phoneticPr fontId="3"/>
  </si>
  <si>
    <t>静岡市文化振興財団</t>
  </si>
  <si>
    <t>静岡市スポーツ協会</t>
    <rPh sb="7" eb="9">
      <t>キョウカイ</t>
    </rPh>
    <phoneticPr fontId="2"/>
  </si>
  <si>
    <t>静岡市環境公社</t>
    <rPh sb="3" eb="5">
      <t>カンキョウ</t>
    </rPh>
    <rPh sb="5" eb="7">
      <t>コウシャ</t>
    </rPh>
    <phoneticPr fontId="3"/>
  </si>
  <si>
    <t>するが企画観光局</t>
    <rPh sb="3" eb="5">
      <t>キカク</t>
    </rPh>
    <rPh sb="5" eb="8">
      <t>カンコウキョク</t>
    </rPh>
    <phoneticPr fontId="3"/>
  </si>
  <si>
    <t>静岡市勤労者福祉サービスセンター</t>
    <rPh sb="2" eb="3">
      <t>シ</t>
    </rPh>
    <phoneticPr fontId="3"/>
  </si>
  <si>
    <t>静岡産業振興協会</t>
  </si>
  <si>
    <t>駿府楽市</t>
  </si>
  <si>
    <t>静岡市動物園協会</t>
  </si>
  <si>
    <t>〇</t>
    <phoneticPr fontId="2"/>
  </si>
  <si>
    <t>静岡市立静岡病院</t>
    <rPh sb="0" eb="2">
      <t>シズオカ</t>
    </rPh>
    <rPh sb="2" eb="4">
      <t>シリツ</t>
    </rPh>
    <rPh sb="4" eb="6">
      <t>シズオカ</t>
    </rPh>
    <rPh sb="6" eb="8">
      <t>ビョウイン</t>
    </rPh>
    <phoneticPr fontId="3"/>
  </si>
  <si>
    <t>静岡市国際交流協会</t>
    <rPh sb="0" eb="3">
      <t>シズオカシ</t>
    </rPh>
    <rPh sb="3" eb="5">
      <t>コクサイ</t>
    </rPh>
    <rPh sb="5" eb="7">
      <t>コウリュウ</t>
    </rPh>
    <rPh sb="7" eb="9">
      <t>キョウカイ</t>
    </rPh>
    <phoneticPr fontId="2"/>
  </si>
  <si>
    <t>共立蒲原総合病院組合</t>
  </si>
  <si>
    <t>静岡県後期高齢者医療広域連合（事業会計分）</t>
  </si>
  <si>
    <t>静岡県後期高齢者医療広域連合（普通会計分）</t>
  </si>
  <si>
    <t>静岡地方税滞納整理機構</t>
  </si>
  <si>
    <t>公共建築物整備基金</t>
    <rPh sb="0" eb="2">
      <t>コウキョウ</t>
    </rPh>
    <rPh sb="2" eb="4">
      <t>ケンチク</t>
    </rPh>
    <rPh sb="4" eb="5">
      <t>ブツ</t>
    </rPh>
    <rPh sb="5" eb="9">
      <t>セイビキキン</t>
    </rPh>
    <phoneticPr fontId="5"/>
  </si>
  <si>
    <t>地域振興基金</t>
    <rPh sb="0" eb="6">
      <t>チイキシンコウキキン</t>
    </rPh>
    <phoneticPr fontId="2"/>
  </si>
  <si>
    <t>電気事業経営記念基金</t>
    <rPh sb="0" eb="10">
      <t>デンキジギョウケイエイキネンキキン</t>
    </rPh>
    <phoneticPr fontId="2"/>
  </si>
  <si>
    <t>一般廃棄物処理施設整備基金</t>
    <rPh sb="0" eb="5">
      <t>イッパンハイキブツ</t>
    </rPh>
    <rPh sb="5" eb="9">
      <t>ショリシセツ</t>
    </rPh>
    <rPh sb="9" eb="13">
      <t>セイビキキン</t>
    </rPh>
    <phoneticPr fontId="2"/>
  </si>
  <si>
    <t>健康福祉基金</t>
    <rPh sb="0" eb="6">
      <t>ケンコウフクシキキン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</si>
</sst>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F71E-48B7-ABDC-4F73DD7DFF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53201</c:v>
                </c:pt>
                <c:pt idx="1">
                  <c:v>56229</c:v>
                </c:pt>
                <c:pt idx="2">
                  <c:v>65609</c:v>
                </c:pt>
                <c:pt idx="3">
                  <c:v>55322</c:v>
                </c:pt>
                <c:pt idx="4">
                  <c:v>53321</c:v>
                </c:pt>
              </c:numCache>
            </c:numRef>
          </c:val>
          <c:smooth val="0"/>
          <c:extLst>
            <c:ext xmlns:c16="http://schemas.microsoft.com/office/drawing/2014/chart" uri="{C3380CC4-5D6E-409C-BE32-E72D297353CC}">
              <c16:uniqueId val="{00000001-F71E-48B7-ABDC-4F73DD7DFF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2.84</c:v>
                </c:pt>
                <c:pt idx="1">
                  <c:v>2.72</c:v>
                </c:pt>
                <c:pt idx="2">
                  <c:v>2.8</c:v>
                </c:pt>
                <c:pt idx="3">
                  <c:v>3.3</c:v>
                </c:pt>
                <c:pt idx="4">
                  <c:v>3.55</c:v>
                </c:pt>
              </c:numCache>
            </c:numRef>
          </c:val>
          <c:extLst>
            <c:ext xmlns:c16="http://schemas.microsoft.com/office/drawing/2014/chart" uri="{C3380CC4-5D6E-409C-BE32-E72D297353CC}">
              <c16:uniqueId val="{00000000-294E-4D07-8303-FBD2972308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4.55</c:v>
                </c:pt>
                <c:pt idx="1">
                  <c:v>4.58</c:v>
                </c:pt>
                <c:pt idx="2">
                  <c:v>4.53</c:v>
                </c:pt>
                <c:pt idx="3">
                  <c:v>5.81</c:v>
                </c:pt>
                <c:pt idx="4">
                  <c:v>6.02</c:v>
                </c:pt>
              </c:numCache>
            </c:numRef>
          </c:val>
          <c:extLst>
            <c:ext xmlns:c16="http://schemas.microsoft.com/office/drawing/2014/chart" uri="{C3380CC4-5D6E-409C-BE32-E72D297353CC}">
              <c16:uniqueId val="{00000001-294E-4D07-8303-FBD2972308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c:v>
                </c:pt>
                <c:pt idx="1">
                  <c:v>-0.11</c:v>
                </c:pt>
                <c:pt idx="2">
                  <c:v>0.14000000000000001</c:v>
                </c:pt>
                <c:pt idx="3">
                  <c:v>2.12</c:v>
                </c:pt>
                <c:pt idx="4">
                  <c:v>0.17</c:v>
                </c:pt>
              </c:numCache>
            </c:numRef>
          </c:val>
          <c:smooth val="0"/>
          <c:extLst>
            <c:ext xmlns:c16="http://schemas.microsoft.com/office/drawing/2014/chart" uri="{C3380CC4-5D6E-409C-BE32-E72D297353CC}">
              <c16:uniqueId val="{00000002-294E-4D07-8303-FBD2972308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373689</c:v>
                </c:pt>
                <c:pt idx="5">
                  <c:v>377604</c:v>
                </c:pt>
                <c:pt idx="8">
                  <c:v>383537</c:v>
                </c:pt>
                <c:pt idx="11">
                  <c:v>387761</c:v>
                </c:pt>
                <c:pt idx="14">
                  <c:v>390847</c:v>
                </c:pt>
              </c:numCache>
            </c:numRef>
          </c:val>
          <c:extLst>
            <c:ext xmlns:c16="http://schemas.microsoft.com/office/drawing/2014/chart" uri="{C3380CC4-5D6E-409C-BE32-E72D297353CC}">
              <c16:uniqueId val="{00000000-E1EE-47A5-9CF8-6C17D94E57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88670</c:v>
                </c:pt>
                <c:pt idx="5">
                  <c:v>88008</c:v>
                </c:pt>
                <c:pt idx="8">
                  <c:v>80619</c:v>
                </c:pt>
                <c:pt idx="11">
                  <c:v>78929</c:v>
                </c:pt>
                <c:pt idx="14">
                  <c:v>76922</c:v>
                </c:pt>
              </c:numCache>
            </c:numRef>
          </c:val>
          <c:extLst>
            <c:ext xmlns:c16="http://schemas.microsoft.com/office/drawing/2014/chart" uri="{C3380CC4-5D6E-409C-BE32-E72D297353CC}">
              <c16:uniqueId val="{00000001-E1EE-47A5-9CF8-6C17D94E57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66579</c:v>
                </c:pt>
                <c:pt idx="5">
                  <c:v>65048</c:v>
                </c:pt>
                <c:pt idx="8">
                  <c:v>66716</c:v>
                </c:pt>
                <c:pt idx="11">
                  <c:v>80418</c:v>
                </c:pt>
                <c:pt idx="14">
                  <c:v>87848</c:v>
                </c:pt>
              </c:numCache>
            </c:numRef>
          </c:val>
          <c:extLst>
            <c:ext xmlns:c16="http://schemas.microsoft.com/office/drawing/2014/chart" uri="{C3380CC4-5D6E-409C-BE32-E72D297353CC}">
              <c16:uniqueId val="{00000002-E1EE-47A5-9CF8-6C17D94E57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EE-47A5-9CF8-6C17D94E57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EE-47A5-9CF8-6C17D94E57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1922</c:v>
                </c:pt>
                <c:pt idx="3">
                  <c:v>1925</c:v>
                </c:pt>
                <c:pt idx="6">
                  <c:v>2361</c:v>
                </c:pt>
                <c:pt idx="9">
                  <c:v>2097</c:v>
                </c:pt>
                <c:pt idx="12">
                  <c:v>2059</c:v>
                </c:pt>
              </c:numCache>
            </c:numRef>
          </c:val>
          <c:extLst>
            <c:ext xmlns:c16="http://schemas.microsoft.com/office/drawing/2014/chart" uri="{C3380CC4-5D6E-409C-BE32-E72D297353CC}">
              <c16:uniqueId val="{00000005-E1EE-47A5-9CF8-6C17D94E57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62331</c:v>
                </c:pt>
                <c:pt idx="3">
                  <c:v>60468</c:v>
                </c:pt>
                <c:pt idx="6">
                  <c:v>57094</c:v>
                </c:pt>
                <c:pt idx="9">
                  <c:v>55328</c:v>
                </c:pt>
                <c:pt idx="12">
                  <c:v>53734</c:v>
                </c:pt>
              </c:numCache>
            </c:numRef>
          </c:val>
          <c:extLst>
            <c:ext xmlns:c16="http://schemas.microsoft.com/office/drawing/2014/chart" uri="{C3380CC4-5D6E-409C-BE32-E72D297353CC}">
              <c16:uniqueId val="{00000006-E1EE-47A5-9CF8-6C17D94E57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669</c:v>
                </c:pt>
                <c:pt idx="3">
                  <c:v>624</c:v>
                </c:pt>
                <c:pt idx="6">
                  <c:v>542</c:v>
                </c:pt>
                <c:pt idx="9">
                  <c:v>509</c:v>
                </c:pt>
                <c:pt idx="12">
                  <c:v>399</c:v>
                </c:pt>
              </c:numCache>
            </c:numRef>
          </c:val>
          <c:extLst>
            <c:ext xmlns:c16="http://schemas.microsoft.com/office/drawing/2014/chart" uri="{C3380CC4-5D6E-409C-BE32-E72D297353CC}">
              <c16:uniqueId val="{00000007-E1EE-47A5-9CF8-6C17D94E57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67787</c:v>
                </c:pt>
                <c:pt idx="3">
                  <c:v>66178</c:v>
                </c:pt>
                <c:pt idx="6">
                  <c:v>62544</c:v>
                </c:pt>
                <c:pt idx="9">
                  <c:v>60408</c:v>
                </c:pt>
                <c:pt idx="12">
                  <c:v>59015</c:v>
                </c:pt>
              </c:numCache>
            </c:numRef>
          </c:val>
          <c:extLst>
            <c:ext xmlns:c16="http://schemas.microsoft.com/office/drawing/2014/chart" uri="{C3380CC4-5D6E-409C-BE32-E72D297353CC}">
              <c16:uniqueId val="{00000008-E1EE-47A5-9CF8-6C17D94E57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5790</c:v>
                </c:pt>
                <c:pt idx="3">
                  <c:v>4808</c:v>
                </c:pt>
                <c:pt idx="6">
                  <c:v>3881</c:v>
                </c:pt>
                <c:pt idx="9">
                  <c:v>3135</c:v>
                </c:pt>
                <c:pt idx="12">
                  <c:v>2780</c:v>
                </c:pt>
              </c:numCache>
            </c:numRef>
          </c:val>
          <c:extLst>
            <c:ext xmlns:c16="http://schemas.microsoft.com/office/drawing/2014/chart" uri="{C3380CC4-5D6E-409C-BE32-E72D297353CC}">
              <c16:uniqueId val="{00000009-E1EE-47A5-9CF8-6C17D94E57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470595</c:v>
                </c:pt>
                <c:pt idx="3">
                  <c:v>477105</c:v>
                </c:pt>
                <c:pt idx="6">
                  <c:v>486394</c:v>
                </c:pt>
                <c:pt idx="9">
                  <c:v>491389</c:v>
                </c:pt>
                <c:pt idx="12">
                  <c:v>496217</c:v>
                </c:pt>
              </c:numCache>
            </c:numRef>
          </c:val>
          <c:extLst>
            <c:ext xmlns:c16="http://schemas.microsoft.com/office/drawing/2014/chart" uri="{C3380CC4-5D6E-409C-BE32-E72D297353CC}">
              <c16:uniqueId val="{0000000A-E1EE-47A5-9CF8-6C17D94E573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80157</c:v>
                </c:pt>
                <c:pt idx="2">
                  <c:v>#N/A</c:v>
                </c:pt>
                <c:pt idx="3">
                  <c:v>#N/A</c:v>
                </c:pt>
                <c:pt idx="4">
                  <c:v>80449</c:v>
                </c:pt>
                <c:pt idx="5">
                  <c:v>#N/A</c:v>
                </c:pt>
                <c:pt idx="6">
                  <c:v>#N/A</c:v>
                </c:pt>
                <c:pt idx="7">
                  <c:v>81944</c:v>
                </c:pt>
                <c:pt idx="8">
                  <c:v>#N/A</c:v>
                </c:pt>
                <c:pt idx="9">
                  <c:v>#N/A</c:v>
                </c:pt>
                <c:pt idx="10">
                  <c:v>65759</c:v>
                </c:pt>
                <c:pt idx="11">
                  <c:v>#N/A</c:v>
                </c:pt>
                <c:pt idx="12">
                  <c:v>#N/A</c:v>
                </c:pt>
                <c:pt idx="13">
                  <c:v>58586</c:v>
                </c:pt>
                <c:pt idx="14">
                  <c:v>#N/A</c:v>
                </c:pt>
              </c:numCache>
            </c:numRef>
          </c:val>
          <c:smooth val="0"/>
          <c:extLst>
            <c:ext xmlns:c16="http://schemas.microsoft.com/office/drawing/2014/chart" uri="{C3380CC4-5D6E-409C-BE32-E72D297353CC}">
              <c16:uniqueId val="{0000000B-E1EE-47A5-9CF8-6C17D94E573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0.03</c:v>
                </c:pt>
                <c:pt idx="4">
                  <c:v>#N/A</c:v>
                </c:pt>
                <c:pt idx="5">
                  <c:v>0.04</c:v>
                </c:pt>
                <c:pt idx="6">
                  <c:v>#N/A</c:v>
                </c:pt>
                <c:pt idx="7">
                  <c:v>0.06</c:v>
                </c:pt>
                <c:pt idx="8">
                  <c:v>#N/A</c:v>
                </c:pt>
                <c:pt idx="9">
                  <c:v>0.04</c:v>
                </c:pt>
              </c:numCache>
            </c:numRef>
          </c:val>
          <c:extLst>
            <c:ext xmlns:c16="http://schemas.microsoft.com/office/drawing/2014/chart" uri="{C3380CC4-5D6E-409C-BE32-E72D297353CC}">
              <c16:uniqueId val="{00000000-C3ED-4A57-8585-1F224A1FDE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ED-4A57-8585-1F224A1FDE43}"/>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0.16</c:v>
                </c:pt>
                <c:pt idx="2">
                  <c:v>#N/A</c:v>
                </c:pt>
                <c:pt idx="3">
                  <c:v>0.16</c:v>
                </c:pt>
                <c:pt idx="4">
                  <c:v>#N/A</c:v>
                </c:pt>
                <c:pt idx="5">
                  <c:v>0.15</c:v>
                </c:pt>
                <c:pt idx="6">
                  <c:v>#N/A</c:v>
                </c:pt>
                <c:pt idx="7">
                  <c:v>0.15</c:v>
                </c:pt>
                <c:pt idx="8">
                  <c:v>#N/A</c:v>
                </c:pt>
                <c:pt idx="9">
                  <c:v>0.17</c:v>
                </c:pt>
              </c:numCache>
            </c:numRef>
          </c:val>
          <c:extLst>
            <c:ext xmlns:c16="http://schemas.microsoft.com/office/drawing/2014/chart" uri="{C3380CC4-5D6E-409C-BE32-E72D297353CC}">
              <c16:uniqueId val="{00000002-C3ED-4A57-8585-1F224A1FDE43}"/>
            </c:ext>
          </c:extLst>
        </c:ser>
        <c:ser>
          <c:idx val="3"/>
          <c:order val="3"/>
          <c:tx>
            <c:strRef>
              <c:f>データシート!$A$30</c:f>
              <c:strCache>
                <c:ptCount val="1"/>
                <c:pt idx="0">
                  <c:v>競輪事業会計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0.18</c:v>
                </c:pt>
                <c:pt idx="4">
                  <c:v>#N/A</c:v>
                </c:pt>
                <c:pt idx="5">
                  <c:v>0.3</c:v>
                </c:pt>
                <c:pt idx="6">
                  <c:v>#N/A</c:v>
                </c:pt>
                <c:pt idx="7">
                  <c:v>0.28000000000000003</c:v>
                </c:pt>
                <c:pt idx="8">
                  <c:v>#N/A</c:v>
                </c:pt>
                <c:pt idx="9">
                  <c:v>0.38</c:v>
                </c:pt>
              </c:numCache>
            </c:numRef>
          </c:val>
          <c:extLst>
            <c:ext xmlns:c16="http://schemas.microsoft.com/office/drawing/2014/chart" uri="{C3380CC4-5D6E-409C-BE32-E72D297353CC}">
              <c16:uniqueId val="{00000003-C3ED-4A57-8585-1F224A1FDE43}"/>
            </c:ext>
          </c:extLst>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0.39</c:v>
                </c:pt>
                <c:pt idx="2">
                  <c:v>#N/A</c:v>
                </c:pt>
                <c:pt idx="3">
                  <c:v>0.12</c:v>
                </c:pt>
                <c:pt idx="4">
                  <c:v>#N/A</c:v>
                </c:pt>
                <c:pt idx="5">
                  <c:v>0.25</c:v>
                </c:pt>
                <c:pt idx="6">
                  <c:v>#N/A</c:v>
                </c:pt>
                <c:pt idx="7">
                  <c:v>0.5</c:v>
                </c:pt>
                <c:pt idx="8">
                  <c:v>#N/A</c:v>
                </c:pt>
                <c:pt idx="9">
                  <c:v>0.61</c:v>
                </c:pt>
              </c:numCache>
            </c:numRef>
          </c:val>
          <c:extLst>
            <c:ext xmlns:c16="http://schemas.microsoft.com/office/drawing/2014/chart" uri="{C3380CC4-5D6E-409C-BE32-E72D297353CC}">
              <c16:uniqueId val="{00000004-C3ED-4A57-8585-1F224A1FDE43}"/>
            </c:ext>
          </c:extLst>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0.59</c:v>
                </c:pt>
                <c:pt idx="2">
                  <c:v>#N/A</c:v>
                </c:pt>
                <c:pt idx="3">
                  <c:v>0.6</c:v>
                </c:pt>
                <c:pt idx="4">
                  <c:v>#N/A</c:v>
                </c:pt>
                <c:pt idx="5">
                  <c:v>1.04</c:v>
                </c:pt>
                <c:pt idx="6">
                  <c:v>#N/A</c:v>
                </c:pt>
                <c:pt idx="7">
                  <c:v>0.96</c:v>
                </c:pt>
                <c:pt idx="8">
                  <c:v>#N/A</c:v>
                </c:pt>
                <c:pt idx="9">
                  <c:v>0.67</c:v>
                </c:pt>
              </c:numCache>
            </c:numRef>
          </c:val>
          <c:extLst>
            <c:ext xmlns:c16="http://schemas.microsoft.com/office/drawing/2014/chart" uri="{C3380CC4-5D6E-409C-BE32-E72D297353CC}">
              <c16:uniqueId val="{00000005-C3ED-4A57-8585-1F224A1FDE43}"/>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0.86</c:v>
                </c:pt>
                <c:pt idx="4">
                  <c:v>#N/A</c:v>
                </c:pt>
                <c:pt idx="5">
                  <c:v>0.95</c:v>
                </c:pt>
                <c:pt idx="6">
                  <c:v>#N/A</c:v>
                </c:pt>
                <c:pt idx="7">
                  <c:v>1.3</c:v>
                </c:pt>
                <c:pt idx="8">
                  <c:v>#N/A</c:v>
                </c:pt>
                <c:pt idx="9">
                  <c:v>1.7</c:v>
                </c:pt>
              </c:numCache>
            </c:numRef>
          </c:val>
          <c:extLst>
            <c:ext xmlns:c16="http://schemas.microsoft.com/office/drawing/2014/chart" uri="{C3380CC4-5D6E-409C-BE32-E72D297353CC}">
              <c16:uniqueId val="{00000006-C3ED-4A57-8585-1F224A1FDE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2.82</c:v>
                </c:pt>
                <c:pt idx="2">
                  <c:v>#N/A</c:v>
                </c:pt>
                <c:pt idx="3">
                  <c:v>2.7</c:v>
                </c:pt>
                <c:pt idx="4">
                  <c:v>#N/A</c:v>
                </c:pt>
                <c:pt idx="5">
                  <c:v>2.77</c:v>
                </c:pt>
                <c:pt idx="6">
                  <c:v>#N/A</c:v>
                </c:pt>
                <c:pt idx="7">
                  <c:v>3.26</c:v>
                </c:pt>
                <c:pt idx="8">
                  <c:v>#N/A</c:v>
                </c:pt>
                <c:pt idx="9">
                  <c:v>3.53</c:v>
                </c:pt>
              </c:numCache>
            </c:numRef>
          </c:val>
          <c:extLst>
            <c:ext xmlns:c16="http://schemas.microsoft.com/office/drawing/2014/chart" uri="{C3380CC4-5D6E-409C-BE32-E72D297353CC}">
              <c16:uniqueId val="{00000007-C3ED-4A57-8585-1F224A1FDE4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6.39</c:v>
                </c:pt>
                <c:pt idx="2">
                  <c:v>#N/A</c:v>
                </c:pt>
                <c:pt idx="3">
                  <c:v>6.35</c:v>
                </c:pt>
                <c:pt idx="4">
                  <c:v>#N/A</c:v>
                </c:pt>
                <c:pt idx="5">
                  <c:v>6.47</c:v>
                </c:pt>
                <c:pt idx="6">
                  <c:v>#N/A</c:v>
                </c:pt>
                <c:pt idx="7">
                  <c:v>5.53</c:v>
                </c:pt>
                <c:pt idx="8">
                  <c:v>#N/A</c:v>
                </c:pt>
                <c:pt idx="9">
                  <c:v>4.93</c:v>
                </c:pt>
              </c:numCache>
            </c:numRef>
          </c:val>
          <c:extLst>
            <c:ext xmlns:c16="http://schemas.microsoft.com/office/drawing/2014/chart" uri="{C3380CC4-5D6E-409C-BE32-E72D297353CC}">
              <c16:uniqueId val="{00000008-C3ED-4A57-8585-1F224A1FDE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c:v>
                </c:pt>
                <c:pt idx="2">
                  <c:v>#N/A</c:v>
                </c:pt>
                <c:pt idx="3">
                  <c:v>5.14</c:v>
                </c:pt>
                <c:pt idx="4">
                  <c:v>#N/A</c:v>
                </c:pt>
                <c:pt idx="5">
                  <c:v>5.59</c:v>
                </c:pt>
                <c:pt idx="6">
                  <c:v>#N/A</c:v>
                </c:pt>
                <c:pt idx="7">
                  <c:v>6.04</c:v>
                </c:pt>
                <c:pt idx="8">
                  <c:v>#N/A</c:v>
                </c:pt>
                <c:pt idx="9">
                  <c:v>5.39</c:v>
                </c:pt>
              </c:numCache>
            </c:numRef>
          </c:val>
          <c:extLst>
            <c:ext xmlns:c16="http://schemas.microsoft.com/office/drawing/2014/chart" uri="{C3380CC4-5D6E-409C-BE32-E72D297353CC}">
              <c16:uniqueId val="{00000009-C3ED-4A57-8585-1F224A1FDE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35019</c:v>
                </c:pt>
                <c:pt idx="5">
                  <c:v>34590</c:v>
                </c:pt>
                <c:pt idx="8">
                  <c:v>33521</c:v>
                </c:pt>
                <c:pt idx="11">
                  <c:v>33003</c:v>
                </c:pt>
                <c:pt idx="14">
                  <c:v>33131</c:v>
                </c:pt>
              </c:numCache>
            </c:numRef>
          </c:val>
          <c:extLst>
            <c:ext xmlns:c16="http://schemas.microsoft.com/office/drawing/2014/chart" uri="{C3380CC4-5D6E-409C-BE32-E72D297353CC}">
              <c16:uniqueId val="{00000000-EC8F-46D5-9F88-B1916379EA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8F-46D5-9F88-B1916379EA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1376</c:v>
                </c:pt>
                <c:pt idx="3">
                  <c:v>1160</c:v>
                </c:pt>
                <c:pt idx="6">
                  <c:v>1142</c:v>
                </c:pt>
                <c:pt idx="9">
                  <c:v>902</c:v>
                </c:pt>
                <c:pt idx="12">
                  <c:v>1091</c:v>
                </c:pt>
              </c:numCache>
            </c:numRef>
          </c:val>
          <c:extLst>
            <c:ext xmlns:c16="http://schemas.microsoft.com/office/drawing/2014/chart" uri="{C3380CC4-5D6E-409C-BE32-E72D297353CC}">
              <c16:uniqueId val="{00000002-EC8F-46D5-9F88-B1916379EA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143</c:v>
                </c:pt>
                <c:pt idx="3">
                  <c:v>126</c:v>
                </c:pt>
                <c:pt idx="6">
                  <c:v>132</c:v>
                </c:pt>
                <c:pt idx="9">
                  <c:v>138</c:v>
                </c:pt>
                <c:pt idx="12">
                  <c:v>135</c:v>
                </c:pt>
              </c:numCache>
            </c:numRef>
          </c:val>
          <c:extLst>
            <c:ext xmlns:c16="http://schemas.microsoft.com/office/drawing/2014/chart" uri="{C3380CC4-5D6E-409C-BE32-E72D297353CC}">
              <c16:uniqueId val="{00000003-EC8F-46D5-9F88-B1916379EA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6509</c:v>
                </c:pt>
                <c:pt idx="3">
                  <c:v>5819</c:v>
                </c:pt>
                <c:pt idx="6">
                  <c:v>5569</c:v>
                </c:pt>
                <c:pt idx="9">
                  <c:v>5466</c:v>
                </c:pt>
                <c:pt idx="12">
                  <c:v>5216</c:v>
                </c:pt>
              </c:numCache>
            </c:numRef>
          </c:val>
          <c:extLst>
            <c:ext xmlns:c16="http://schemas.microsoft.com/office/drawing/2014/chart" uri="{C3380CC4-5D6E-409C-BE32-E72D297353CC}">
              <c16:uniqueId val="{00000004-EC8F-46D5-9F88-B1916379EA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8035</c:v>
                </c:pt>
                <c:pt idx="3">
                  <c:v>8868</c:v>
                </c:pt>
                <c:pt idx="6">
                  <c:v>9592</c:v>
                </c:pt>
                <c:pt idx="9">
                  <c:v>10315</c:v>
                </c:pt>
                <c:pt idx="12">
                  <c:v>11038</c:v>
                </c:pt>
              </c:numCache>
            </c:numRef>
          </c:val>
          <c:extLst>
            <c:ext xmlns:c16="http://schemas.microsoft.com/office/drawing/2014/chart" uri="{C3380CC4-5D6E-409C-BE32-E72D297353CC}">
              <c16:uniqueId val="{00000005-EC8F-46D5-9F88-B1916379EA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39</c:v>
                </c:pt>
                <c:pt idx="3">
                  <c:v>58</c:v>
                </c:pt>
                <c:pt idx="6">
                  <c:v>52</c:v>
                </c:pt>
                <c:pt idx="9">
                  <c:v>48</c:v>
                </c:pt>
                <c:pt idx="12">
                  <c:v>43</c:v>
                </c:pt>
              </c:numCache>
            </c:numRef>
          </c:val>
          <c:extLst>
            <c:ext xmlns:c16="http://schemas.microsoft.com/office/drawing/2014/chart" uri="{C3380CC4-5D6E-409C-BE32-E72D297353CC}">
              <c16:uniqueId val="{00000006-EC8F-46D5-9F88-B1916379EA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29609</c:v>
                </c:pt>
                <c:pt idx="3">
                  <c:v>28891</c:v>
                </c:pt>
                <c:pt idx="6">
                  <c:v>28386</c:v>
                </c:pt>
                <c:pt idx="9">
                  <c:v>26244</c:v>
                </c:pt>
                <c:pt idx="12">
                  <c:v>26574</c:v>
                </c:pt>
              </c:numCache>
            </c:numRef>
          </c:val>
          <c:extLst>
            <c:ext xmlns:c16="http://schemas.microsoft.com/office/drawing/2014/chart" uri="{C3380CC4-5D6E-409C-BE32-E72D297353CC}">
              <c16:uniqueId val="{00000007-EC8F-46D5-9F88-B1916379EA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10692</c:v>
                </c:pt>
                <c:pt idx="2">
                  <c:v>#N/A</c:v>
                </c:pt>
                <c:pt idx="3">
                  <c:v>#N/A</c:v>
                </c:pt>
                <c:pt idx="4">
                  <c:v>10332</c:v>
                </c:pt>
                <c:pt idx="5">
                  <c:v>#N/A</c:v>
                </c:pt>
                <c:pt idx="6">
                  <c:v>#N/A</c:v>
                </c:pt>
                <c:pt idx="7">
                  <c:v>11352</c:v>
                </c:pt>
                <c:pt idx="8">
                  <c:v>#N/A</c:v>
                </c:pt>
                <c:pt idx="9">
                  <c:v>#N/A</c:v>
                </c:pt>
                <c:pt idx="10">
                  <c:v>10110</c:v>
                </c:pt>
                <c:pt idx="11">
                  <c:v>#N/A</c:v>
                </c:pt>
                <c:pt idx="12">
                  <c:v>#N/A</c:v>
                </c:pt>
                <c:pt idx="13">
                  <c:v>10966</c:v>
                </c:pt>
                <c:pt idx="14">
                  <c:v>#N/A</c:v>
                </c:pt>
              </c:numCache>
            </c:numRef>
          </c:val>
          <c:smooth val="0"/>
          <c:extLst>
            <c:ext xmlns:c16="http://schemas.microsoft.com/office/drawing/2014/chart" uri="{C3380CC4-5D6E-409C-BE32-E72D297353CC}">
              <c16:uniqueId val="{00000008-EC8F-46D5-9F88-B1916379EA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8620</c:v>
                </c:pt>
                <c:pt idx="1">
                  <c:v>11612</c:v>
                </c:pt>
                <c:pt idx="2">
                  <c:v>11642</c:v>
                </c:pt>
              </c:numCache>
            </c:numRef>
          </c:val>
          <c:extLst>
            <c:ext xmlns:c16="http://schemas.microsoft.com/office/drawing/2014/chart" uri="{C3380CC4-5D6E-409C-BE32-E72D297353CC}">
              <c16:uniqueId val="{00000000-C19B-43F9-A0F1-389C5493C0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2671</c:v>
                </c:pt>
                <c:pt idx="1">
                  <c:v>2671</c:v>
                </c:pt>
                <c:pt idx="2">
                  <c:v>2671</c:v>
                </c:pt>
              </c:numCache>
            </c:numRef>
          </c:val>
          <c:extLst>
            <c:ext xmlns:c16="http://schemas.microsoft.com/office/drawing/2014/chart" uri="{C3380CC4-5D6E-409C-BE32-E72D297353CC}">
              <c16:uniqueId val="{00000001-C19B-43F9-A0F1-389C5493C0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18068</c:v>
                </c:pt>
                <c:pt idx="1">
                  <c:v>23417</c:v>
                </c:pt>
                <c:pt idx="2">
                  <c:v>24249</c:v>
                </c:pt>
              </c:numCache>
            </c:numRef>
          </c:val>
          <c:extLst>
            <c:ext xmlns:c16="http://schemas.microsoft.com/office/drawing/2014/chart" uri="{C3380CC4-5D6E-409C-BE32-E72D297353CC}">
              <c16:uniqueId val="{00000002-C19B-43F9-A0F1-389C5493C0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年度から４年度、いずれの会計も黒字であった。</a:t>
          </a:r>
        </a:p>
        <a:p>
          <a:r>
            <a:rPr kumimoji="1" lang="ja-JP" altLang="en-US" sz="1400">
              <a:latin typeface="ＭＳ ゴシック" pitchFamily="49" charset="-128"/>
              <a:ea typeface="ＭＳ ゴシック" pitchFamily="49" charset="-128"/>
            </a:rPr>
            <a:t>　４年度は、標準財政規模に対する黒字額の割合としては、水道事業会計が</a:t>
          </a:r>
          <a:r>
            <a:rPr kumimoji="1" lang="en-US" altLang="ja-JP" sz="1400">
              <a:latin typeface="ＭＳ ゴシック" pitchFamily="49" charset="-128"/>
              <a:ea typeface="ＭＳ ゴシック" pitchFamily="49" charset="-128"/>
            </a:rPr>
            <a:t>5.39</a:t>
          </a:r>
          <a:r>
            <a:rPr kumimoji="1" lang="ja-JP" altLang="en-US" sz="1400">
              <a:latin typeface="ＭＳ ゴシック" pitchFamily="49" charset="-128"/>
              <a:ea typeface="ＭＳ ゴシック" pitchFamily="49" charset="-128"/>
            </a:rPr>
            <a:t>％と最も高く、次いで下水道事業会計</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病院事業会計は、標準財政規模に対する黒字額の割合が高かった静岡病院が地方独立行政法人へ移行したことにより、</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年度以降減少していたが、元年度以降は増加し、４年度は前年度と比較して</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実質公債費比率の分子は、満期一括償還地方債に係る年度割相当額などが増加しているが、</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年度以降実施している借入期間の延長の影響などにより、定時償還方式の公債元金及び公債利子などの元利償還金が減少していることなどから、ほぼ横ばいで推移している。</a:t>
          </a:r>
        </a:p>
        <a:p>
          <a:r>
            <a:rPr kumimoji="1" lang="ja-JP" altLang="en-US" sz="1200">
              <a:latin typeface="ＭＳ ゴシック" pitchFamily="49" charset="-128"/>
              <a:ea typeface="ＭＳ ゴシック" pitchFamily="49" charset="-128"/>
            </a:rPr>
            <a:t>　４年度については、算入公債費等がほぼ横ばいとなった一方で、元利償還金や、満期一括償還地方債に係る年度割相当額が増加したことなどにより、前年度と比較して増となった。</a:t>
          </a:r>
        </a:p>
        <a:p>
          <a:r>
            <a:rPr kumimoji="1" lang="ja-JP" altLang="en-US" sz="1200">
              <a:latin typeface="ＭＳ ゴシック" pitchFamily="49" charset="-128"/>
              <a:ea typeface="ＭＳ ゴシック" pitchFamily="49" charset="-128"/>
            </a:rPr>
            <a:t>　今後、市債残高の累増や、元利償還金の増加が見込まれるため、市債残高の抑制や償還額の平準化を図り、計画的な財政運営に努める。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借入額の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を毎年度積み立てることとしている。</a:t>
          </a:r>
        </a:p>
        <a:p>
          <a:r>
            <a:rPr kumimoji="1" lang="ja-JP" altLang="en-US" sz="1000">
              <a:latin typeface="ＭＳ ゴシック" pitchFamily="49" charset="-128"/>
              <a:ea typeface="ＭＳ ゴシック" pitchFamily="49" charset="-128"/>
            </a:rPr>
            <a:t>市場公募債の借入に連動し、積立額は年々増加している。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静岡県静岡市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＜主な増減項目＞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電気事業経営記念基金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公共建築物整備基金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経済変動対策資金特別利子助成基金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各基金について適切な残高管理を行う。また、効果的な基金運用により運用益が確保できるよう努める。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公共建築物整備基金　　　　　　　：公共建築物の計画的な長寿命化等に活用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：市民の連帯の強化又は地域振興に要する経費の財源に充当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電気事業経営記念基金　　　　　　：合併前の静岡市が経営した電気事業を記念し、かつ、本市の特に重要な事業の財源等に充当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一般廃棄物処理施設整備基金　　　：一般廃棄物処理施設整備に要する経費の財源に充当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健康福祉基金　　　　　　　　　　：市民の健康福祉の向上を目的とする保健福祉事業の推進に要する経費の財源に充当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500,393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電気事業経営記念基金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公共建築物整備基金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経済変動対策資金特別利子助成基金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行政目的や財政状況を踏まえた上で効果的な活用を図るとともに、将来にわたり持続可能な財政運営を行うため、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各基金について適切な残高管理を行う。また、効果的な基金運用により運用益が確保できるよう努める。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億円）より微増。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令和４年度の決算調整により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億円の取崩を回避することができた。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令和５年度は、地方財政法の規定に基づき前年度繰越金の１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億円を積み立て、当初予算で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億円の取り崩しを計上しており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約１億円減少する見込みであるものの、前年度同程度の基金残高を確保している。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令和６年度については、当初予算を編成する上での財源不足を解消するため、財政調整基金を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億円を取り崩す予定であり、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現時点では令和６年度末残高見込が約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億円となっているが、、令和６年度の財政運営を通じて令和５年度の繰越金や不用額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による財源調整など多様な手段により、令和４年度末基金残高を維持できるよう努めていく。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運用益の積立により微増。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引き続き適切な残高管理に努める。なお、令和５年度は、普通交付税の再算定により交付された額のうち、臨時財政対策債償還基金費分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億円を積み立て、令和６、７年度に取り崩しを行い、臨時財政対策債償還の財源とする予定である。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00399D6-FE81-4FA5-BEEA-17E84B24E594}"/>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CF17588-B728-4476-A7A2-833E58122B48}"/>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0690BDA-575F-4FF2-B577-65B0FDADB1FA}"/>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F6D5056-100B-4CDE-9F5D-F366B72E593F}"/>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BF8D08D-0A22-4936-9412-3BA1FA34E374}"/>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FE1D9C9-B579-4053-9A89-4FF564D6800D}"/>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108FAEC-743D-47D7-9474-CA46A36394B7}"/>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5C6942B-3FD0-4F38-88D6-D31170E0503D}"/>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3631D29-ED1B-4C39-AEE8-2210B173F282}"/>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B50A33A-2C75-4225-9D16-C2994650FD17}"/>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849E901-1F92-4027-816A-2F72BD5890C7}"/>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DB67B18-1A05-44CB-A213-9577CAF8FDEE}"/>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0D5D0AF-1655-4996-97C8-55E9D77EF119}"/>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24D55B3-1591-42A8-908F-C44AAC8B0FFF}"/>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08F609F-BE0A-4A6D-A39B-9A8FB2957B00}"/>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03263DC-897E-4183-B48F-A573621380AE}"/>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CE89F85-D288-483E-903D-90C639E06B6F}"/>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2F2A2B4-F74E-443B-BB03-2C73022E636F}"/>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D889849-83E3-4534-9D12-63BF792AE04E}"/>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16912DD-D809-4FC6-8168-336BA2066161}"/>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3F0A811-A7CF-4118-9AC9-3032DF172B8B}"/>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850358E-B985-43A2-B659-ECE360FE029B}"/>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AB13BF2-1573-4672-8219-8E7C361E25D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0B152AC-988F-4AC7-9108-8D7D8C7C6392}"/>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32EB91E-979F-42EA-ACDF-4ECB5DBBFED8}"/>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6BF6056-9C9B-4078-9500-8EF3C97BA3C5}"/>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9317B32-39B8-492F-83E3-94C7B4C15927}"/>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D271035-E720-40E2-8FD4-8EE532EE2064}"/>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67641ED-3D02-4345-BDFD-4DD888F8D1AD}"/>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585DAD-889B-4FFA-BE38-7592F000CEA0}"/>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7AC3BFF-4BC1-4960-9743-4385271F41B1}"/>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46C0172-739E-4CAD-A1B3-F5B0CF93B24F}"/>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301FEA7-17FD-401D-A790-8D9B568625EF}"/>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DF74966-4033-4337-9EEE-181BB24ED0FC}"/>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84F2DC2-5F01-4302-BFC2-FC866F16B8F6}"/>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2CA59EA-81FA-4923-AACC-9072EACECD64}"/>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0BBD018-67C2-4817-9170-61D9D3F55FF7}"/>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B966320-E8C5-4A12-81B0-2EDECE1D8FB1}"/>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BB0F42D-F097-40E2-9B0E-FF7E02F25383}"/>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E8130E6-4ADC-4C8D-A684-F07EB1633FA4}"/>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2A657A2-DAF4-4CB2-B8BF-AA02D8062D64}"/>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B08140E-0D0C-47A2-8610-C85D6C797B15}"/>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4B98DE2-8D73-488E-9C44-C6194B9644C7}"/>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3E28122-D3AE-4E5A-B6CB-D40C86641E30}"/>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90A9867-5DAB-4551-A8AB-D41EC75CA4D3}"/>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52A21D0-EF61-4CE6-9A76-5D9247A46624}"/>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45B8BCB-F4F9-41D8-B4B2-6BCAEED6F51E}"/>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分母となる基準財政需要額のうち、生活保護費をはじめとする社会保障経費が少ないことなどにより、類似団体平均を上回っている。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４年度は、分子となる基準財政収入額が、地方消費税交付金などの増収により増加しているものの、分母となる基準財政需要額も社会福祉費や障害者福祉費等の増により増加しており、分母の増が分子の増を上回ったため、３年度から減で推移している。（単年度財政力指数：２年度</a:t>
          </a:r>
          <a:r>
            <a:rPr kumimoji="1" lang="en-US" altLang="ja-JP" sz="1200">
              <a:latin typeface="ＭＳ Ｐゴシック" panose="020B0600070205080204" pitchFamily="50" charset="-128"/>
              <a:ea typeface="ＭＳ Ｐゴシック" panose="020B0600070205080204" pitchFamily="50" charset="-128"/>
            </a:rPr>
            <a:t>0.886</a:t>
          </a:r>
          <a:r>
            <a:rPr kumimoji="1" lang="ja-JP" altLang="en-US" sz="1200">
              <a:latin typeface="ＭＳ Ｐゴシック" panose="020B0600070205080204" pitchFamily="50" charset="-128"/>
              <a:ea typeface="ＭＳ Ｐゴシック" panose="020B0600070205080204" pitchFamily="50" charset="-128"/>
            </a:rPr>
            <a:t>、３年度</a:t>
          </a:r>
          <a:r>
            <a:rPr kumimoji="1" lang="en-US" altLang="ja-JP" sz="1200">
              <a:latin typeface="ＭＳ Ｐゴシック" panose="020B0600070205080204" pitchFamily="50" charset="-128"/>
              <a:ea typeface="ＭＳ Ｐゴシック" panose="020B0600070205080204" pitchFamily="50" charset="-128"/>
            </a:rPr>
            <a:t>0.829</a:t>
          </a:r>
          <a:r>
            <a:rPr kumimoji="1" lang="ja-JP" altLang="en-US" sz="1200">
              <a:latin typeface="ＭＳ Ｐゴシック" panose="020B0600070205080204" pitchFamily="50" charset="-128"/>
              <a:ea typeface="ＭＳ Ｐゴシック" panose="020B0600070205080204" pitchFamily="50" charset="-128"/>
            </a:rPr>
            <a:t>、４年度</a:t>
          </a:r>
          <a:r>
            <a:rPr kumimoji="1" lang="en-US" altLang="ja-JP" sz="1200">
              <a:latin typeface="ＭＳ Ｐゴシック" panose="020B0600070205080204" pitchFamily="50" charset="-128"/>
              <a:ea typeface="ＭＳ Ｐゴシック" panose="020B0600070205080204" pitchFamily="50" charset="-128"/>
            </a:rPr>
            <a:t>0.833</a:t>
          </a:r>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引き続き課税客体の適正な把握に努め、安定的な財政基盤の維持に努めていく。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107E4AF-6A24-47EA-8AE9-89A7505A1A99}"/>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5174CDA2-A7EC-40ED-8021-ED27DFA5A225}"/>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D59A929-DB2C-413C-BD0A-D69CECDFC250}"/>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C8DBE702-E570-4F33-B41B-6FFD46AC1820}"/>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4D0F6C2-EBE6-45C2-A2C4-91078452D17E}"/>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8465990B-8A32-45A4-94A8-142B122464EC}"/>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5BD2B21-1997-4476-A15E-68E4B8F927D1}"/>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DE968E3-D112-4494-9C66-8911F5566D8A}"/>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A8660528-70E8-492A-B638-7FFCF949858C}"/>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70251F67-B1C4-4876-AD7C-ACFB346C6865}"/>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707C42A-2D3B-4257-A7D5-08638AAFF709}"/>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8A766EE-D47A-474D-AC21-1952AB159D77}"/>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280C65C0-86B6-41F0-9D24-D220597C598D}"/>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339D5CA2-16F0-4B28-B921-2922DDA660A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0943F89-3AF7-4FD1-ACFD-588DC1FBE7CB}"/>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7535D8B5-7499-49BC-9006-183FC6777644}"/>
            </a:ext>
          </a:extLst>
        </xdr:cNvPr>
        <xdr:cNvCxnSpPr/>
      </xdr:nvCxnSpPr>
      <xdr:spPr>
        <a:xfrm flipV="1">
          <a:off x="4511040" y="6096423"/>
          <a:ext cx="0" cy="1453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C93B2FF8-5371-46D8-82D3-E5F0F315F44D}"/>
            </a:ext>
          </a:extLst>
        </xdr:cNvPr>
        <xdr:cNvSpPr txBox="1"/>
      </xdr:nvSpPr>
      <xdr:spPr>
        <a:xfrm>
          <a:off x="4588510" y="75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FD46A65D-67FB-4208-8C4F-04A347B930A3}"/>
            </a:ext>
          </a:extLst>
        </xdr:cNvPr>
        <xdr:cNvCxnSpPr/>
      </xdr:nvCxnSpPr>
      <xdr:spPr>
        <a:xfrm>
          <a:off x="4427855" y="754993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C3929498-89B8-49BF-9194-FBA188B5C8E7}"/>
            </a:ext>
          </a:extLst>
        </xdr:cNvPr>
        <xdr:cNvSpPr txBox="1"/>
      </xdr:nvSpPr>
      <xdr:spPr>
        <a:xfrm>
          <a:off x="4588510" y="584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7E071EA0-2F8A-4E39-A061-4539F88F09D1}"/>
            </a:ext>
          </a:extLst>
        </xdr:cNvPr>
        <xdr:cNvCxnSpPr/>
      </xdr:nvCxnSpPr>
      <xdr:spPr>
        <a:xfrm>
          <a:off x="4427855" y="609642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97367</xdr:rowOff>
    </xdr:to>
    <xdr:cxnSp macro="">
      <xdr:nvCxnSpPr>
        <xdr:cNvPr id="69" name="直線コネクタ 68">
          <a:extLst>
            <a:ext uri="{FF2B5EF4-FFF2-40B4-BE49-F238E27FC236}">
              <a16:creationId xmlns:a16="http://schemas.microsoft.com/office/drawing/2014/main" id="{FB3362B6-03C5-4C48-B5AA-57811BA91A79}"/>
            </a:ext>
          </a:extLst>
        </xdr:cNvPr>
        <xdr:cNvCxnSpPr/>
      </xdr:nvCxnSpPr>
      <xdr:spPr>
        <a:xfrm>
          <a:off x="3749040" y="6707293"/>
          <a:ext cx="762000" cy="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A69C8523-C64A-48CF-84E5-0784292F97FF}"/>
            </a:ext>
          </a:extLst>
        </xdr:cNvPr>
        <xdr:cNvSpPr txBox="1"/>
      </xdr:nvSpPr>
      <xdr:spPr>
        <a:xfrm>
          <a:off x="4588510" y="6741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22472233-98C6-4A61-A6DF-0FC55398A7C4}"/>
            </a:ext>
          </a:extLst>
        </xdr:cNvPr>
        <xdr:cNvSpPr/>
      </xdr:nvSpPr>
      <xdr:spPr>
        <a:xfrm>
          <a:off x="4465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26E3B4A5-BB29-452B-9BEC-4DA3F2B632C4}"/>
            </a:ext>
          </a:extLst>
        </xdr:cNvPr>
        <xdr:cNvCxnSpPr/>
      </xdr:nvCxnSpPr>
      <xdr:spPr>
        <a:xfrm>
          <a:off x="2941955" y="6621145"/>
          <a:ext cx="807085" cy="8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D820C8C9-DEB5-433D-A58B-91F35109F628}"/>
            </a:ext>
          </a:extLst>
        </xdr:cNvPr>
        <xdr:cNvSpPr/>
      </xdr:nvSpPr>
      <xdr:spPr>
        <a:xfrm>
          <a:off x="3703955" y="6775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1710</xdr:rowOff>
    </xdr:from>
    <xdr:ext cx="736600" cy="259045"/>
    <xdr:sp macro="" textlink="">
      <xdr:nvSpPr>
        <xdr:cNvPr id="74" name="テキスト ボックス 73">
          <a:extLst>
            <a:ext uri="{FF2B5EF4-FFF2-40B4-BE49-F238E27FC236}">
              <a16:creationId xmlns:a16="http://schemas.microsoft.com/office/drawing/2014/main" id="{C84D473B-664E-40AF-8D09-135D8C273E22}"/>
            </a:ext>
          </a:extLst>
        </xdr:cNvPr>
        <xdr:cNvSpPr txBox="1"/>
      </xdr:nvSpPr>
      <xdr:spPr>
        <a:xfrm>
          <a:off x="340614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7901DAE-FD0E-4198-9644-41B8BA6424EA}"/>
            </a:ext>
          </a:extLst>
        </xdr:cNvPr>
        <xdr:cNvCxnSpPr/>
      </xdr:nvCxnSpPr>
      <xdr:spPr>
        <a:xfrm>
          <a:off x="2125345" y="6621145"/>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675F5837-4AD0-4F8B-A1C1-92224B7FC993}"/>
            </a:ext>
          </a:extLst>
        </xdr:cNvPr>
        <xdr:cNvSpPr/>
      </xdr:nvSpPr>
      <xdr:spPr>
        <a:xfrm>
          <a:off x="2887345" y="669480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1E1B9A7A-B761-4B77-B189-021B390A347E}"/>
            </a:ext>
          </a:extLst>
        </xdr:cNvPr>
        <xdr:cNvSpPr txBox="1"/>
      </xdr:nvSpPr>
      <xdr:spPr>
        <a:xfrm>
          <a:off x="2599055" y="67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1E59E5BC-23FE-46BF-929C-452C5F33B890}"/>
            </a:ext>
          </a:extLst>
        </xdr:cNvPr>
        <xdr:cNvCxnSpPr/>
      </xdr:nvCxnSpPr>
      <xdr:spPr>
        <a:xfrm>
          <a:off x="1333500" y="6580928"/>
          <a:ext cx="791845"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35A8ACCD-81C5-468C-B3A5-B9DBEBB4613F}"/>
            </a:ext>
          </a:extLst>
        </xdr:cNvPr>
        <xdr:cNvSpPr/>
      </xdr:nvSpPr>
      <xdr:spPr>
        <a:xfrm>
          <a:off x="209550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6EEE6D0E-0C50-46C0-B0A1-B976EDB974F4}"/>
            </a:ext>
          </a:extLst>
        </xdr:cNvPr>
        <xdr:cNvSpPr txBox="1"/>
      </xdr:nvSpPr>
      <xdr:spPr>
        <a:xfrm>
          <a:off x="1782445" y="67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3EE82545-5754-44AA-952D-44A3743BABFC}"/>
            </a:ext>
          </a:extLst>
        </xdr:cNvPr>
        <xdr:cNvSpPr/>
      </xdr:nvSpPr>
      <xdr:spPr>
        <a:xfrm>
          <a:off x="1278890" y="669480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FFF9863C-72C3-44C3-A18C-779E6EF2164A}"/>
            </a:ext>
          </a:extLst>
        </xdr:cNvPr>
        <xdr:cNvSpPr txBox="1"/>
      </xdr:nvSpPr>
      <xdr:spPr>
        <a:xfrm>
          <a:off x="967740" y="678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0006D2F-FF27-4298-B314-F7B88B9F439F}"/>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E913977-BD5A-49F9-A848-346819426706}"/>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54BC62A-E31F-4A49-971A-C79422D9F6A7}"/>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C77211E-4A57-4290-8B63-4721A457FDE1}"/>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7061C58B-4B1D-4D1B-BA36-A21A3A2E275B}"/>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a:extLst>
            <a:ext uri="{FF2B5EF4-FFF2-40B4-BE49-F238E27FC236}">
              <a16:creationId xmlns:a16="http://schemas.microsoft.com/office/drawing/2014/main" id="{6BE69B9D-E3A6-413E-92D3-79C362D77812}"/>
            </a:ext>
          </a:extLst>
        </xdr:cNvPr>
        <xdr:cNvSpPr/>
      </xdr:nvSpPr>
      <xdr:spPr>
        <a:xfrm>
          <a:off x="4465955" y="673502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a:extLst>
            <a:ext uri="{FF2B5EF4-FFF2-40B4-BE49-F238E27FC236}">
              <a16:creationId xmlns:a16="http://schemas.microsoft.com/office/drawing/2014/main" id="{30B5827C-2E94-4C7B-81EB-E8FD6C9DC586}"/>
            </a:ext>
          </a:extLst>
        </xdr:cNvPr>
        <xdr:cNvSpPr txBox="1"/>
      </xdr:nvSpPr>
      <xdr:spPr>
        <a:xfrm>
          <a:off x="4588510" y="65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1C8D7B15-0224-49A8-8E3A-97CBDBF05117}"/>
            </a:ext>
          </a:extLst>
        </xdr:cNvPr>
        <xdr:cNvSpPr/>
      </xdr:nvSpPr>
      <xdr:spPr>
        <a:xfrm>
          <a:off x="3703955" y="664887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E96ADE74-1485-4154-A084-C440F97D6995}"/>
            </a:ext>
          </a:extLst>
        </xdr:cNvPr>
        <xdr:cNvSpPr txBox="1"/>
      </xdr:nvSpPr>
      <xdr:spPr>
        <a:xfrm>
          <a:off x="340614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7F0CFD44-7008-434B-B94F-722FC93AB348}"/>
            </a:ext>
          </a:extLst>
        </xdr:cNvPr>
        <xdr:cNvSpPr/>
      </xdr:nvSpPr>
      <xdr:spPr>
        <a:xfrm>
          <a:off x="2887345" y="656844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7550096A-C0EE-4C3F-B2F5-6CA91A6B4725}"/>
            </a:ext>
          </a:extLst>
        </xdr:cNvPr>
        <xdr:cNvSpPr txBox="1"/>
      </xdr:nvSpPr>
      <xdr:spPr>
        <a:xfrm>
          <a:off x="2599055"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F28F49A0-31EB-4694-AC20-D4BEDEDA32E5}"/>
            </a:ext>
          </a:extLst>
        </xdr:cNvPr>
        <xdr:cNvSpPr/>
      </xdr:nvSpPr>
      <xdr:spPr>
        <a:xfrm>
          <a:off x="2095500" y="6568440"/>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5B793CB2-ED42-4007-A3D2-5A95E9EE21B4}"/>
            </a:ext>
          </a:extLst>
        </xdr:cNvPr>
        <xdr:cNvSpPr txBox="1"/>
      </xdr:nvSpPr>
      <xdr:spPr>
        <a:xfrm>
          <a:off x="1782445"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930EE410-8C70-4A99-9FA1-C39AB87AD5E4}"/>
            </a:ext>
          </a:extLst>
        </xdr:cNvPr>
        <xdr:cNvSpPr/>
      </xdr:nvSpPr>
      <xdr:spPr>
        <a:xfrm>
          <a:off x="1278890" y="653584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31F12BB7-DA72-41C0-88E2-34B1F0B00F9D}"/>
            </a:ext>
          </a:extLst>
        </xdr:cNvPr>
        <xdr:cNvSpPr txBox="1"/>
      </xdr:nvSpPr>
      <xdr:spPr>
        <a:xfrm>
          <a:off x="96774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A515858-B827-4F5D-B012-FEECA1E5F7F2}"/>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C8C2DE88-AE6B-4031-AE57-2E7ADF967EE1}"/>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4A349AB-A9A9-4D43-9129-1FC28A2A2B51}"/>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B024840F-04F5-41B4-850A-BB57A1FC9F6F}"/>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CC6EFF7-1838-4E20-9D6B-905E8E3DE721}"/>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F9326D3-8A5B-43B7-980E-B7AF1CF99639}"/>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91CBD422-9860-4E77-AB9C-E452F6C0EDF4}"/>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294FE31-8980-474C-A7B8-A3E299F659F3}"/>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0044B29-7300-4F9F-94B0-89205A57D842}"/>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C23D11CD-499E-46EA-AF7B-31FDE95D5464}"/>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8ED8A74B-7C4E-4DD4-9B13-88D6ED3F7922}"/>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4B5B424-BBC2-481C-8F73-A0D5B5321A26}"/>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4D35158E-9BB4-4EA5-B7BA-5073663C910D}"/>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生活保護費をはじめとする社会保障経費にかかる扶助費が少ないことなどにより類似団体平均を下回っている。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３年度は公債費などの減少や、地方交付税及び地方消費税交付金の増加などにより、</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ポイント改善した。４年度は臨時財政対策債などの経常一般財源の減少や、公債費など経常的な経費が増加したことにより、</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扶助費など社会保障関係経費は今後も増加が見込まれるため、行財政改革やアセットマネジメントの取組などを推進し、事務事業に要する経常的経費の抑制に努めていく。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818283C-5158-4FDD-AD92-CFCC916F88AE}"/>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AA92478-D32E-4312-A056-AE044DEFADA3}"/>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3338E98-D874-4EBF-92BC-5FF3580644F9}"/>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D102E9D1-DCA3-438E-B95E-6D88EFD7D0FF}"/>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852CB000-0D6C-4ABF-A646-1E3E0E936BD2}"/>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35C5CE7-E321-4FE4-944D-365C74750387}"/>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D3CE65EC-E640-4DE8-B456-9402C2B7F196}"/>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4D49AE3A-F7D2-46A4-9F80-B8DAAEC012C8}"/>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3EF041F7-79B0-48F6-AA39-00158C76BECA}"/>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8735575E-DD68-403C-BE5C-557EEB39BF88}"/>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76B1F62F-0043-4360-ADF0-F3B3E99ECCB9}"/>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F7D4CBD1-958B-4712-B8DF-1981C30FBF84}"/>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618EB8B9-550F-4EB7-8199-008A6E14701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1DB17AFD-66AE-45FF-8CE9-7CD23F047585}"/>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D5F66B4-1947-499A-8E67-632CE4708D4F}"/>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3859AF6-CB5F-48EB-9D5F-E8B10F471EAC}"/>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E4100DB3-B69C-4EA3-BC5E-E8EBEDB71EC5}"/>
            </a:ext>
          </a:extLst>
        </xdr:cNvPr>
        <xdr:cNvCxnSpPr/>
      </xdr:nvCxnSpPr>
      <xdr:spPr>
        <a:xfrm flipV="1">
          <a:off x="4511040" y="9898733"/>
          <a:ext cx="0" cy="17580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E1B846B8-9701-4CC3-B083-607A0AFDB998}"/>
            </a:ext>
          </a:extLst>
        </xdr:cNvPr>
        <xdr:cNvSpPr txBox="1"/>
      </xdr:nvSpPr>
      <xdr:spPr>
        <a:xfrm>
          <a:off x="4588510" y="1162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AC88AAE1-1E01-4E37-8384-02BF9526CB39}"/>
            </a:ext>
          </a:extLst>
        </xdr:cNvPr>
        <xdr:cNvCxnSpPr/>
      </xdr:nvCxnSpPr>
      <xdr:spPr>
        <a:xfrm>
          <a:off x="4427855" y="11656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1348B573-D327-4F41-A6A4-09321E69966F}"/>
            </a:ext>
          </a:extLst>
        </xdr:cNvPr>
        <xdr:cNvSpPr txBox="1"/>
      </xdr:nvSpPr>
      <xdr:spPr>
        <a:xfrm>
          <a:off x="458851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CDAB8388-625D-4858-8382-7A8FD80FA0B0}"/>
            </a:ext>
          </a:extLst>
        </xdr:cNvPr>
        <xdr:cNvCxnSpPr/>
      </xdr:nvCxnSpPr>
      <xdr:spPr>
        <a:xfrm>
          <a:off x="4427855" y="989873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60</xdr:row>
      <xdr:rowOff>119239</xdr:rowOff>
    </xdr:to>
    <xdr:cxnSp macro="">
      <xdr:nvCxnSpPr>
        <xdr:cNvPr id="132" name="直線コネクタ 131">
          <a:extLst>
            <a:ext uri="{FF2B5EF4-FFF2-40B4-BE49-F238E27FC236}">
              <a16:creationId xmlns:a16="http://schemas.microsoft.com/office/drawing/2014/main" id="{DE6B1181-39BF-438A-BC12-7CB74141515C}"/>
            </a:ext>
          </a:extLst>
        </xdr:cNvPr>
        <xdr:cNvCxnSpPr/>
      </xdr:nvCxnSpPr>
      <xdr:spPr>
        <a:xfrm>
          <a:off x="3749040" y="9992572"/>
          <a:ext cx="762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a:extLst>
            <a:ext uri="{FF2B5EF4-FFF2-40B4-BE49-F238E27FC236}">
              <a16:creationId xmlns:a16="http://schemas.microsoft.com/office/drawing/2014/main" id="{1FC98CC6-848C-4A83-BF52-7FE83652895B}"/>
            </a:ext>
          </a:extLst>
        </xdr:cNvPr>
        <xdr:cNvSpPr txBox="1"/>
      </xdr:nvSpPr>
      <xdr:spPr>
        <a:xfrm>
          <a:off x="4588510" y="1072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87DC06A2-381C-4119-8E2E-917F6563D908}"/>
            </a:ext>
          </a:extLst>
        </xdr:cNvPr>
        <xdr:cNvSpPr/>
      </xdr:nvSpPr>
      <xdr:spPr>
        <a:xfrm>
          <a:off x="4465955" y="1076141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61</xdr:row>
      <xdr:rowOff>148872</xdr:rowOff>
    </xdr:to>
    <xdr:cxnSp macro="">
      <xdr:nvCxnSpPr>
        <xdr:cNvPr id="135" name="直線コネクタ 134">
          <a:extLst>
            <a:ext uri="{FF2B5EF4-FFF2-40B4-BE49-F238E27FC236}">
              <a16:creationId xmlns:a16="http://schemas.microsoft.com/office/drawing/2014/main" id="{1C4108A0-42C6-4F21-8F5F-B2AFDA5224EE}"/>
            </a:ext>
          </a:extLst>
        </xdr:cNvPr>
        <xdr:cNvCxnSpPr/>
      </xdr:nvCxnSpPr>
      <xdr:spPr>
        <a:xfrm flipV="1">
          <a:off x="2941955" y="9992572"/>
          <a:ext cx="807085" cy="6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A24EBB39-305E-4249-946D-B507020B6050}"/>
            </a:ext>
          </a:extLst>
        </xdr:cNvPr>
        <xdr:cNvSpPr/>
      </xdr:nvSpPr>
      <xdr:spPr>
        <a:xfrm>
          <a:off x="3703955" y="1030562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a:extLst>
            <a:ext uri="{FF2B5EF4-FFF2-40B4-BE49-F238E27FC236}">
              <a16:creationId xmlns:a16="http://schemas.microsoft.com/office/drawing/2014/main" id="{AD590921-95AF-4841-9E19-BAF6BEFE559F}"/>
            </a:ext>
          </a:extLst>
        </xdr:cNvPr>
        <xdr:cNvSpPr txBox="1"/>
      </xdr:nvSpPr>
      <xdr:spPr>
        <a:xfrm>
          <a:off x="3406140" y="1038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148872</xdr:rowOff>
    </xdr:from>
    <xdr:to>
      <xdr:col>15</xdr:col>
      <xdr:colOff>82550</xdr:colOff>
      <xdr:row>61</xdr:row>
      <xdr:rowOff>162278</xdr:rowOff>
    </xdr:to>
    <xdr:cxnSp macro="">
      <xdr:nvCxnSpPr>
        <xdr:cNvPr id="138" name="直線コネクタ 137">
          <a:extLst>
            <a:ext uri="{FF2B5EF4-FFF2-40B4-BE49-F238E27FC236}">
              <a16:creationId xmlns:a16="http://schemas.microsoft.com/office/drawing/2014/main" id="{8C18A768-9A35-41DC-9E8F-6619BFB74C65}"/>
            </a:ext>
          </a:extLst>
        </xdr:cNvPr>
        <xdr:cNvCxnSpPr/>
      </xdr:nvCxnSpPr>
      <xdr:spPr>
        <a:xfrm flipV="1">
          <a:off x="2125345" y="10607322"/>
          <a:ext cx="81661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68F4E5CC-93D4-4646-A118-29C5811AFAA2}"/>
            </a:ext>
          </a:extLst>
        </xdr:cNvPr>
        <xdr:cNvSpPr/>
      </xdr:nvSpPr>
      <xdr:spPr>
        <a:xfrm>
          <a:off x="2887345" y="10918472"/>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a:extLst>
            <a:ext uri="{FF2B5EF4-FFF2-40B4-BE49-F238E27FC236}">
              <a16:creationId xmlns:a16="http://schemas.microsoft.com/office/drawing/2014/main" id="{79B11090-509E-4920-B2B4-DD9EB9A68553}"/>
            </a:ext>
          </a:extLst>
        </xdr:cNvPr>
        <xdr:cNvSpPr txBox="1"/>
      </xdr:nvSpPr>
      <xdr:spPr>
        <a:xfrm>
          <a:off x="2599055" y="1100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52211</xdr:rowOff>
    </xdr:from>
    <xdr:to>
      <xdr:col>11</xdr:col>
      <xdr:colOff>31750</xdr:colOff>
      <xdr:row>61</xdr:row>
      <xdr:rowOff>162278</xdr:rowOff>
    </xdr:to>
    <xdr:cxnSp macro="">
      <xdr:nvCxnSpPr>
        <xdr:cNvPr id="141" name="直線コネクタ 140">
          <a:extLst>
            <a:ext uri="{FF2B5EF4-FFF2-40B4-BE49-F238E27FC236}">
              <a16:creationId xmlns:a16="http://schemas.microsoft.com/office/drawing/2014/main" id="{D9C91268-0EBD-42F5-96C9-15C40581DCC9}"/>
            </a:ext>
          </a:extLst>
        </xdr:cNvPr>
        <xdr:cNvCxnSpPr/>
      </xdr:nvCxnSpPr>
      <xdr:spPr>
        <a:xfrm>
          <a:off x="1333500" y="10343021"/>
          <a:ext cx="791845" cy="27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968BB716-1F54-4E57-9BAA-892F1B9A0990}"/>
            </a:ext>
          </a:extLst>
        </xdr:cNvPr>
        <xdr:cNvSpPr/>
      </xdr:nvSpPr>
      <xdr:spPr>
        <a:xfrm>
          <a:off x="2095500" y="1091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a:extLst>
            <a:ext uri="{FF2B5EF4-FFF2-40B4-BE49-F238E27FC236}">
              <a16:creationId xmlns:a16="http://schemas.microsoft.com/office/drawing/2014/main" id="{C6C49FED-5193-482B-B4C9-B0447DD65C99}"/>
            </a:ext>
          </a:extLst>
        </xdr:cNvPr>
        <xdr:cNvSpPr txBox="1"/>
      </xdr:nvSpPr>
      <xdr:spPr>
        <a:xfrm>
          <a:off x="1782445" y="1100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8905B5B0-E3CD-4CF7-89AB-292B0F2F7CB7}"/>
            </a:ext>
          </a:extLst>
        </xdr:cNvPr>
        <xdr:cNvSpPr/>
      </xdr:nvSpPr>
      <xdr:spPr>
        <a:xfrm>
          <a:off x="1278890" y="10838039"/>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a:extLst>
            <a:ext uri="{FF2B5EF4-FFF2-40B4-BE49-F238E27FC236}">
              <a16:creationId xmlns:a16="http://schemas.microsoft.com/office/drawing/2014/main" id="{51830C03-381B-4194-8B05-BB645B9E830F}"/>
            </a:ext>
          </a:extLst>
        </xdr:cNvPr>
        <xdr:cNvSpPr txBox="1"/>
      </xdr:nvSpPr>
      <xdr:spPr>
        <a:xfrm>
          <a:off x="967740" y="1092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8EC507C5-4DB5-46E5-A947-99FA79FA7362}"/>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2D9E012-2DD9-4A84-803D-76933723E4D0}"/>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0253F73-C821-42BE-87BA-3CC54BA46A9C}"/>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8D74283-1764-4D91-8326-D7530A577492}"/>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DA0F834-BF3A-488A-BAC7-F54577249335}"/>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68439</xdr:rowOff>
    </xdr:from>
    <xdr:to>
      <xdr:col>23</xdr:col>
      <xdr:colOff>184150</xdr:colOff>
      <xdr:row>60</xdr:row>
      <xdr:rowOff>170039</xdr:rowOff>
    </xdr:to>
    <xdr:sp macro="" textlink="">
      <xdr:nvSpPr>
        <xdr:cNvPr id="151" name="楕円 150">
          <a:extLst>
            <a:ext uri="{FF2B5EF4-FFF2-40B4-BE49-F238E27FC236}">
              <a16:creationId xmlns:a16="http://schemas.microsoft.com/office/drawing/2014/main" id="{9745898E-DF3E-4063-8008-F3386C41C1CE}"/>
            </a:ext>
          </a:extLst>
        </xdr:cNvPr>
        <xdr:cNvSpPr/>
      </xdr:nvSpPr>
      <xdr:spPr>
        <a:xfrm>
          <a:off x="4465955" y="1035353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84966</xdr:rowOff>
    </xdr:from>
    <xdr:ext cx="762000" cy="259045"/>
    <xdr:sp macro="" textlink="">
      <xdr:nvSpPr>
        <xdr:cNvPr id="152" name="財政構造の弾力性該当値テキスト">
          <a:extLst>
            <a:ext uri="{FF2B5EF4-FFF2-40B4-BE49-F238E27FC236}">
              <a16:creationId xmlns:a16="http://schemas.microsoft.com/office/drawing/2014/main" id="{14E71BB2-E0C9-4EB2-9883-73144E406EE8}"/>
            </a:ext>
          </a:extLst>
        </xdr:cNvPr>
        <xdr:cNvSpPr txBox="1"/>
      </xdr:nvSpPr>
      <xdr:spPr>
        <a:xfrm>
          <a:off x="4588510" y="1020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3" name="楕円 152">
          <a:extLst>
            <a:ext uri="{FF2B5EF4-FFF2-40B4-BE49-F238E27FC236}">
              <a16:creationId xmlns:a16="http://schemas.microsoft.com/office/drawing/2014/main" id="{461BC57A-9317-41C9-8D3A-E0D09AC1775F}"/>
            </a:ext>
          </a:extLst>
        </xdr:cNvPr>
        <xdr:cNvSpPr/>
      </xdr:nvSpPr>
      <xdr:spPr>
        <a:xfrm>
          <a:off x="3703955" y="994367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4" name="テキスト ボックス 153">
          <a:extLst>
            <a:ext uri="{FF2B5EF4-FFF2-40B4-BE49-F238E27FC236}">
              <a16:creationId xmlns:a16="http://schemas.microsoft.com/office/drawing/2014/main" id="{1AC1B56B-EF6A-496E-9BEA-9B4C12AE7F38}"/>
            </a:ext>
          </a:extLst>
        </xdr:cNvPr>
        <xdr:cNvSpPr txBox="1"/>
      </xdr:nvSpPr>
      <xdr:spPr>
        <a:xfrm>
          <a:off x="3406140" y="970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98072</xdr:rowOff>
    </xdr:from>
    <xdr:to>
      <xdr:col>15</xdr:col>
      <xdr:colOff>133350</xdr:colOff>
      <xdr:row>62</xdr:row>
      <xdr:rowOff>28222</xdr:rowOff>
    </xdr:to>
    <xdr:sp macro="" textlink="">
      <xdr:nvSpPr>
        <xdr:cNvPr id="155" name="楕円 154">
          <a:extLst>
            <a:ext uri="{FF2B5EF4-FFF2-40B4-BE49-F238E27FC236}">
              <a16:creationId xmlns:a16="http://schemas.microsoft.com/office/drawing/2014/main" id="{C0FE7FEA-1DD2-4899-98F1-87694A5A7DB6}"/>
            </a:ext>
          </a:extLst>
        </xdr:cNvPr>
        <xdr:cNvSpPr/>
      </xdr:nvSpPr>
      <xdr:spPr>
        <a:xfrm>
          <a:off x="2887345" y="10552712"/>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38399</xdr:rowOff>
    </xdr:from>
    <xdr:ext cx="762000" cy="259045"/>
    <xdr:sp macro="" textlink="">
      <xdr:nvSpPr>
        <xdr:cNvPr id="156" name="テキスト ボックス 155">
          <a:extLst>
            <a:ext uri="{FF2B5EF4-FFF2-40B4-BE49-F238E27FC236}">
              <a16:creationId xmlns:a16="http://schemas.microsoft.com/office/drawing/2014/main" id="{20C5AB01-440E-4AB9-9CC3-63ED835B3AAF}"/>
            </a:ext>
          </a:extLst>
        </xdr:cNvPr>
        <xdr:cNvSpPr txBox="1"/>
      </xdr:nvSpPr>
      <xdr:spPr>
        <a:xfrm>
          <a:off x="2599055" y="1032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111478</xdr:rowOff>
    </xdr:from>
    <xdr:to>
      <xdr:col>11</xdr:col>
      <xdr:colOff>82550</xdr:colOff>
      <xdr:row>62</xdr:row>
      <xdr:rowOff>41628</xdr:rowOff>
    </xdr:to>
    <xdr:sp macro="" textlink="">
      <xdr:nvSpPr>
        <xdr:cNvPr id="157" name="楕円 156">
          <a:extLst>
            <a:ext uri="{FF2B5EF4-FFF2-40B4-BE49-F238E27FC236}">
              <a16:creationId xmlns:a16="http://schemas.microsoft.com/office/drawing/2014/main" id="{23FAA7BC-B452-4D6D-9309-AA6D2B4D0EF9}"/>
            </a:ext>
          </a:extLst>
        </xdr:cNvPr>
        <xdr:cNvSpPr/>
      </xdr:nvSpPr>
      <xdr:spPr>
        <a:xfrm>
          <a:off x="2095500" y="10569928"/>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51805</xdr:rowOff>
    </xdr:from>
    <xdr:ext cx="762000" cy="259045"/>
    <xdr:sp macro="" textlink="">
      <xdr:nvSpPr>
        <xdr:cNvPr id="158" name="テキスト ボックス 157">
          <a:extLst>
            <a:ext uri="{FF2B5EF4-FFF2-40B4-BE49-F238E27FC236}">
              <a16:creationId xmlns:a16="http://schemas.microsoft.com/office/drawing/2014/main" id="{36CA6DF7-8C80-44ED-93F3-3467BB51366D}"/>
            </a:ext>
          </a:extLst>
        </xdr:cNvPr>
        <xdr:cNvSpPr txBox="1"/>
      </xdr:nvSpPr>
      <xdr:spPr>
        <a:xfrm>
          <a:off x="1782445" y="1034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1411</xdr:rowOff>
    </xdr:from>
    <xdr:to>
      <xdr:col>7</xdr:col>
      <xdr:colOff>31750</xdr:colOff>
      <xdr:row>60</xdr:row>
      <xdr:rowOff>103011</xdr:rowOff>
    </xdr:to>
    <xdr:sp macro="" textlink="">
      <xdr:nvSpPr>
        <xdr:cNvPr id="159" name="楕円 158">
          <a:extLst>
            <a:ext uri="{FF2B5EF4-FFF2-40B4-BE49-F238E27FC236}">
              <a16:creationId xmlns:a16="http://schemas.microsoft.com/office/drawing/2014/main" id="{81FDB859-3ED5-4771-B6AF-FB0AC32B4CF9}"/>
            </a:ext>
          </a:extLst>
        </xdr:cNvPr>
        <xdr:cNvSpPr/>
      </xdr:nvSpPr>
      <xdr:spPr>
        <a:xfrm>
          <a:off x="1278890" y="10288411"/>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113188</xdr:rowOff>
    </xdr:from>
    <xdr:ext cx="762000" cy="259045"/>
    <xdr:sp macro="" textlink="">
      <xdr:nvSpPr>
        <xdr:cNvPr id="160" name="テキスト ボックス 159">
          <a:extLst>
            <a:ext uri="{FF2B5EF4-FFF2-40B4-BE49-F238E27FC236}">
              <a16:creationId xmlns:a16="http://schemas.microsoft.com/office/drawing/2014/main" id="{A2A0F812-521B-454E-B09A-B81C1343E323}"/>
            </a:ext>
          </a:extLst>
        </xdr:cNvPr>
        <xdr:cNvSpPr txBox="1"/>
      </xdr:nvSpPr>
      <xdr:spPr>
        <a:xfrm>
          <a:off x="96774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DB4F165A-D84F-4AE2-B120-9575023B292F}"/>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BF2676B-3317-400B-B2F5-FE0DF0B95588}"/>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11750B6-2E95-42CE-8B3A-0A3782007B37}"/>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A056B95F-129D-4185-B6C6-4F2F57915412}"/>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45BC01F-AD7B-44DF-AEB0-85C101A7BA1E}"/>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A6DDDB7-9AA1-4E62-82E4-DA3A4D8163E4}"/>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20F7157-0BA6-43C4-8A60-465FE5C3FFF3}"/>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69F58AA-FF8E-40A4-B7A2-D677F02B9AC0}"/>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6E1184DA-B772-4A45-A431-03B178357B35}"/>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E072F88-26E2-4A31-AA64-726D40F4E259}"/>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306B059-8B37-40EE-B738-165DA3067CC3}"/>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BE61CF1-15C5-4375-9165-9BA5D7433416}"/>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6C618FF-22FA-4E89-B272-84BD314BB81C}"/>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年度は、新型コロナウイルスワクチン接種事業の実施などにより前年度と比べ決算額は増加し、類似団体平均と概ね同等となった。４年度は物価高騰による物件費の増などにより前年度と比べ決算額は増加したが、退職手当の減などにより、類似団体平均を下回った。</a:t>
          </a:r>
        </a:p>
        <a:p>
          <a:r>
            <a:rPr kumimoji="1" lang="ja-JP" altLang="en-US" sz="1300">
              <a:latin typeface="ＭＳ Ｐゴシック" panose="020B0600070205080204" pitchFamily="50" charset="-128"/>
              <a:ea typeface="ＭＳ Ｐゴシック" panose="020B0600070205080204" pitchFamily="50" charset="-128"/>
            </a:rPr>
            <a:t>　引き続き、行財政改革推進大綱実施計画による事務事業の見直し・統廃合、民間活力の活用、適正な定員管理等により経費の削減に努めていく。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C5141140-7D11-4117-9709-9860C7E4F6C2}"/>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606ED70-EA80-4BA3-A937-3E9FC39A4579}"/>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ACF6F8-12E5-49AB-9067-C647EF58688E}"/>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7499A1B3-692E-4897-BF44-B41D99E33FC5}"/>
            </a:ext>
          </a:extLst>
        </xdr:cNvPr>
        <xdr:cNvCxnSpPr/>
      </xdr:nvCxnSpPr>
      <xdr:spPr>
        <a:xfrm>
          <a:off x="701040" y="1532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4EE39B2E-1CCD-493B-B9F9-6F5CB26B47B2}"/>
            </a:ext>
          </a:extLst>
        </xdr:cNvPr>
        <xdr:cNvSpPr txBox="1"/>
      </xdr:nvSpPr>
      <xdr:spPr>
        <a:xfrm>
          <a:off x="0" y="151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C70B092E-7330-4DDB-B165-6D9F1171D28D}"/>
            </a:ext>
          </a:extLst>
        </xdr:cNvPr>
        <xdr:cNvCxnSpPr/>
      </xdr:nvCxnSpPr>
      <xdr:spPr>
        <a:xfrm>
          <a:off x="701040" y="1484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F7BADAC7-D061-4F9F-9B9F-C0DF79561244}"/>
            </a:ext>
          </a:extLst>
        </xdr:cNvPr>
        <xdr:cNvSpPr txBox="1"/>
      </xdr:nvSpPr>
      <xdr:spPr>
        <a:xfrm>
          <a:off x="0" y="147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B3320D2-A87A-4D01-BF60-80847567C502}"/>
            </a:ext>
          </a:extLst>
        </xdr:cNvPr>
        <xdr:cNvCxnSpPr/>
      </xdr:nvCxnSpPr>
      <xdr:spPr>
        <a:xfrm>
          <a:off x="701040" y="1435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25242DE-FCAE-4AB1-AA55-69B0D9F1A49E}"/>
            </a:ext>
          </a:extLst>
        </xdr:cNvPr>
        <xdr:cNvSpPr txBox="1"/>
      </xdr:nvSpPr>
      <xdr:spPr>
        <a:xfrm>
          <a:off x="0" y="1422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305FE2B2-8239-469A-8C52-10550CEB65AA}"/>
            </a:ext>
          </a:extLst>
        </xdr:cNvPr>
        <xdr:cNvCxnSpPr/>
      </xdr:nvCxnSpPr>
      <xdr:spPr>
        <a:xfrm>
          <a:off x="701040" y="1388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790F3FE2-76B1-4DBB-AE6E-84DA0452DCA5}"/>
            </a:ext>
          </a:extLst>
        </xdr:cNvPr>
        <xdr:cNvSpPr txBox="1"/>
      </xdr:nvSpPr>
      <xdr:spPr>
        <a:xfrm>
          <a:off x="0" y="1373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341A27D6-C96C-441D-BC99-2F8329295140}"/>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E01B4B41-4EFC-4D71-A11A-7DF1465D5793}"/>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FA82837-C6E4-487C-8630-2B6B4F7ABB75}"/>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6EAFEC1F-52D1-4452-9438-A9D02A06B349}"/>
            </a:ext>
          </a:extLst>
        </xdr:cNvPr>
        <xdr:cNvCxnSpPr/>
      </xdr:nvCxnSpPr>
      <xdr:spPr>
        <a:xfrm flipV="1">
          <a:off x="4511040" y="14370627"/>
          <a:ext cx="0" cy="1023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7FEFDF4B-424F-49CF-9C91-A6C64ADEA5B3}"/>
            </a:ext>
          </a:extLst>
        </xdr:cNvPr>
        <xdr:cNvSpPr txBox="1"/>
      </xdr:nvSpPr>
      <xdr:spPr>
        <a:xfrm>
          <a:off x="4588510" y="1536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143FA69C-1723-4C91-BD5C-BDEF41C2997C}"/>
            </a:ext>
          </a:extLst>
        </xdr:cNvPr>
        <xdr:cNvCxnSpPr/>
      </xdr:nvCxnSpPr>
      <xdr:spPr>
        <a:xfrm>
          <a:off x="4427855" y="15394531"/>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E05A5F9B-6AED-4064-BB9E-E20FD0E4F265}"/>
            </a:ext>
          </a:extLst>
        </xdr:cNvPr>
        <xdr:cNvSpPr txBox="1"/>
      </xdr:nvSpPr>
      <xdr:spPr>
        <a:xfrm>
          <a:off x="4588510" y="141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4753343F-1B05-44DF-8E2A-0A1F95909556}"/>
            </a:ext>
          </a:extLst>
        </xdr:cNvPr>
        <xdr:cNvCxnSpPr/>
      </xdr:nvCxnSpPr>
      <xdr:spPr>
        <a:xfrm>
          <a:off x="4427855" y="143706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111210</xdr:rowOff>
    </xdr:from>
    <xdr:to>
      <xdr:col>23</xdr:col>
      <xdr:colOff>133350</xdr:colOff>
      <xdr:row>86</xdr:row>
      <xdr:rowOff>11836</xdr:rowOff>
    </xdr:to>
    <xdr:cxnSp macro="">
      <xdr:nvCxnSpPr>
        <xdr:cNvPr id="193" name="直線コネクタ 192">
          <a:extLst>
            <a:ext uri="{FF2B5EF4-FFF2-40B4-BE49-F238E27FC236}">
              <a16:creationId xmlns:a16="http://schemas.microsoft.com/office/drawing/2014/main" id="{D4F522AC-3174-4429-9C3D-858B6774E989}"/>
            </a:ext>
          </a:extLst>
        </xdr:cNvPr>
        <xdr:cNvCxnSpPr/>
      </xdr:nvCxnSpPr>
      <xdr:spPr>
        <a:xfrm>
          <a:off x="3749040" y="14684460"/>
          <a:ext cx="762000" cy="7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142882</xdr:rowOff>
    </xdr:from>
    <xdr:ext cx="762000" cy="259045"/>
    <xdr:sp macro="" textlink="">
      <xdr:nvSpPr>
        <xdr:cNvPr id="194" name="人件費・物件費等の状況平均値テキスト">
          <a:extLst>
            <a:ext uri="{FF2B5EF4-FFF2-40B4-BE49-F238E27FC236}">
              <a16:creationId xmlns:a16="http://schemas.microsoft.com/office/drawing/2014/main" id="{9712DF6D-4902-4F2F-8C36-1FE833CEB8E7}"/>
            </a:ext>
          </a:extLst>
        </xdr:cNvPr>
        <xdr:cNvSpPr txBox="1"/>
      </xdr:nvSpPr>
      <xdr:spPr>
        <a:xfrm>
          <a:off x="4588510" y="1471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E9DF8010-F127-4DB7-A03F-16035C8D2F3B}"/>
            </a:ext>
          </a:extLst>
        </xdr:cNvPr>
        <xdr:cNvSpPr/>
      </xdr:nvSpPr>
      <xdr:spPr>
        <a:xfrm>
          <a:off x="4465955" y="1474786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108110</xdr:rowOff>
    </xdr:from>
    <xdr:to>
      <xdr:col>19</xdr:col>
      <xdr:colOff>133350</xdr:colOff>
      <xdr:row>85</xdr:row>
      <xdr:rowOff>111210</xdr:rowOff>
    </xdr:to>
    <xdr:cxnSp macro="">
      <xdr:nvCxnSpPr>
        <xdr:cNvPr id="196" name="直線コネクタ 195">
          <a:extLst>
            <a:ext uri="{FF2B5EF4-FFF2-40B4-BE49-F238E27FC236}">
              <a16:creationId xmlns:a16="http://schemas.microsoft.com/office/drawing/2014/main" id="{D653721F-BC2A-4653-98AD-BF351F330324}"/>
            </a:ext>
          </a:extLst>
        </xdr:cNvPr>
        <xdr:cNvCxnSpPr/>
      </xdr:nvCxnSpPr>
      <xdr:spPr>
        <a:xfrm>
          <a:off x="2941955" y="14336555"/>
          <a:ext cx="807085" cy="3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601E04EB-A24B-42F9-8902-3E672620BDE1}"/>
            </a:ext>
          </a:extLst>
        </xdr:cNvPr>
        <xdr:cNvSpPr/>
      </xdr:nvSpPr>
      <xdr:spPr>
        <a:xfrm>
          <a:off x="3703955" y="14634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266E82D1-3C25-40B3-87F7-1EC986090250}"/>
            </a:ext>
          </a:extLst>
        </xdr:cNvPr>
        <xdr:cNvSpPr txBox="1"/>
      </xdr:nvSpPr>
      <xdr:spPr>
        <a:xfrm>
          <a:off x="3406140" y="14403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167018</xdr:rowOff>
    </xdr:from>
    <xdr:to>
      <xdr:col>15</xdr:col>
      <xdr:colOff>82550</xdr:colOff>
      <xdr:row>83</xdr:row>
      <xdr:rowOff>108110</xdr:rowOff>
    </xdr:to>
    <xdr:cxnSp macro="">
      <xdr:nvCxnSpPr>
        <xdr:cNvPr id="199" name="直線コネクタ 198">
          <a:extLst>
            <a:ext uri="{FF2B5EF4-FFF2-40B4-BE49-F238E27FC236}">
              <a16:creationId xmlns:a16="http://schemas.microsoft.com/office/drawing/2014/main" id="{BE9569F7-E896-47C3-87C8-744B7781C863}"/>
            </a:ext>
          </a:extLst>
        </xdr:cNvPr>
        <xdr:cNvCxnSpPr/>
      </xdr:nvCxnSpPr>
      <xdr:spPr>
        <a:xfrm>
          <a:off x="2125345" y="14229728"/>
          <a:ext cx="816610" cy="10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CA61EED1-7EC6-498E-944F-0AF6BB31840B}"/>
            </a:ext>
          </a:extLst>
        </xdr:cNvPr>
        <xdr:cNvSpPr/>
      </xdr:nvSpPr>
      <xdr:spPr>
        <a:xfrm>
          <a:off x="2887345" y="14324503"/>
          <a:ext cx="9969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5270</xdr:rowOff>
    </xdr:from>
    <xdr:ext cx="762000" cy="259045"/>
    <xdr:sp macro="" textlink="">
      <xdr:nvSpPr>
        <xdr:cNvPr id="201" name="テキスト ボックス 200">
          <a:extLst>
            <a:ext uri="{FF2B5EF4-FFF2-40B4-BE49-F238E27FC236}">
              <a16:creationId xmlns:a16="http://schemas.microsoft.com/office/drawing/2014/main" id="{86190DF0-C3EA-44D3-BAF9-FC3FD56FE755}"/>
            </a:ext>
          </a:extLst>
        </xdr:cNvPr>
        <xdr:cNvSpPr txBox="1"/>
      </xdr:nvSpPr>
      <xdr:spPr>
        <a:xfrm>
          <a:off x="2599055" y="1440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125417</xdr:rowOff>
    </xdr:from>
    <xdr:to>
      <xdr:col>11</xdr:col>
      <xdr:colOff>31750</xdr:colOff>
      <xdr:row>82</xdr:row>
      <xdr:rowOff>167018</xdr:rowOff>
    </xdr:to>
    <xdr:cxnSp macro="">
      <xdr:nvCxnSpPr>
        <xdr:cNvPr id="202" name="直線コネクタ 201">
          <a:extLst>
            <a:ext uri="{FF2B5EF4-FFF2-40B4-BE49-F238E27FC236}">
              <a16:creationId xmlns:a16="http://schemas.microsoft.com/office/drawing/2014/main" id="{DD7B5E12-A88F-4248-AE01-942E2BAD4594}"/>
            </a:ext>
          </a:extLst>
        </xdr:cNvPr>
        <xdr:cNvCxnSpPr/>
      </xdr:nvCxnSpPr>
      <xdr:spPr>
        <a:xfrm>
          <a:off x="1333500" y="14186222"/>
          <a:ext cx="791845" cy="4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A7CCE624-DDCE-4A2E-BD28-A4882CCC75BE}"/>
            </a:ext>
          </a:extLst>
        </xdr:cNvPr>
        <xdr:cNvSpPr/>
      </xdr:nvSpPr>
      <xdr:spPr>
        <a:xfrm>
          <a:off x="2095500" y="1414533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483FAB45-4689-4733-94A6-988A93E739FE}"/>
            </a:ext>
          </a:extLst>
        </xdr:cNvPr>
        <xdr:cNvSpPr txBox="1"/>
      </xdr:nvSpPr>
      <xdr:spPr>
        <a:xfrm>
          <a:off x="1782445" y="139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A783B76D-7855-4128-A9DD-3839410F27A0}"/>
            </a:ext>
          </a:extLst>
        </xdr:cNvPr>
        <xdr:cNvSpPr/>
      </xdr:nvSpPr>
      <xdr:spPr>
        <a:xfrm>
          <a:off x="1278890" y="14086658"/>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F185ED79-4CC7-4388-A979-B189BBFE04C3}"/>
            </a:ext>
          </a:extLst>
        </xdr:cNvPr>
        <xdr:cNvSpPr txBox="1"/>
      </xdr:nvSpPr>
      <xdr:spPr>
        <a:xfrm>
          <a:off x="967740" y="1385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2FC2B41-9E29-4DA3-87F6-C7FA5EE3CF7C}"/>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EB8A682-7B9C-4788-87E6-0D7AA84D5B74}"/>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4E19F0E-4B65-4644-A248-A023F1B4B3DB}"/>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F67C876-7A25-47FC-AA30-35A55AC3DFFA}"/>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F04C3B5-E07E-43E9-A04B-814BEF283D38}"/>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132486</xdr:rowOff>
    </xdr:from>
    <xdr:to>
      <xdr:col>23</xdr:col>
      <xdr:colOff>184150</xdr:colOff>
      <xdr:row>86</xdr:row>
      <xdr:rowOff>62636</xdr:rowOff>
    </xdr:to>
    <xdr:sp macro="" textlink="">
      <xdr:nvSpPr>
        <xdr:cNvPr id="212" name="楕円 211">
          <a:extLst>
            <a:ext uri="{FF2B5EF4-FFF2-40B4-BE49-F238E27FC236}">
              <a16:creationId xmlns:a16="http://schemas.microsoft.com/office/drawing/2014/main" id="{E6EADE70-51F7-4703-B774-6680AEDE27D2}"/>
            </a:ext>
          </a:extLst>
        </xdr:cNvPr>
        <xdr:cNvSpPr/>
      </xdr:nvSpPr>
      <xdr:spPr>
        <a:xfrm>
          <a:off x="4465955" y="1470954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149013</xdr:rowOff>
    </xdr:from>
    <xdr:ext cx="762000" cy="259045"/>
    <xdr:sp macro="" textlink="">
      <xdr:nvSpPr>
        <xdr:cNvPr id="213" name="人件費・物件費等の状況該当値テキスト">
          <a:extLst>
            <a:ext uri="{FF2B5EF4-FFF2-40B4-BE49-F238E27FC236}">
              <a16:creationId xmlns:a16="http://schemas.microsoft.com/office/drawing/2014/main" id="{79747BC7-436A-4EF1-934C-E185128E85E3}"/>
            </a:ext>
          </a:extLst>
        </xdr:cNvPr>
        <xdr:cNvSpPr txBox="1"/>
      </xdr:nvSpPr>
      <xdr:spPr>
        <a:xfrm>
          <a:off x="4588510" y="1455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60410</xdr:rowOff>
    </xdr:from>
    <xdr:to>
      <xdr:col>19</xdr:col>
      <xdr:colOff>184150</xdr:colOff>
      <xdr:row>85</xdr:row>
      <xdr:rowOff>162010</xdr:rowOff>
    </xdr:to>
    <xdr:sp macro="" textlink="">
      <xdr:nvSpPr>
        <xdr:cNvPr id="214" name="楕円 213">
          <a:extLst>
            <a:ext uri="{FF2B5EF4-FFF2-40B4-BE49-F238E27FC236}">
              <a16:creationId xmlns:a16="http://schemas.microsoft.com/office/drawing/2014/main" id="{E45E80C3-B740-4813-9222-217A5D6E38D4}"/>
            </a:ext>
          </a:extLst>
        </xdr:cNvPr>
        <xdr:cNvSpPr/>
      </xdr:nvSpPr>
      <xdr:spPr>
        <a:xfrm>
          <a:off x="3703955" y="146298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146787</xdr:rowOff>
    </xdr:from>
    <xdr:ext cx="736600" cy="259045"/>
    <xdr:sp macro="" textlink="">
      <xdr:nvSpPr>
        <xdr:cNvPr id="215" name="テキスト ボックス 214">
          <a:extLst>
            <a:ext uri="{FF2B5EF4-FFF2-40B4-BE49-F238E27FC236}">
              <a16:creationId xmlns:a16="http://schemas.microsoft.com/office/drawing/2014/main" id="{FBF3AC46-4C8F-4947-A86A-D4D11139B547}"/>
            </a:ext>
          </a:extLst>
        </xdr:cNvPr>
        <xdr:cNvSpPr txBox="1"/>
      </xdr:nvSpPr>
      <xdr:spPr>
        <a:xfrm>
          <a:off x="3406140" y="1471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57310</xdr:rowOff>
    </xdr:from>
    <xdr:to>
      <xdr:col>15</xdr:col>
      <xdr:colOff>133350</xdr:colOff>
      <xdr:row>83</xdr:row>
      <xdr:rowOff>158910</xdr:rowOff>
    </xdr:to>
    <xdr:sp macro="" textlink="">
      <xdr:nvSpPr>
        <xdr:cNvPr id="216" name="楕円 215">
          <a:extLst>
            <a:ext uri="{FF2B5EF4-FFF2-40B4-BE49-F238E27FC236}">
              <a16:creationId xmlns:a16="http://schemas.microsoft.com/office/drawing/2014/main" id="{E60BFC73-8B4B-40D5-84AD-D3B8D5C7397F}"/>
            </a:ext>
          </a:extLst>
        </xdr:cNvPr>
        <xdr:cNvSpPr/>
      </xdr:nvSpPr>
      <xdr:spPr>
        <a:xfrm>
          <a:off x="2887345" y="14283850"/>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169087</xdr:rowOff>
    </xdr:from>
    <xdr:ext cx="762000" cy="259045"/>
    <xdr:sp macro="" textlink="">
      <xdr:nvSpPr>
        <xdr:cNvPr id="217" name="テキスト ボックス 216">
          <a:extLst>
            <a:ext uri="{FF2B5EF4-FFF2-40B4-BE49-F238E27FC236}">
              <a16:creationId xmlns:a16="http://schemas.microsoft.com/office/drawing/2014/main" id="{FA986A22-DE4E-4914-81DC-960C20DFF83B}"/>
            </a:ext>
          </a:extLst>
        </xdr:cNvPr>
        <xdr:cNvSpPr txBox="1"/>
      </xdr:nvSpPr>
      <xdr:spPr>
        <a:xfrm>
          <a:off x="2599055" y="1406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116218</xdr:rowOff>
    </xdr:from>
    <xdr:to>
      <xdr:col>11</xdr:col>
      <xdr:colOff>82550</xdr:colOff>
      <xdr:row>83</xdr:row>
      <xdr:rowOff>46368</xdr:rowOff>
    </xdr:to>
    <xdr:sp macro="" textlink="">
      <xdr:nvSpPr>
        <xdr:cNvPr id="218" name="楕円 217">
          <a:extLst>
            <a:ext uri="{FF2B5EF4-FFF2-40B4-BE49-F238E27FC236}">
              <a16:creationId xmlns:a16="http://schemas.microsoft.com/office/drawing/2014/main" id="{00680B11-1FDB-4C09-BCC3-3C2471EC4DFD}"/>
            </a:ext>
          </a:extLst>
        </xdr:cNvPr>
        <xdr:cNvSpPr/>
      </xdr:nvSpPr>
      <xdr:spPr>
        <a:xfrm>
          <a:off x="2095500" y="1417511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31145</xdr:rowOff>
    </xdr:from>
    <xdr:ext cx="762000" cy="259045"/>
    <xdr:sp macro="" textlink="">
      <xdr:nvSpPr>
        <xdr:cNvPr id="219" name="テキスト ボックス 218">
          <a:extLst>
            <a:ext uri="{FF2B5EF4-FFF2-40B4-BE49-F238E27FC236}">
              <a16:creationId xmlns:a16="http://schemas.microsoft.com/office/drawing/2014/main" id="{9B3257A0-99CB-41A9-9681-BB070A16FAC8}"/>
            </a:ext>
          </a:extLst>
        </xdr:cNvPr>
        <xdr:cNvSpPr txBox="1"/>
      </xdr:nvSpPr>
      <xdr:spPr>
        <a:xfrm>
          <a:off x="1782445" y="1425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74617</xdr:rowOff>
    </xdr:from>
    <xdr:to>
      <xdr:col>7</xdr:col>
      <xdr:colOff>31750</xdr:colOff>
      <xdr:row>83</xdr:row>
      <xdr:rowOff>4767</xdr:rowOff>
    </xdr:to>
    <xdr:sp macro="" textlink="">
      <xdr:nvSpPr>
        <xdr:cNvPr id="220" name="楕円 219">
          <a:extLst>
            <a:ext uri="{FF2B5EF4-FFF2-40B4-BE49-F238E27FC236}">
              <a16:creationId xmlns:a16="http://schemas.microsoft.com/office/drawing/2014/main" id="{0C48F03C-9DF3-48D0-8F9D-1B49D1304233}"/>
            </a:ext>
          </a:extLst>
        </xdr:cNvPr>
        <xdr:cNvSpPr/>
      </xdr:nvSpPr>
      <xdr:spPr>
        <a:xfrm>
          <a:off x="1278890" y="14133517"/>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160994</xdr:rowOff>
    </xdr:from>
    <xdr:ext cx="762000" cy="259045"/>
    <xdr:sp macro="" textlink="">
      <xdr:nvSpPr>
        <xdr:cNvPr id="221" name="テキスト ボックス 220">
          <a:extLst>
            <a:ext uri="{FF2B5EF4-FFF2-40B4-BE49-F238E27FC236}">
              <a16:creationId xmlns:a16="http://schemas.microsoft.com/office/drawing/2014/main" id="{C85464B5-3C3B-4793-9FF5-581056584ADB}"/>
            </a:ext>
          </a:extLst>
        </xdr:cNvPr>
        <xdr:cNvSpPr txBox="1"/>
      </xdr:nvSpPr>
      <xdr:spPr>
        <a:xfrm>
          <a:off x="967740" y="1422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5E28D31-2822-4FE4-8683-48B21C47F54A}"/>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875296E-F777-487E-A058-DC378D7B2A02}"/>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F32DED5-E045-4589-BA42-993A8F3AFD36}"/>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9E48C64-1794-4011-B3BC-33DBFF82E76D}"/>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F16ED91-453B-4AD6-A77E-A50C3F663BD2}"/>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17B8F19D-CBDA-4F67-B13D-A15549983B77}"/>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DE66168-A4D0-4426-831E-D88BC3F7CAA1}"/>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5638DE7-D011-4AED-8C89-79DBC3F6DAE2}"/>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A64B5C8C-757E-4739-B609-604D4004D4A4}"/>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E577C7D7-E53E-4C99-A075-C2E433334FA0}"/>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6D9C949-6318-4A79-9F44-7E986E0F447A}"/>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857DBD5-AF06-4E00-A076-44EB4E272B1C}"/>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483DEEE-E5DE-4F5C-B99B-0866A26F7E3E}"/>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令和４年４月１日現在は、</a:t>
          </a:r>
          <a:r>
            <a:rPr kumimoji="1" lang="en-US" altLang="ja-JP" sz="1100">
              <a:latin typeface="ＭＳ Ｐゴシック" panose="020B0600070205080204" pitchFamily="50" charset="-128"/>
              <a:ea typeface="ＭＳ Ｐゴシック" panose="020B0600070205080204" pitchFamily="50" charset="-128"/>
            </a:rPr>
            <a:t>102.2</a:t>
          </a:r>
          <a:r>
            <a:rPr kumimoji="1" lang="ja-JP" altLang="en-US" sz="1100">
              <a:latin typeface="ＭＳ Ｐゴシック" panose="020B0600070205080204" pitchFamily="50" charset="-128"/>
              <a:ea typeface="ＭＳ Ｐゴシック" panose="020B0600070205080204" pitchFamily="50" charset="-128"/>
            </a:rPr>
            <a:t>で前年度に引き続き</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指定都市中２番目に高い値となった。これは、給与制度の総合的見直しにおける給料表の引下げに加え、昇格時号給対応表の独自見直し、さらに、令和４年４月の行政職給料表の見直しを実施しているものの、本市が独自給料表を採用していることが主な要因と考えられる。</a:t>
          </a:r>
        </a:p>
        <a:p>
          <a:r>
            <a:rPr kumimoji="1" lang="ja-JP" altLang="en-US" sz="1100">
              <a:latin typeface="ＭＳ Ｐゴシック" panose="020B0600070205080204" pitchFamily="50" charset="-128"/>
              <a:ea typeface="ＭＳ Ｐゴシック" panose="020B0600070205080204" pitchFamily="50" charset="-128"/>
            </a:rPr>
            <a:t>　一方で、平均給料月額は、給与制度の総合的見直しを実施した結果、国とほぼ同水準まで引き下がり、諸手当を含めた平均給与月額では</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政令指定都市中</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位と、平均を下回る水準となっている。</a:t>
          </a:r>
        </a:p>
        <a:p>
          <a:r>
            <a:rPr kumimoji="1" lang="ja-JP" altLang="en-US" sz="1100">
              <a:latin typeface="ＭＳ Ｐゴシック" panose="020B0600070205080204" pitchFamily="50" charset="-128"/>
              <a:ea typeface="ＭＳ Ｐゴシック" panose="020B0600070205080204" pitchFamily="50" charset="-128"/>
            </a:rPr>
            <a:t>　今後も、人事委員会勧告及び報告を尊重し、職員の給与水準を決定していくことで、「適正な給与水準の確保」に努めつつ、合わせて、「ラスパイレス指数の抑制」についても取り組んでいく。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C7D70AC-D9C9-4F44-9A5B-39BCB2373955}"/>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BF49592D-3531-4E6F-A406-883CB56AEC32}"/>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B415C343-9250-4592-9957-C3556F9DDFE7}"/>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C17902E5-2E9D-4A9F-8410-62FE7F030BDB}"/>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26DC4CA7-3312-481C-94F6-A1DDF6487E0B}"/>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A044D37B-5F30-4DB4-9873-F8398B3786BC}"/>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F3E82F2B-CE22-49E3-9EBD-CE755161228B}"/>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9A7963B5-B9C1-46D4-97D3-2DE6B154FAF4}"/>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A0522193-AACE-4553-B4E7-74AC02218566}"/>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A3FFE288-EB09-4267-869B-4F881A99630C}"/>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2C5306E7-4E35-43B2-AF54-050A1D074A1F}"/>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66DA22A8-7F7E-42F2-9151-B8E3299D029F}"/>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3173205-5374-44FF-9EB7-9949B28C720C}"/>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E23852F8-1240-4308-8BEB-E1AB30F30AEE}"/>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87EE5235-62EC-49B9-98C5-AA0FCA7EF0A1}"/>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3F01DD99-AF6A-414A-835A-893FB2D8BB2F}"/>
            </a:ext>
          </a:extLst>
        </xdr:cNvPr>
        <xdr:cNvCxnSpPr/>
      </xdr:nvCxnSpPr>
      <xdr:spPr>
        <a:xfrm flipV="1">
          <a:off x="15476855" y="1401804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C350B434-D028-453C-9034-84C4AE4C1C50}"/>
            </a:ext>
          </a:extLst>
        </xdr:cNvPr>
        <xdr:cNvSpPr txBox="1"/>
      </xdr:nvSpPr>
      <xdr:spPr>
        <a:xfrm>
          <a:off x="15560040" y="151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8760E01C-0BDA-45F3-86FD-549D4A829D77}"/>
            </a:ext>
          </a:extLst>
        </xdr:cNvPr>
        <xdr:cNvCxnSpPr/>
      </xdr:nvCxnSpPr>
      <xdr:spPr>
        <a:xfrm>
          <a:off x="15408910" y="1514411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0DE83828-1CF5-406A-A574-215E95BC03EB}"/>
            </a:ext>
          </a:extLst>
        </xdr:cNvPr>
        <xdr:cNvSpPr txBox="1"/>
      </xdr:nvSpPr>
      <xdr:spPr>
        <a:xfrm>
          <a:off x="15560040" y="1376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33A075AF-AC31-4385-BEE4-E08B4BA1931F}"/>
            </a:ext>
          </a:extLst>
        </xdr:cNvPr>
        <xdr:cNvCxnSpPr/>
      </xdr:nvCxnSpPr>
      <xdr:spPr>
        <a:xfrm>
          <a:off x="15408910" y="1401804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151341</xdr:rowOff>
    </xdr:to>
    <xdr:cxnSp macro="">
      <xdr:nvCxnSpPr>
        <xdr:cNvPr id="255" name="直線コネクタ 254">
          <a:extLst>
            <a:ext uri="{FF2B5EF4-FFF2-40B4-BE49-F238E27FC236}">
              <a16:creationId xmlns:a16="http://schemas.microsoft.com/office/drawing/2014/main" id="{20D1535F-67C1-4811-8A75-20D3D509718E}"/>
            </a:ext>
          </a:extLst>
        </xdr:cNvPr>
        <xdr:cNvCxnSpPr/>
      </xdr:nvCxnSpPr>
      <xdr:spPr>
        <a:xfrm flipV="1">
          <a:off x="14714855" y="15051194"/>
          <a:ext cx="762000" cy="1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48C3617C-A0CA-4021-BE33-D40CF6DFDAD1}"/>
            </a:ext>
          </a:extLst>
        </xdr:cNvPr>
        <xdr:cNvSpPr txBox="1"/>
      </xdr:nvSpPr>
      <xdr:spPr>
        <a:xfrm>
          <a:off x="15560040" y="1433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500C0830-27CA-4ABA-8BD1-FEBF93D3B72E}"/>
            </a:ext>
          </a:extLst>
        </xdr:cNvPr>
        <xdr:cNvSpPr/>
      </xdr:nvSpPr>
      <xdr:spPr>
        <a:xfrm>
          <a:off x="15427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151341</xdr:rowOff>
    </xdr:from>
    <xdr:to>
      <xdr:col>77</xdr:col>
      <xdr:colOff>44450</xdr:colOff>
      <xdr:row>88</xdr:row>
      <xdr:rowOff>20109</xdr:rowOff>
    </xdr:to>
    <xdr:cxnSp macro="">
      <xdr:nvCxnSpPr>
        <xdr:cNvPr id="258" name="直線コネクタ 257">
          <a:extLst>
            <a:ext uri="{FF2B5EF4-FFF2-40B4-BE49-F238E27FC236}">
              <a16:creationId xmlns:a16="http://schemas.microsoft.com/office/drawing/2014/main" id="{BD039358-C788-4AB3-86A4-E4E4C1395C05}"/>
            </a:ext>
          </a:extLst>
        </xdr:cNvPr>
        <xdr:cNvCxnSpPr/>
      </xdr:nvCxnSpPr>
      <xdr:spPr>
        <a:xfrm flipV="1">
          <a:off x="13903960" y="15067491"/>
          <a:ext cx="810895" cy="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E7D903EC-26F3-4E9B-98EE-9C33BAB5EED7}"/>
            </a:ext>
          </a:extLst>
        </xdr:cNvPr>
        <xdr:cNvSpPr/>
      </xdr:nvSpPr>
      <xdr:spPr>
        <a:xfrm>
          <a:off x="14665960" y="14497685"/>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BC2D3EBC-DEE2-48F3-8397-762EAD0B2D76}"/>
            </a:ext>
          </a:extLst>
        </xdr:cNvPr>
        <xdr:cNvSpPr txBox="1"/>
      </xdr:nvSpPr>
      <xdr:spPr>
        <a:xfrm>
          <a:off x="14371955" y="1426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20109</xdr:rowOff>
    </xdr:from>
    <xdr:to>
      <xdr:col>72</xdr:col>
      <xdr:colOff>203200</xdr:colOff>
      <xdr:row>88</xdr:row>
      <xdr:rowOff>40216</xdr:rowOff>
    </xdr:to>
    <xdr:cxnSp macro="">
      <xdr:nvCxnSpPr>
        <xdr:cNvPr id="261" name="直線コネクタ 260">
          <a:extLst>
            <a:ext uri="{FF2B5EF4-FFF2-40B4-BE49-F238E27FC236}">
              <a16:creationId xmlns:a16="http://schemas.microsoft.com/office/drawing/2014/main" id="{FE07131C-BBAD-4A78-B858-10AB504BBD17}"/>
            </a:ext>
          </a:extLst>
        </xdr:cNvPr>
        <xdr:cNvCxnSpPr/>
      </xdr:nvCxnSpPr>
      <xdr:spPr>
        <a:xfrm flipV="1">
          <a:off x="13106400" y="15103899"/>
          <a:ext cx="797560" cy="2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C8603A6B-64CC-4A93-8588-009ADA6B648D}"/>
            </a:ext>
          </a:extLst>
        </xdr:cNvPr>
        <xdr:cNvSpPr/>
      </xdr:nvSpPr>
      <xdr:spPr>
        <a:xfrm>
          <a:off x="13868400" y="14537901"/>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57A26FD5-1B40-4140-8CF3-0D11B712C899}"/>
            </a:ext>
          </a:extLst>
        </xdr:cNvPr>
        <xdr:cNvSpPr txBox="1"/>
      </xdr:nvSpPr>
      <xdr:spPr>
        <a:xfrm>
          <a:off x="13555345"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120650</xdr:rowOff>
    </xdr:to>
    <xdr:cxnSp macro="">
      <xdr:nvCxnSpPr>
        <xdr:cNvPr id="264" name="直線コネクタ 263">
          <a:extLst>
            <a:ext uri="{FF2B5EF4-FFF2-40B4-BE49-F238E27FC236}">
              <a16:creationId xmlns:a16="http://schemas.microsoft.com/office/drawing/2014/main" id="{CE005B71-A790-4C29-8551-E050BB545150}"/>
            </a:ext>
          </a:extLst>
        </xdr:cNvPr>
        <xdr:cNvCxnSpPr/>
      </xdr:nvCxnSpPr>
      <xdr:spPr>
        <a:xfrm flipV="1">
          <a:off x="12289790" y="15127816"/>
          <a:ext cx="816610" cy="8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D126826F-B576-4B25-BF5E-FA841781A304}"/>
            </a:ext>
          </a:extLst>
        </xdr:cNvPr>
        <xdr:cNvSpPr/>
      </xdr:nvSpPr>
      <xdr:spPr>
        <a:xfrm>
          <a:off x="13051790" y="14537901"/>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FCA0795E-668F-4558-9118-F37F75D9119F}"/>
            </a:ext>
          </a:extLst>
        </xdr:cNvPr>
        <xdr:cNvSpPr txBox="1"/>
      </xdr:nvSpPr>
      <xdr:spPr>
        <a:xfrm>
          <a:off x="127635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9C121B08-D4D7-4989-94E2-DC1FFB715C83}"/>
            </a:ext>
          </a:extLst>
        </xdr:cNvPr>
        <xdr:cNvSpPr/>
      </xdr:nvSpPr>
      <xdr:spPr>
        <a:xfrm>
          <a:off x="12246610" y="1461452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B530845E-451A-414C-929C-731866D66B00}"/>
            </a:ext>
          </a:extLst>
        </xdr:cNvPr>
        <xdr:cNvSpPr txBox="1"/>
      </xdr:nvSpPr>
      <xdr:spPr>
        <a:xfrm>
          <a:off x="1194689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3F4638A-99DA-4E3B-B743-870BA5910C96}"/>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7C915E3-D404-48C4-BDEC-4033C1525FDF}"/>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9AD772B3-F9DF-478D-BD39-22A85FDE46D8}"/>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C24B2D0-9705-4BAF-9791-23DA15006676}"/>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C7FFFCAD-F1FD-46DB-BEDC-037E67CB5250}"/>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a:extLst>
            <a:ext uri="{FF2B5EF4-FFF2-40B4-BE49-F238E27FC236}">
              <a16:creationId xmlns:a16="http://schemas.microsoft.com/office/drawing/2014/main" id="{25DEEC59-8F60-4005-9822-6088F0D4E753}"/>
            </a:ext>
          </a:extLst>
        </xdr:cNvPr>
        <xdr:cNvSpPr/>
      </xdr:nvSpPr>
      <xdr:spPr>
        <a:xfrm>
          <a:off x="15427960" y="149984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147761</xdr:rowOff>
    </xdr:from>
    <xdr:ext cx="762000" cy="259045"/>
    <xdr:sp macro="" textlink="">
      <xdr:nvSpPr>
        <xdr:cNvPr id="275" name="給与水準   （国との比較）該当値テキスト">
          <a:extLst>
            <a:ext uri="{FF2B5EF4-FFF2-40B4-BE49-F238E27FC236}">
              <a16:creationId xmlns:a16="http://schemas.microsoft.com/office/drawing/2014/main" id="{C74A67F2-CF14-43AC-B579-8A789CF59AE6}"/>
            </a:ext>
          </a:extLst>
        </xdr:cNvPr>
        <xdr:cNvSpPr txBox="1"/>
      </xdr:nvSpPr>
      <xdr:spPr>
        <a:xfrm>
          <a:off x="15560040" y="148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76" name="楕円 275">
          <a:extLst>
            <a:ext uri="{FF2B5EF4-FFF2-40B4-BE49-F238E27FC236}">
              <a16:creationId xmlns:a16="http://schemas.microsoft.com/office/drawing/2014/main" id="{35E95321-9064-4B7D-9834-62E43C7ED24A}"/>
            </a:ext>
          </a:extLst>
        </xdr:cNvPr>
        <xdr:cNvSpPr/>
      </xdr:nvSpPr>
      <xdr:spPr>
        <a:xfrm>
          <a:off x="14665960" y="15012881"/>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77" name="テキスト ボックス 276">
          <a:extLst>
            <a:ext uri="{FF2B5EF4-FFF2-40B4-BE49-F238E27FC236}">
              <a16:creationId xmlns:a16="http://schemas.microsoft.com/office/drawing/2014/main" id="{2BCB214A-8B66-4C93-AE19-A3472404B553}"/>
            </a:ext>
          </a:extLst>
        </xdr:cNvPr>
        <xdr:cNvSpPr txBox="1"/>
      </xdr:nvSpPr>
      <xdr:spPr>
        <a:xfrm>
          <a:off x="14371955" y="15106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140759</xdr:rowOff>
    </xdr:from>
    <xdr:to>
      <xdr:col>73</xdr:col>
      <xdr:colOff>44450</xdr:colOff>
      <xdr:row>88</xdr:row>
      <xdr:rowOff>70909</xdr:rowOff>
    </xdr:to>
    <xdr:sp macro="" textlink="">
      <xdr:nvSpPr>
        <xdr:cNvPr id="278" name="楕円 277">
          <a:extLst>
            <a:ext uri="{FF2B5EF4-FFF2-40B4-BE49-F238E27FC236}">
              <a16:creationId xmlns:a16="http://schemas.microsoft.com/office/drawing/2014/main" id="{A9DC1EE9-A2C3-4664-AF6F-BC733CDEFA3B}"/>
            </a:ext>
          </a:extLst>
        </xdr:cNvPr>
        <xdr:cNvSpPr/>
      </xdr:nvSpPr>
      <xdr:spPr>
        <a:xfrm>
          <a:off x="13868400" y="15053099"/>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55686</xdr:rowOff>
    </xdr:from>
    <xdr:ext cx="762000" cy="259045"/>
    <xdr:sp macro="" textlink="">
      <xdr:nvSpPr>
        <xdr:cNvPr id="279" name="テキスト ボックス 278">
          <a:extLst>
            <a:ext uri="{FF2B5EF4-FFF2-40B4-BE49-F238E27FC236}">
              <a16:creationId xmlns:a16="http://schemas.microsoft.com/office/drawing/2014/main" id="{669605EC-497D-4DE2-8906-A44466B928DB}"/>
            </a:ext>
          </a:extLst>
        </xdr:cNvPr>
        <xdr:cNvSpPr txBox="1"/>
      </xdr:nvSpPr>
      <xdr:spPr>
        <a:xfrm>
          <a:off x="13555345" y="15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a:extLst>
            <a:ext uri="{FF2B5EF4-FFF2-40B4-BE49-F238E27FC236}">
              <a16:creationId xmlns:a16="http://schemas.microsoft.com/office/drawing/2014/main" id="{585DD6F3-1EB1-42E4-9334-066BD7EE4909}"/>
            </a:ext>
          </a:extLst>
        </xdr:cNvPr>
        <xdr:cNvSpPr/>
      </xdr:nvSpPr>
      <xdr:spPr>
        <a:xfrm>
          <a:off x="13051790" y="1507892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a:extLst>
            <a:ext uri="{FF2B5EF4-FFF2-40B4-BE49-F238E27FC236}">
              <a16:creationId xmlns:a16="http://schemas.microsoft.com/office/drawing/2014/main" id="{DE3F3800-0F08-4412-A6B9-28BAB2959CC9}"/>
            </a:ext>
          </a:extLst>
        </xdr:cNvPr>
        <xdr:cNvSpPr txBox="1"/>
      </xdr:nvSpPr>
      <xdr:spPr>
        <a:xfrm>
          <a:off x="127635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2" name="楕円 281">
          <a:extLst>
            <a:ext uri="{FF2B5EF4-FFF2-40B4-BE49-F238E27FC236}">
              <a16:creationId xmlns:a16="http://schemas.microsoft.com/office/drawing/2014/main" id="{39D1948B-068A-44DF-968D-1038A1D8DBC9}"/>
            </a:ext>
          </a:extLst>
        </xdr:cNvPr>
        <xdr:cNvSpPr/>
      </xdr:nvSpPr>
      <xdr:spPr>
        <a:xfrm>
          <a:off x="12246610" y="151555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3" name="テキスト ボックス 282">
          <a:extLst>
            <a:ext uri="{FF2B5EF4-FFF2-40B4-BE49-F238E27FC236}">
              <a16:creationId xmlns:a16="http://schemas.microsoft.com/office/drawing/2014/main" id="{8BBF92BE-C68D-4561-B87E-E1797F229F48}"/>
            </a:ext>
          </a:extLst>
        </xdr:cNvPr>
        <xdr:cNvSpPr txBox="1"/>
      </xdr:nvSpPr>
      <xdr:spPr>
        <a:xfrm>
          <a:off x="11946890" y="1524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BCFA9BAD-530F-4AD8-B799-9286A7366FC8}"/>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BA417AA1-10AD-4501-8A9E-82F78291079B}"/>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12A7FF23-E2DC-4A07-BECF-42E5C11C37DE}"/>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1C9162E5-A967-454F-B399-34646A98D023}"/>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AA70762-F1D2-47C3-8686-AB3B9A943961}"/>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C39A2C9-EFC9-4800-A6B4-1743D844C479}"/>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E59EB12D-0A86-4A2B-A1FA-3EAFEA1A00B2}"/>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DACC47B-D8E4-4E02-B943-57DC4115CC46}"/>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7C89C587-0295-4C65-B155-D5DB54F4570D}"/>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8584F70-5697-43B7-976A-0E4B9E3B0BC0}"/>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201833B-A992-419B-8D87-11D690D16042}"/>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E8E2FA5-2076-4497-BC1A-97950BBDE334}"/>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C4E50350-773D-402E-956D-5D63C19A0FB4}"/>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「第２次静岡市職員適正配置計画（</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１～</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４）」に基づき、職員の適正配置に取り組んだ。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現在は、第３次計画（</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５～</a:t>
          </a:r>
          <a:r>
            <a:rPr kumimoji="1" lang="en-US" altLang="ja-JP" sz="1200">
              <a:latin typeface="ＭＳ Ｐゴシック" panose="020B0600070205080204" pitchFamily="50" charset="-128"/>
              <a:ea typeface="ＭＳ Ｐゴシック" panose="020B0600070205080204" pitchFamily="50" charset="-128"/>
            </a:rPr>
            <a:t>R</a:t>
          </a:r>
          <a:r>
            <a:rPr kumimoji="1" lang="ja-JP" altLang="en-US" sz="1200">
              <a:latin typeface="ＭＳ Ｐゴシック" panose="020B0600070205080204" pitchFamily="50" charset="-128"/>
              <a:ea typeface="ＭＳ Ｐゴシック" panose="020B0600070205080204" pitchFamily="50" charset="-128"/>
            </a:rPr>
            <a:t>８）</a:t>
          </a:r>
        </a:p>
        <a:p>
          <a:r>
            <a:rPr kumimoji="1" lang="ja-JP" altLang="en-US" sz="1200">
              <a:latin typeface="ＭＳ Ｐゴシック" panose="020B0600070205080204" pitchFamily="50" charset="-128"/>
              <a:ea typeface="ＭＳ Ｐゴシック" panose="020B0600070205080204" pitchFamily="50" charset="-128"/>
            </a:rPr>
            <a:t>　令和４年４月１日現在の普通会計職員数は</a:t>
          </a:r>
          <a:r>
            <a:rPr kumimoji="1" lang="en-US" altLang="ja-JP" sz="1200">
              <a:latin typeface="ＭＳ Ｐゴシック" panose="020B0600070205080204" pitchFamily="50" charset="-128"/>
              <a:ea typeface="ＭＳ Ｐゴシック" panose="020B0600070205080204" pitchFamily="50" charset="-128"/>
            </a:rPr>
            <a:t>7,880</a:t>
          </a:r>
          <a:r>
            <a:rPr kumimoji="1" lang="ja-JP" altLang="en-US" sz="1200">
              <a:latin typeface="ＭＳ Ｐゴシック" panose="020B0600070205080204" pitchFamily="50" charset="-128"/>
              <a:ea typeface="ＭＳ Ｐゴシック" panose="020B0600070205080204" pitchFamily="50" charset="-128"/>
            </a:rPr>
            <a:t>人、人口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a:t>
          </a:r>
          <a:r>
            <a:rPr kumimoji="1" lang="en-US" altLang="ja-JP" sz="1200">
              <a:latin typeface="ＭＳ Ｐゴシック" panose="020B0600070205080204" pitchFamily="50" charset="-128"/>
              <a:ea typeface="ＭＳ Ｐゴシック" panose="020B0600070205080204" pitchFamily="50" charset="-128"/>
            </a:rPr>
            <a:t>11.52</a:t>
          </a:r>
          <a:r>
            <a:rPr kumimoji="1" lang="ja-JP" altLang="en-US" sz="1200">
              <a:latin typeface="ＭＳ Ｐゴシック" panose="020B0600070205080204" pitchFamily="50" charset="-128"/>
              <a:ea typeface="ＭＳ Ｐゴシック" panose="020B0600070205080204" pitchFamily="50" charset="-128"/>
            </a:rPr>
            <a:t>人で、類似団体内順位は中位に位置している。</a:t>
          </a:r>
        </a:p>
        <a:p>
          <a:r>
            <a:rPr kumimoji="1" lang="ja-JP" altLang="en-US" sz="1200">
              <a:latin typeface="ＭＳ Ｐゴシック" panose="020B0600070205080204" pitchFamily="50" charset="-128"/>
              <a:ea typeface="ＭＳ Ｐゴシック" panose="020B0600070205080204" pitchFamily="50" charset="-128"/>
            </a:rPr>
            <a:t>　なお、職員数が増加した主な要因は、新型コロナウイルス感染症対策への対応や子ども家庭総合支援拠点の設置、第４次総合計画に向けた体制の整備などで必要な人員を確保したことに加え、保育教諭の育児休業代替職員の確保によるものが大きい。</a:t>
          </a:r>
        </a:p>
        <a:p>
          <a:r>
            <a:rPr kumimoji="1" lang="ja-JP" altLang="en-US" sz="1200">
              <a:latin typeface="ＭＳ Ｐゴシック" panose="020B0600070205080204" pitchFamily="50" charset="-128"/>
              <a:ea typeface="ＭＳ Ｐゴシック" panose="020B0600070205080204" pitchFamily="50" charset="-128"/>
            </a:rPr>
            <a:t>　今後も、引き続き、職員の適正配置を推進していく。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C905BBF4-2913-4927-9585-D59DAA8D8467}"/>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CAD3252-A6B7-42B1-984C-5A03C0CE5186}"/>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EF8AA934-5A1F-4AFB-B73B-FD80EA525992}"/>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1A1D71D0-A897-4A57-BBB1-0714E08D9B3B}"/>
            </a:ext>
          </a:extLst>
        </xdr:cNvPr>
        <xdr:cNvCxnSpPr/>
      </xdr:nvCxnSpPr>
      <xdr:spPr>
        <a:xfrm>
          <a:off x="11666855" y="115169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E6EF2A2A-2B9B-4137-8536-8AB95600CD76}"/>
            </a:ext>
          </a:extLst>
        </xdr:cNvPr>
        <xdr:cNvSpPr txBox="1"/>
      </xdr:nvSpPr>
      <xdr:spPr>
        <a:xfrm>
          <a:off x="10981055"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4E6D8C44-5066-404B-92CC-5939C8F27AB3}"/>
            </a:ext>
          </a:extLst>
        </xdr:cNvPr>
        <xdr:cNvCxnSpPr/>
      </xdr:nvCxnSpPr>
      <xdr:spPr>
        <a:xfrm>
          <a:off x="11666855" y="110324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6C0EFD69-CC90-424B-A770-8B4175346A4D}"/>
            </a:ext>
          </a:extLst>
        </xdr:cNvPr>
        <xdr:cNvSpPr txBox="1"/>
      </xdr:nvSpPr>
      <xdr:spPr>
        <a:xfrm>
          <a:off x="10981055"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7C70DBD8-B13C-496D-B69F-D08796C5FE2B}"/>
            </a:ext>
          </a:extLst>
        </xdr:cNvPr>
        <xdr:cNvCxnSpPr/>
      </xdr:nvCxnSpPr>
      <xdr:spPr>
        <a:xfrm>
          <a:off x="11666855" y="105498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475EE241-5CD1-44C3-88E2-623F368D13A5}"/>
            </a:ext>
          </a:extLst>
        </xdr:cNvPr>
        <xdr:cNvSpPr txBox="1"/>
      </xdr:nvSpPr>
      <xdr:spPr>
        <a:xfrm>
          <a:off x="10981055"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D56C7018-F5FE-40E6-9C25-EDD077250494}"/>
            </a:ext>
          </a:extLst>
        </xdr:cNvPr>
        <xdr:cNvCxnSpPr/>
      </xdr:nvCxnSpPr>
      <xdr:spPr>
        <a:xfrm>
          <a:off x="11666855" y="100749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530A4BE9-279D-4E80-92D4-DB9818F02890}"/>
            </a:ext>
          </a:extLst>
        </xdr:cNvPr>
        <xdr:cNvSpPr txBox="1"/>
      </xdr:nvSpPr>
      <xdr:spPr>
        <a:xfrm>
          <a:off x="10981055"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760B61A9-A283-40EA-AF4E-34284FFABDCD}"/>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1CFEC335-E9A1-47ED-9948-AB2749C65CDE}"/>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E5751A04-17F3-4950-BA00-CBA77B960A70}"/>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F1D31AC5-7585-4603-B4C7-6B54C3D8DB44}"/>
            </a:ext>
          </a:extLst>
        </xdr:cNvPr>
        <xdr:cNvCxnSpPr/>
      </xdr:nvCxnSpPr>
      <xdr:spPr>
        <a:xfrm flipV="1">
          <a:off x="15476855" y="10036302"/>
          <a:ext cx="0" cy="1249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1098C7F1-97FB-44C7-9EDA-5404A42EFACF}"/>
            </a:ext>
          </a:extLst>
        </xdr:cNvPr>
        <xdr:cNvSpPr txBox="1"/>
      </xdr:nvSpPr>
      <xdr:spPr>
        <a:xfrm>
          <a:off x="1556004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8F81E280-A7AE-48DB-AD51-052E234F8F67}"/>
            </a:ext>
          </a:extLst>
        </xdr:cNvPr>
        <xdr:cNvCxnSpPr/>
      </xdr:nvCxnSpPr>
      <xdr:spPr>
        <a:xfrm>
          <a:off x="15408910" y="11285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A9FB6A26-4C35-4F1E-ACDF-6BA13E3443FA}"/>
            </a:ext>
          </a:extLst>
        </xdr:cNvPr>
        <xdr:cNvSpPr txBox="1"/>
      </xdr:nvSpPr>
      <xdr:spPr>
        <a:xfrm>
          <a:off x="1556004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3E95E734-C095-439D-8421-BE54C11F27E7}"/>
            </a:ext>
          </a:extLst>
        </xdr:cNvPr>
        <xdr:cNvCxnSpPr/>
      </xdr:nvCxnSpPr>
      <xdr:spPr>
        <a:xfrm>
          <a:off x="15408910" y="100363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126492</xdr:rowOff>
    </xdr:from>
    <xdr:to>
      <xdr:col>81</xdr:col>
      <xdr:colOff>44450</xdr:colOff>
      <xdr:row>63</xdr:row>
      <xdr:rowOff>3302</xdr:rowOff>
    </xdr:to>
    <xdr:cxnSp macro="">
      <xdr:nvCxnSpPr>
        <xdr:cNvPr id="316" name="直線コネクタ 315">
          <a:extLst>
            <a:ext uri="{FF2B5EF4-FFF2-40B4-BE49-F238E27FC236}">
              <a16:creationId xmlns:a16="http://schemas.microsoft.com/office/drawing/2014/main" id="{79BB3B92-F8D7-4A2C-B525-01043301E4F7}"/>
            </a:ext>
          </a:extLst>
        </xdr:cNvPr>
        <xdr:cNvCxnSpPr/>
      </xdr:nvCxnSpPr>
      <xdr:spPr>
        <a:xfrm>
          <a:off x="14714855" y="10760202"/>
          <a:ext cx="762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27607F44-9CB0-493C-8850-D41144D32D6A}"/>
            </a:ext>
          </a:extLst>
        </xdr:cNvPr>
        <xdr:cNvSpPr txBox="1"/>
      </xdr:nvSpPr>
      <xdr:spPr>
        <a:xfrm>
          <a:off x="15560040" y="1050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6D5A6598-5BA6-4C8D-AC19-A4416EFF9C82}"/>
            </a:ext>
          </a:extLst>
        </xdr:cNvPr>
        <xdr:cNvSpPr/>
      </xdr:nvSpPr>
      <xdr:spPr>
        <a:xfrm>
          <a:off x="15427960" y="10660253"/>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83058</xdr:rowOff>
    </xdr:from>
    <xdr:to>
      <xdr:col>77</xdr:col>
      <xdr:colOff>44450</xdr:colOff>
      <xdr:row>62</xdr:row>
      <xdr:rowOff>126492</xdr:rowOff>
    </xdr:to>
    <xdr:cxnSp macro="">
      <xdr:nvCxnSpPr>
        <xdr:cNvPr id="319" name="直線コネクタ 318">
          <a:extLst>
            <a:ext uri="{FF2B5EF4-FFF2-40B4-BE49-F238E27FC236}">
              <a16:creationId xmlns:a16="http://schemas.microsoft.com/office/drawing/2014/main" id="{F79FC72D-82E4-40CE-B57D-B7927280F00C}"/>
            </a:ext>
          </a:extLst>
        </xdr:cNvPr>
        <xdr:cNvCxnSpPr/>
      </xdr:nvCxnSpPr>
      <xdr:spPr>
        <a:xfrm>
          <a:off x="13903960" y="10714863"/>
          <a:ext cx="81089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2F45427F-87C6-462F-AA77-FCE1119318E7}"/>
            </a:ext>
          </a:extLst>
        </xdr:cNvPr>
        <xdr:cNvSpPr/>
      </xdr:nvSpPr>
      <xdr:spPr>
        <a:xfrm>
          <a:off x="14665960" y="10648696"/>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FE8D8B9F-557C-40D8-A35E-F8219C16E1B2}"/>
            </a:ext>
          </a:extLst>
        </xdr:cNvPr>
        <xdr:cNvSpPr txBox="1"/>
      </xdr:nvSpPr>
      <xdr:spPr>
        <a:xfrm>
          <a:off x="14371955"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62</xdr:row>
      <xdr:rowOff>83058</xdr:rowOff>
    </xdr:to>
    <xdr:cxnSp macro="">
      <xdr:nvCxnSpPr>
        <xdr:cNvPr id="322" name="直線コネクタ 321">
          <a:extLst>
            <a:ext uri="{FF2B5EF4-FFF2-40B4-BE49-F238E27FC236}">
              <a16:creationId xmlns:a16="http://schemas.microsoft.com/office/drawing/2014/main" id="{03ACE067-13D5-40B6-A921-499B3AF5C073}"/>
            </a:ext>
          </a:extLst>
        </xdr:cNvPr>
        <xdr:cNvCxnSpPr/>
      </xdr:nvCxnSpPr>
      <xdr:spPr>
        <a:xfrm>
          <a:off x="13106400" y="10507345"/>
          <a:ext cx="79756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CD60043F-1184-45AC-92AB-CAF4E5882A94}"/>
            </a:ext>
          </a:extLst>
        </xdr:cNvPr>
        <xdr:cNvSpPr/>
      </xdr:nvSpPr>
      <xdr:spPr>
        <a:xfrm>
          <a:off x="13868400" y="1063993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A4157738-6641-4304-8959-6918DC36CFA5}"/>
            </a:ext>
          </a:extLst>
        </xdr:cNvPr>
        <xdr:cNvSpPr txBox="1"/>
      </xdr:nvSpPr>
      <xdr:spPr>
        <a:xfrm>
          <a:off x="13555345" y="1040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27686</xdr:rowOff>
    </xdr:from>
    <xdr:to>
      <xdr:col>68</xdr:col>
      <xdr:colOff>152400</xdr:colOff>
      <xdr:row>61</xdr:row>
      <xdr:rowOff>46990</xdr:rowOff>
    </xdr:to>
    <xdr:cxnSp macro="">
      <xdr:nvCxnSpPr>
        <xdr:cNvPr id="325" name="直線コネクタ 324">
          <a:extLst>
            <a:ext uri="{FF2B5EF4-FFF2-40B4-BE49-F238E27FC236}">
              <a16:creationId xmlns:a16="http://schemas.microsoft.com/office/drawing/2014/main" id="{DC102CEC-7157-435E-A18B-4F9C854E1D5B}"/>
            </a:ext>
          </a:extLst>
        </xdr:cNvPr>
        <xdr:cNvCxnSpPr/>
      </xdr:nvCxnSpPr>
      <xdr:spPr>
        <a:xfrm>
          <a:off x="12289790" y="10484231"/>
          <a:ext cx="81661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57CBE4DC-7289-46D4-BB9E-9536C63BDA16}"/>
            </a:ext>
          </a:extLst>
        </xdr:cNvPr>
        <xdr:cNvSpPr/>
      </xdr:nvSpPr>
      <xdr:spPr>
        <a:xfrm>
          <a:off x="13051790" y="1045171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7CDE391F-9681-47AB-AA12-9A165D9C5CEB}"/>
            </a:ext>
          </a:extLst>
        </xdr:cNvPr>
        <xdr:cNvSpPr txBox="1"/>
      </xdr:nvSpPr>
      <xdr:spPr>
        <a:xfrm>
          <a:off x="12763500" y="102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BE1EE9E8-B781-4AA8-9C42-B1E738CC1D0D}"/>
            </a:ext>
          </a:extLst>
        </xdr:cNvPr>
        <xdr:cNvSpPr/>
      </xdr:nvSpPr>
      <xdr:spPr>
        <a:xfrm>
          <a:off x="12246610" y="103812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49956C26-E3DB-4B42-9753-D45D05E74638}"/>
            </a:ext>
          </a:extLst>
        </xdr:cNvPr>
        <xdr:cNvSpPr txBox="1"/>
      </xdr:nvSpPr>
      <xdr:spPr>
        <a:xfrm>
          <a:off x="11946890" y="1014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CDD60908-04EA-4E05-A3D7-16657076C387}"/>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C1BF77F3-AAF9-41D8-8304-13EB6B0ED037}"/>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ADFADDBB-FFD6-4DBE-905F-CC669F1CE293}"/>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E4A86287-C882-45A8-A172-C515414D5D9C}"/>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6B9FD7B1-6F93-4BF0-A817-FE6D7F1CEF1E}"/>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123952</xdr:rowOff>
    </xdr:from>
    <xdr:to>
      <xdr:col>81</xdr:col>
      <xdr:colOff>95250</xdr:colOff>
      <xdr:row>63</xdr:row>
      <xdr:rowOff>54102</xdr:rowOff>
    </xdr:to>
    <xdr:sp macro="" textlink="">
      <xdr:nvSpPr>
        <xdr:cNvPr id="335" name="楕円 334">
          <a:extLst>
            <a:ext uri="{FF2B5EF4-FFF2-40B4-BE49-F238E27FC236}">
              <a16:creationId xmlns:a16="http://schemas.microsoft.com/office/drawing/2014/main" id="{1AFB476B-8767-4C58-A47E-FA872D774AA0}"/>
            </a:ext>
          </a:extLst>
        </xdr:cNvPr>
        <xdr:cNvSpPr/>
      </xdr:nvSpPr>
      <xdr:spPr>
        <a:xfrm>
          <a:off x="15427960" y="1075575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96029</xdr:rowOff>
    </xdr:from>
    <xdr:ext cx="762000" cy="259045"/>
    <xdr:sp macro="" textlink="">
      <xdr:nvSpPr>
        <xdr:cNvPr id="336" name="定員管理の状況該当値テキスト">
          <a:extLst>
            <a:ext uri="{FF2B5EF4-FFF2-40B4-BE49-F238E27FC236}">
              <a16:creationId xmlns:a16="http://schemas.microsoft.com/office/drawing/2014/main" id="{4B12B90B-0FDC-4FFA-8561-69B9F7E5E348}"/>
            </a:ext>
          </a:extLst>
        </xdr:cNvPr>
        <xdr:cNvSpPr txBox="1"/>
      </xdr:nvSpPr>
      <xdr:spPr>
        <a:xfrm>
          <a:off x="15560040" y="1072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75692</xdr:rowOff>
    </xdr:from>
    <xdr:to>
      <xdr:col>77</xdr:col>
      <xdr:colOff>95250</xdr:colOff>
      <xdr:row>63</xdr:row>
      <xdr:rowOff>5842</xdr:rowOff>
    </xdr:to>
    <xdr:sp macro="" textlink="">
      <xdr:nvSpPr>
        <xdr:cNvPr id="337" name="楕円 336">
          <a:extLst>
            <a:ext uri="{FF2B5EF4-FFF2-40B4-BE49-F238E27FC236}">
              <a16:creationId xmlns:a16="http://schemas.microsoft.com/office/drawing/2014/main" id="{CD23F56E-CFF6-4546-9B42-F083BAA36A8B}"/>
            </a:ext>
          </a:extLst>
        </xdr:cNvPr>
        <xdr:cNvSpPr/>
      </xdr:nvSpPr>
      <xdr:spPr>
        <a:xfrm>
          <a:off x="14665960" y="1070559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162069</xdr:rowOff>
    </xdr:from>
    <xdr:ext cx="736600" cy="259045"/>
    <xdr:sp macro="" textlink="">
      <xdr:nvSpPr>
        <xdr:cNvPr id="338" name="テキスト ボックス 337">
          <a:extLst>
            <a:ext uri="{FF2B5EF4-FFF2-40B4-BE49-F238E27FC236}">
              <a16:creationId xmlns:a16="http://schemas.microsoft.com/office/drawing/2014/main" id="{C3EE90AC-535E-4CD9-AD4A-26909E233516}"/>
            </a:ext>
          </a:extLst>
        </xdr:cNvPr>
        <xdr:cNvSpPr txBox="1"/>
      </xdr:nvSpPr>
      <xdr:spPr>
        <a:xfrm>
          <a:off x="14371955" y="1079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32258</xdr:rowOff>
    </xdr:from>
    <xdr:to>
      <xdr:col>73</xdr:col>
      <xdr:colOff>44450</xdr:colOff>
      <xdr:row>62</xdr:row>
      <xdr:rowOff>133858</xdr:rowOff>
    </xdr:to>
    <xdr:sp macro="" textlink="">
      <xdr:nvSpPr>
        <xdr:cNvPr id="339" name="楕円 338">
          <a:extLst>
            <a:ext uri="{FF2B5EF4-FFF2-40B4-BE49-F238E27FC236}">
              <a16:creationId xmlns:a16="http://schemas.microsoft.com/office/drawing/2014/main" id="{C6A5FEAA-61F2-41CE-915F-CAC029D2F32D}"/>
            </a:ext>
          </a:extLst>
        </xdr:cNvPr>
        <xdr:cNvSpPr/>
      </xdr:nvSpPr>
      <xdr:spPr>
        <a:xfrm>
          <a:off x="13868400" y="1066025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40" name="テキスト ボックス 339">
          <a:extLst>
            <a:ext uri="{FF2B5EF4-FFF2-40B4-BE49-F238E27FC236}">
              <a16:creationId xmlns:a16="http://schemas.microsoft.com/office/drawing/2014/main" id="{00EFE1B0-1F13-4E41-B2CF-C57C9927ABB7}"/>
            </a:ext>
          </a:extLst>
        </xdr:cNvPr>
        <xdr:cNvSpPr txBox="1"/>
      </xdr:nvSpPr>
      <xdr:spPr>
        <a:xfrm>
          <a:off x="13555345" y="1075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1" name="楕円 340">
          <a:extLst>
            <a:ext uri="{FF2B5EF4-FFF2-40B4-BE49-F238E27FC236}">
              <a16:creationId xmlns:a16="http://schemas.microsoft.com/office/drawing/2014/main" id="{1A02032D-76B5-40F9-ABF5-2DD93E2F87FE}"/>
            </a:ext>
          </a:extLst>
        </xdr:cNvPr>
        <xdr:cNvSpPr/>
      </xdr:nvSpPr>
      <xdr:spPr>
        <a:xfrm>
          <a:off x="13051790" y="1045845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2" name="テキスト ボックス 341">
          <a:extLst>
            <a:ext uri="{FF2B5EF4-FFF2-40B4-BE49-F238E27FC236}">
              <a16:creationId xmlns:a16="http://schemas.microsoft.com/office/drawing/2014/main" id="{2627238F-1452-4118-9C18-48C204E1F1A7}"/>
            </a:ext>
          </a:extLst>
        </xdr:cNvPr>
        <xdr:cNvSpPr txBox="1"/>
      </xdr:nvSpPr>
      <xdr:spPr>
        <a:xfrm>
          <a:off x="12763500" y="1054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43" name="楕円 342">
          <a:extLst>
            <a:ext uri="{FF2B5EF4-FFF2-40B4-BE49-F238E27FC236}">
              <a16:creationId xmlns:a16="http://schemas.microsoft.com/office/drawing/2014/main" id="{C12918A1-B853-432E-9A51-DDA99410E030}"/>
            </a:ext>
          </a:extLst>
        </xdr:cNvPr>
        <xdr:cNvSpPr/>
      </xdr:nvSpPr>
      <xdr:spPr>
        <a:xfrm>
          <a:off x="12246610" y="1043343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63263</xdr:rowOff>
    </xdr:from>
    <xdr:ext cx="762000" cy="259045"/>
    <xdr:sp macro="" textlink="">
      <xdr:nvSpPr>
        <xdr:cNvPr id="344" name="テキスト ボックス 343">
          <a:extLst>
            <a:ext uri="{FF2B5EF4-FFF2-40B4-BE49-F238E27FC236}">
              <a16:creationId xmlns:a16="http://schemas.microsoft.com/office/drawing/2014/main" id="{DB93166B-E5C6-4582-B5B7-1ABE31F46716}"/>
            </a:ext>
          </a:extLst>
        </xdr:cNvPr>
        <xdr:cNvSpPr txBox="1"/>
      </xdr:nvSpPr>
      <xdr:spPr>
        <a:xfrm>
          <a:off x="1194689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D3E6CAAA-18B3-4E19-94F8-193C0EAF0CEA}"/>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815D0609-9B30-46DE-B69C-C5E2FFD54F4E}"/>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85444C58-9291-4601-A351-6B3B8A76E175}"/>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55A170F0-50DE-4C13-A10C-1F298E2E9D41}"/>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E74F896C-EA34-4C3E-B810-22A57F499510}"/>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927589D6-7DBA-4897-AA93-FFC2A0937F2D}"/>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82878A40-F7AE-4C05-B9BA-ACBD9894577E}"/>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851B4E7-824A-4BA1-8989-DB29CAE67AD2}"/>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4AE0D0BC-FDE7-47D7-943F-7FBDFDE0D13C}"/>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A4C689BC-57AA-49A4-9A28-DED17640CB00}"/>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8D896BB5-37B2-4215-B7F3-64E6E03A838D}"/>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E740066C-2BAB-4D1F-BE24-7D4759908E25}"/>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1D3F7F44-974C-4F6E-AAB4-434EA6DE9C26}"/>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年度と比べ、４年度は、地方交付税総額の増に伴う普通交付税の増により、分母となる標準財政規模が増加した一方で、基準財政需要額に算入されない公債費の増等により、分子となる一般会計等が負担する公債費が増加したため、３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今後も、臨時財政対策債の発行による市債残高の累増に伴う元利償還金の増加が見込まれるため、市債残高の抑制や償還額の平準化を図り、計画的な財政運営に努めていく。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D89D42FD-7AF8-4BBA-8C64-0807F0C088BC}"/>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DC164D2-826C-4711-AACA-7BB21DAFA097}"/>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8FD77297-008C-4002-B1D6-6CCF419759C5}"/>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279A2D-6947-4585-8182-3B08B1F98071}"/>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C8421FB2-0BBF-4261-983D-9C685361B240}"/>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8169BC8F-B45B-44D0-AAAB-F76DE76FCC52}"/>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266E0AD0-1BCA-4340-B806-8F511D64EC7F}"/>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B6D10636-066A-44E0-A0D6-34F4E475E362}"/>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5FE81134-6C22-4A76-B6DC-CC6124B84185}"/>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E5197CF3-CDE8-4FA0-9A50-D386F24DD513}"/>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8C1352F-6CE8-4959-9A35-BD75AF6740A4}"/>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EEC4BE5C-2329-4125-8462-8ACD774AA04B}"/>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B329355D-9601-41B7-96C3-F84DE239FEA1}"/>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62C5E346-6C94-441E-8506-0DF25E614F8E}"/>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1E63DEFD-5C3B-4182-98CC-151C42537EB7}"/>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99D8131C-513A-453B-BD9E-9ED7FB902E76}"/>
            </a:ext>
          </a:extLst>
        </xdr:cNvPr>
        <xdr:cNvCxnSpPr/>
      </xdr:nvCxnSpPr>
      <xdr:spPr>
        <a:xfrm flipV="1">
          <a:off x="15476855" y="6356844"/>
          <a:ext cx="0" cy="1415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9DEB89B4-D78A-414F-A396-D9FEABA3B1DA}"/>
            </a:ext>
          </a:extLst>
        </xdr:cNvPr>
        <xdr:cNvSpPr txBox="1"/>
      </xdr:nvSpPr>
      <xdr:spPr>
        <a:xfrm>
          <a:off x="15560040" y="774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CE15CA19-50F4-4DF8-8541-93E413328CE1}"/>
            </a:ext>
          </a:extLst>
        </xdr:cNvPr>
        <xdr:cNvCxnSpPr/>
      </xdr:nvCxnSpPr>
      <xdr:spPr>
        <a:xfrm>
          <a:off x="15408910" y="777211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15C31BAA-D79A-4F43-AB2F-EA65F4B9AFDC}"/>
            </a:ext>
          </a:extLst>
        </xdr:cNvPr>
        <xdr:cNvSpPr txBox="1"/>
      </xdr:nvSpPr>
      <xdr:spPr>
        <a:xfrm>
          <a:off x="15560040" y="60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EB7D9DFF-060C-49C7-A6C3-14CB35679D1B}"/>
            </a:ext>
          </a:extLst>
        </xdr:cNvPr>
        <xdr:cNvCxnSpPr/>
      </xdr:nvCxnSpPr>
      <xdr:spPr>
        <a:xfrm>
          <a:off x="15408910" y="635684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153811</xdr:rowOff>
    </xdr:from>
    <xdr:to>
      <xdr:col>81</xdr:col>
      <xdr:colOff>44450</xdr:colOff>
      <xdr:row>40</xdr:row>
      <xdr:rowOff>167217</xdr:rowOff>
    </xdr:to>
    <xdr:cxnSp macro="">
      <xdr:nvCxnSpPr>
        <xdr:cNvPr id="378" name="直線コネクタ 377">
          <a:extLst>
            <a:ext uri="{FF2B5EF4-FFF2-40B4-BE49-F238E27FC236}">
              <a16:creationId xmlns:a16="http://schemas.microsoft.com/office/drawing/2014/main" id="{57E8AFB5-DC35-4D03-BD54-072FA685AE38}"/>
            </a:ext>
          </a:extLst>
        </xdr:cNvPr>
        <xdr:cNvCxnSpPr/>
      </xdr:nvCxnSpPr>
      <xdr:spPr>
        <a:xfrm>
          <a:off x="14714855" y="7011811"/>
          <a:ext cx="7620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D317037F-4E42-4355-8336-A543754062A0}"/>
            </a:ext>
          </a:extLst>
        </xdr:cNvPr>
        <xdr:cNvSpPr txBox="1"/>
      </xdr:nvSpPr>
      <xdr:spPr>
        <a:xfrm>
          <a:off x="1556004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DA23E290-229A-4A36-9DC4-071E3D3BCE83}"/>
            </a:ext>
          </a:extLst>
        </xdr:cNvPr>
        <xdr:cNvSpPr/>
      </xdr:nvSpPr>
      <xdr:spPr>
        <a:xfrm>
          <a:off x="15427960" y="70452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153811</xdr:rowOff>
    </xdr:from>
    <xdr:to>
      <xdr:col>77</xdr:col>
      <xdr:colOff>44450</xdr:colOff>
      <xdr:row>41</xdr:row>
      <xdr:rowOff>22578</xdr:rowOff>
    </xdr:to>
    <xdr:cxnSp macro="">
      <xdr:nvCxnSpPr>
        <xdr:cNvPr id="381" name="直線コネクタ 380">
          <a:extLst>
            <a:ext uri="{FF2B5EF4-FFF2-40B4-BE49-F238E27FC236}">
              <a16:creationId xmlns:a16="http://schemas.microsoft.com/office/drawing/2014/main" id="{A9EE2AF1-1D93-4DF9-A0C8-3DA2E06B75A3}"/>
            </a:ext>
          </a:extLst>
        </xdr:cNvPr>
        <xdr:cNvCxnSpPr/>
      </xdr:nvCxnSpPr>
      <xdr:spPr>
        <a:xfrm flipV="1">
          <a:off x="13903960" y="7011811"/>
          <a:ext cx="810895"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85EE3377-38B9-4C6C-B669-D7B0C98A6A45}"/>
            </a:ext>
          </a:extLst>
        </xdr:cNvPr>
        <xdr:cNvSpPr/>
      </xdr:nvSpPr>
      <xdr:spPr>
        <a:xfrm>
          <a:off x="14665960" y="708547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2F6FC6A4-D034-45EF-87E0-834DD7D71E9B}"/>
            </a:ext>
          </a:extLst>
        </xdr:cNvPr>
        <xdr:cNvSpPr txBox="1"/>
      </xdr:nvSpPr>
      <xdr:spPr>
        <a:xfrm>
          <a:off x="14371955" y="716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22578</xdr:rowOff>
    </xdr:to>
    <xdr:cxnSp macro="">
      <xdr:nvCxnSpPr>
        <xdr:cNvPr id="384" name="直線コネクタ 383">
          <a:extLst>
            <a:ext uri="{FF2B5EF4-FFF2-40B4-BE49-F238E27FC236}">
              <a16:creationId xmlns:a16="http://schemas.microsoft.com/office/drawing/2014/main" id="{FB69C391-3A1D-488B-BDBC-08C5F729A0D8}"/>
            </a:ext>
          </a:extLst>
        </xdr:cNvPr>
        <xdr:cNvCxnSpPr/>
      </xdr:nvCxnSpPr>
      <xdr:spPr>
        <a:xfrm>
          <a:off x="13106400" y="7040527"/>
          <a:ext cx="797560" cy="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263B158F-FE2D-46AB-8ECD-39604CAC4014}"/>
            </a:ext>
          </a:extLst>
        </xdr:cNvPr>
        <xdr:cNvSpPr/>
      </xdr:nvSpPr>
      <xdr:spPr>
        <a:xfrm>
          <a:off x="13868400" y="7108472"/>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C3882110-44FE-49B4-AD20-41513F2ED20A}"/>
            </a:ext>
          </a:extLst>
        </xdr:cNvPr>
        <xdr:cNvSpPr txBox="1"/>
      </xdr:nvSpPr>
      <xdr:spPr>
        <a:xfrm>
          <a:off x="13555345"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49389</xdr:rowOff>
    </xdr:to>
    <xdr:cxnSp macro="">
      <xdr:nvCxnSpPr>
        <xdr:cNvPr id="387" name="直線コネクタ 386">
          <a:extLst>
            <a:ext uri="{FF2B5EF4-FFF2-40B4-BE49-F238E27FC236}">
              <a16:creationId xmlns:a16="http://schemas.microsoft.com/office/drawing/2014/main" id="{065A1265-19BD-4B96-8192-2B80E254DB79}"/>
            </a:ext>
          </a:extLst>
        </xdr:cNvPr>
        <xdr:cNvCxnSpPr/>
      </xdr:nvCxnSpPr>
      <xdr:spPr>
        <a:xfrm flipV="1">
          <a:off x="12289790" y="7040527"/>
          <a:ext cx="81661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92E43990-20F0-4543-BF14-285C9C957673}"/>
            </a:ext>
          </a:extLst>
        </xdr:cNvPr>
        <xdr:cNvSpPr/>
      </xdr:nvSpPr>
      <xdr:spPr>
        <a:xfrm>
          <a:off x="13051790" y="7108472"/>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02461B0B-B769-43EB-8A3F-E6823F8E3E81}"/>
            </a:ext>
          </a:extLst>
        </xdr:cNvPr>
        <xdr:cNvSpPr txBox="1"/>
      </xdr:nvSpPr>
      <xdr:spPr>
        <a:xfrm>
          <a:off x="12763500" y="719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B9FFD192-C524-40A7-A503-98838BCE3ED2}"/>
            </a:ext>
          </a:extLst>
        </xdr:cNvPr>
        <xdr:cNvSpPr/>
      </xdr:nvSpPr>
      <xdr:spPr>
        <a:xfrm>
          <a:off x="12246610" y="720231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6A616B7A-8ADA-41BE-B881-9B17A53EE6D7}"/>
            </a:ext>
          </a:extLst>
        </xdr:cNvPr>
        <xdr:cNvSpPr txBox="1"/>
      </xdr:nvSpPr>
      <xdr:spPr>
        <a:xfrm>
          <a:off x="11946890" y="729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4166D517-2FB0-4D2B-B3D1-2CD5A84AD3D3}"/>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DF9E734-B5F7-44D1-826F-2C097DBB8B53}"/>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FC95BC7-191F-4A4B-8A0C-D5641492411A}"/>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1FC621F-507F-407B-A8EA-1F814F742352}"/>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B5AFDCE-F2D6-4707-9DAC-1D2703F00D00}"/>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7" name="楕円 396">
          <a:extLst>
            <a:ext uri="{FF2B5EF4-FFF2-40B4-BE49-F238E27FC236}">
              <a16:creationId xmlns:a16="http://schemas.microsoft.com/office/drawing/2014/main" id="{E9C9996F-E568-4162-967F-D20C6A43E95C}"/>
            </a:ext>
          </a:extLst>
        </xdr:cNvPr>
        <xdr:cNvSpPr/>
      </xdr:nvSpPr>
      <xdr:spPr>
        <a:xfrm>
          <a:off x="15427960" y="6974417"/>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8" name="公債費負担の状況該当値テキスト">
          <a:extLst>
            <a:ext uri="{FF2B5EF4-FFF2-40B4-BE49-F238E27FC236}">
              <a16:creationId xmlns:a16="http://schemas.microsoft.com/office/drawing/2014/main" id="{98E1919A-B163-4E47-8F7C-1B7D0A22D3B2}"/>
            </a:ext>
          </a:extLst>
        </xdr:cNvPr>
        <xdr:cNvSpPr txBox="1"/>
      </xdr:nvSpPr>
      <xdr:spPr>
        <a:xfrm>
          <a:off x="15560040" y="68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103011</xdr:rowOff>
    </xdr:from>
    <xdr:to>
      <xdr:col>77</xdr:col>
      <xdr:colOff>95250</xdr:colOff>
      <xdr:row>41</xdr:row>
      <xdr:rowOff>33161</xdr:rowOff>
    </xdr:to>
    <xdr:sp macro="" textlink="">
      <xdr:nvSpPr>
        <xdr:cNvPr id="399" name="楕円 398">
          <a:extLst>
            <a:ext uri="{FF2B5EF4-FFF2-40B4-BE49-F238E27FC236}">
              <a16:creationId xmlns:a16="http://schemas.microsoft.com/office/drawing/2014/main" id="{AE9C8451-0FBB-47C3-994F-7DA9988CA397}"/>
            </a:ext>
          </a:extLst>
        </xdr:cNvPr>
        <xdr:cNvSpPr/>
      </xdr:nvSpPr>
      <xdr:spPr>
        <a:xfrm>
          <a:off x="14665960" y="69591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400" name="テキスト ボックス 399">
          <a:extLst>
            <a:ext uri="{FF2B5EF4-FFF2-40B4-BE49-F238E27FC236}">
              <a16:creationId xmlns:a16="http://schemas.microsoft.com/office/drawing/2014/main" id="{074FA608-B8B2-4D23-BE96-446728349D2E}"/>
            </a:ext>
          </a:extLst>
        </xdr:cNvPr>
        <xdr:cNvSpPr txBox="1"/>
      </xdr:nvSpPr>
      <xdr:spPr>
        <a:xfrm>
          <a:off x="14371955" y="67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1" name="楕円 400">
          <a:extLst>
            <a:ext uri="{FF2B5EF4-FFF2-40B4-BE49-F238E27FC236}">
              <a16:creationId xmlns:a16="http://schemas.microsoft.com/office/drawing/2014/main" id="{1C5F780E-3C1A-4D29-9AA8-33839673B2C0}"/>
            </a:ext>
          </a:extLst>
        </xdr:cNvPr>
        <xdr:cNvSpPr/>
      </xdr:nvSpPr>
      <xdr:spPr>
        <a:xfrm>
          <a:off x="13868400" y="699932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402" name="テキスト ボックス 401">
          <a:extLst>
            <a:ext uri="{FF2B5EF4-FFF2-40B4-BE49-F238E27FC236}">
              <a16:creationId xmlns:a16="http://schemas.microsoft.com/office/drawing/2014/main" id="{61FF8BEE-20C9-4BFA-A9BE-0C36FDED76AE}"/>
            </a:ext>
          </a:extLst>
        </xdr:cNvPr>
        <xdr:cNvSpPr txBox="1"/>
      </xdr:nvSpPr>
      <xdr:spPr>
        <a:xfrm>
          <a:off x="13555345" y="677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3" name="楕円 402">
          <a:extLst>
            <a:ext uri="{FF2B5EF4-FFF2-40B4-BE49-F238E27FC236}">
              <a16:creationId xmlns:a16="http://schemas.microsoft.com/office/drawing/2014/main" id="{B7CE268B-4D9E-4EE8-BC9A-E0F293ECC037}"/>
            </a:ext>
          </a:extLst>
        </xdr:cNvPr>
        <xdr:cNvSpPr/>
      </xdr:nvSpPr>
      <xdr:spPr>
        <a:xfrm>
          <a:off x="13051790" y="6991632"/>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70149</xdr:rowOff>
    </xdr:from>
    <xdr:ext cx="762000" cy="259045"/>
    <xdr:sp macro="" textlink="">
      <xdr:nvSpPr>
        <xdr:cNvPr id="404" name="テキスト ボックス 403">
          <a:extLst>
            <a:ext uri="{FF2B5EF4-FFF2-40B4-BE49-F238E27FC236}">
              <a16:creationId xmlns:a16="http://schemas.microsoft.com/office/drawing/2014/main" id="{0D952BF2-3B99-467C-9BF4-D067288D7FD4}"/>
            </a:ext>
          </a:extLst>
        </xdr:cNvPr>
        <xdr:cNvSpPr txBox="1"/>
      </xdr:nvSpPr>
      <xdr:spPr>
        <a:xfrm>
          <a:off x="12763500" y="67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170039</xdr:rowOff>
    </xdr:from>
    <xdr:to>
      <xdr:col>64</xdr:col>
      <xdr:colOff>152400</xdr:colOff>
      <xdr:row>41</xdr:row>
      <xdr:rowOff>100189</xdr:rowOff>
    </xdr:to>
    <xdr:sp macro="" textlink="">
      <xdr:nvSpPr>
        <xdr:cNvPr id="405" name="楕円 404">
          <a:extLst>
            <a:ext uri="{FF2B5EF4-FFF2-40B4-BE49-F238E27FC236}">
              <a16:creationId xmlns:a16="http://schemas.microsoft.com/office/drawing/2014/main" id="{848BD316-D6D7-473D-A1AB-21CBDFDA9E6B}"/>
            </a:ext>
          </a:extLst>
        </xdr:cNvPr>
        <xdr:cNvSpPr/>
      </xdr:nvSpPr>
      <xdr:spPr>
        <a:xfrm>
          <a:off x="12246610" y="703184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110366</xdr:rowOff>
    </xdr:from>
    <xdr:ext cx="762000" cy="259045"/>
    <xdr:sp macro="" textlink="">
      <xdr:nvSpPr>
        <xdr:cNvPr id="406" name="テキスト ボックス 405">
          <a:extLst>
            <a:ext uri="{FF2B5EF4-FFF2-40B4-BE49-F238E27FC236}">
              <a16:creationId xmlns:a16="http://schemas.microsoft.com/office/drawing/2014/main" id="{6809F24D-8170-4C96-9946-49DEF6109652}"/>
            </a:ext>
          </a:extLst>
        </xdr:cNvPr>
        <xdr:cNvSpPr txBox="1"/>
      </xdr:nvSpPr>
      <xdr:spPr>
        <a:xfrm>
          <a:off x="11946890" y="679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606F6323-98EC-4E15-B03A-13864704EB16}"/>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80C36C04-4520-4AC3-8B5C-A5AA8CEB6FA3}"/>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AE2B6B6D-BADA-41B3-8D77-77A4A5FCB43A}"/>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7DBA1651-E235-4386-9ADC-9ED56E06D2A3}"/>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20F9B509-CA5A-48D7-A404-0B3AB37B7666}"/>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13C97527-47A6-4525-AA4F-3028DAAD47DF}"/>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CDE5B902-F4A5-43C8-A0F5-7B27CB14A689}"/>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9182B0E0-CF25-428D-A341-8D4600AC6D18}"/>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9BE194A0-48AA-4FD8-87CD-EF938912AEA0}"/>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D57DB509-01D0-425A-A1E9-3D9E24D5FF26}"/>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A55D19CF-814D-4678-BEA4-79CE22248DF1}"/>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599A0B33-E140-4410-8F00-CE581AED9882}"/>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BE9E926E-DE83-40AF-AB7B-7FA882B7B08F}"/>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将来負担比率は、下水道事業債残高が減少したことなどを要因として、分子となる将来負担額が少ないことなどから、類似団体平均を下回っている。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４年度は普通交付税及び臨時財政対策債発行可能額の減少などにより、分母となる標準財政規模が減少した一方で、満期一括償還に備えるための市債管理基金への積立などにより基金などの充当可能財源が増加するとともに、地方債現在高に対する基準財政需要額算入見込額の割合が増加したことなどにより、分子となる将来負担見込額が減少したため、</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今後も後世への負担を軽減するよう、財政の健全化に努める。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EA017FD9-71B3-4586-9E79-3EEA4D9E4721}"/>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3CBFC7D2-00CC-4D72-B9F2-D8A9D0C624B6}"/>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CE7055CD-7F49-4894-BEFA-9F8CF906EB7F}"/>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3F4F13CF-13BB-4FA2-8B8F-C19F0EE573D2}"/>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5B3ADFCB-B7F3-40ED-8193-5B7DFAFB7F58}"/>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B09613C0-D6D7-487D-9A87-5F5FE7786843}"/>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1851976D-387B-4A3B-AFF0-F296D99B357D}"/>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43CA15F1-AECD-47B8-874A-C5FAF02B8ED4}"/>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C2762F48-7FB2-4601-91EF-086B1A4A590A}"/>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77A12851-2B9F-4E9E-BF2D-61D82A4EC917}"/>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43503C22-C0F3-4CDB-923F-EB8876F5DDB3}"/>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FDEDAFD0-7830-48F2-A934-4E12B0F1B7C0}"/>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1B6CFCFD-BDA5-4AC9-AB23-76236D7A0375}"/>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A3D0FB07-209B-46D5-99B3-42C277CEB445}"/>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2B074F0-E1DE-4161-9EBD-850C031BA644}"/>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440238A2-584C-42C5-A49E-C108122E0ABD}"/>
            </a:ext>
          </a:extLst>
        </xdr:cNvPr>
        <xdr:cNvCxnSpPr/>
      </xdr:nvCxnSpPr>
      <xdr:spPr>
        <a:xfrm flipV="1">
          <a:off x="15476855" y="2368762"/>
          <a:ext cx="0" cy="1323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BAD0294D-86E9-46A6-ACE5-B2659F054C82}"/>
            </a:ext>
          </a:extLst>
        </xdr:cNvPr>
        <xdr:cNvSpPr txBox="1"/>
      </xdr:nvSpPr>
      <xdr:spPr>
        <a:xfrm>
          <a:off x="15560040" y="366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FF9F1713-1122-4B7C-8558-58F73F148D1C}"/>
            </a:ext>
          </a:extLst>
        </xdr:cNvPr>
        <xdr:cNvCxnSpPr/>
      </xdr:nvCxnSpPr>
      <xdr:spPr>
        <a:xfrm>
          <a:off x="15408910" y="369239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1C3081C1-7EF6-43CE-94A1-292402C170A5}"/>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C8D5BC02-BB6F-40C5-BFEA-B7063C932402}"/>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74803</xdr:rowOff>
    </xdr:from>
    <xdr:to>
      <xdr:col>81</xdr:col>
      <xdr:colOff>44450</xdr:colOff>
      <xdr:row>15</xdr:row>
      <xdr:rowOff>97324</xdr:rowOff>
    </xdr:to>
    <xdr:cxnSp macro="">
      <xdr:nvCxnSpPr>
        <xdr:cNvPr id="440" name="直線コネクタ 439">
          <a:extLst>
            <a:ext uri="{FF2B5EF4-FFF2-40B4-BE49-F238E27FC236}">
              <a16:creationId xmlns:a16="http://schemas.microsoft.com/office/drawing/2014/main" id="{739638A4-702B-4E13-A3C6-E965A33624C5}"/>
            </a:ext>
          </a:extLst>
        </xdr:cNvPr>
        <xdr:cNvCxnSpPr/>
      </xdr:nvCxnSpPr>
      <xdr:spPr>
        <a:xfrm flipV="1">
          <a:off x="14714855" y="2646553"/>
          <a:ext cx="762000" cy="1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92473</xdr:rowOff>
    </xdr:from>
    <xdr:ext cx="762000" cy="259045"/>
    <xdr:sp macro="" textlink="">
      <xdr:nvSpPr>
        <xdr:cNvPr id="441" name="将来負担の状況平均値テキスト">
          <a:extLst>
            <a:ext uri="{FF2B5EF4-FFF2-40B4-BE49-F238E27FC236}">
              <a16:creationId xmlns:a16="http://schemas.microsoft.com/office/drawing/2014/main" id="{ACFEA225-5B20-4890-8AE7-CF6CDB33CCAA}"/>
            </a:ext>
          </a:extLst>
        </xdr:cNvPr>
        <xdr:cNvSpPr txBox="1"/>
      </xdr:nvSpPr>
      <xdr:spPr>
        <a:xfrm>
          <a:off x="15560040" y="2839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3983D10A-4692-4682-ABA2-D4F5E4BA2738}"/>
            </a:ext>
          </a:extLst>
        </xdr:cNvPr>
        <xdr:cNvSpPr/>
      </xdr:nvSpPr>
      <xdr:spPr>
        <a:xfrm>
          <a:off x="15427960" y="286550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97324</xdr:rowOff>
    </xdr:from>
    <xdr:to>
      <xdr:col>77</xdr:col>
      <xdr:colOff>44450</xdr:colOff>
      <xdr:row>16</xdr:row>
      <xdr:rowOff>19981</xdr:rowOff>
    </xdr:to>
    <xdr:cxnSp macro="">
      <xdr:nvCxnSpPr>
        <xdr:cNvPr id="443" name="直線コネクタ 442">
          <a:extLst>
            <a:ext uri="{FF2B5EF4-FFF2-40B4-BE49-F238E27FC236}">
              <a16:creationId xmlns:a16="http://schemas.microsoft.com/office/drawing/2014/main" id="{DD63FD76-0C52-44F3-86B6-1FB2745538CB}"/>
            </a:ext>
          </a:extLst>
        </xdr:cNvPr>
        <xdr:cNvCxnSpPr/>
      </xdr:nvCxnSpPr>
      <xdr:spPr>
        <a:xfrm flipV="1">
          <a:off x="13903960" y="2665264"/>
          <a:ext cx="810895"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1E4FE979-1D92-4849-96AC-7763BC4A5AB9}"/>
            </a:ext>
          </a:extLst>
        </xdr:cNvPr>
        <xdr:cNvSpPr/>
      </xdr:nvSpPr>
      <xdr:spPr>
        <a:xfrm>
          <a:off x="14665960" y="290732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77148</xdr:rowOff>
    </xdr:from>
    <xdr:ext cx="736600" cy="259045"/>
    <xdr:sp macro="" textlink="">
      <xdr:nvSpPr>
        <xdr:cNvPr id="445" name="テキスト ボックス 444">
          <a:extLst>
            <a:ext uri="{FF2B5EF4-FFF2-40B4-BE49-F238E27FC236}">
              <a16:creationId xmlns:a16="http://schemas.microsoft.com/office/drawing/2014/main" id="{DCBEBDDF-91EA-4A8B-B260-D493C33D6BE3}"/>
            </a:ext>
          </a:extLst>
        </xdr:cNvPr>
        <xdr:cNvSpPr txBox="1"/>
      </xdr:nvSpPr>
      <xdr:spPr>
        <a:xfrm>
          <a:off x="14371955" y="299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19981</xdr:rowOff>
    </xdr:from>
    <xdr:to>
      <xdr:col>72</xdr:col>
      <xdr:colOff>203200</xdr:colOff>
      <xdr:row>16</xdr:row>
      <xdr:rowOff>20786</xdr:rowOff>
    </xdr:to>
    <xdr:cxnSp macro="">
      <xdr:nvCxnSpPr>
        <xdr:cNvPr id="446" name="直線コネクタ 445">
          <a:extLst>
            <a:ext uri="{FF2B5EF4-FFF2-40B4-BE49-F238E27FC236}">
              <a16:creationId xmlns:a16="http://schemas.microsoft.com/office/drawing/2014/main" id="{A4778C54-A8E1-4922-AC68-EAE2A6B924A5}"/>
            </a:ext>
          </a:extLst>
        </xdr:cNvPr>
        <xdr:cNvCxnSpPr/>
      </xdr:nvCxnSpPr>
      <xdr:spPr>
        <a:xfrm flipV="1">
          <a:off x="13106400" y="2759371"/>
          <a:ext cx="79756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DB5E677D-F95A-4CBE-93F6-AB952FFAD3E6}"/>
            </a:ext>
          </a:extLst>
        </xdr:cNvPr>
        <xdr:cNvSpPr/>
      </xdr:nvSpPr>
      <xdr:spPr>
        <a:xfrm>
          <a:off x="13868400" y="300858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12675</xdr:rowOff>
    </xdr:from>
    <xdr:ext cx="762000" cy="259045"/>
    <xdr:sp macro="" textlink="">
      <xdr:nvSpPr>
        <xdr:cNvPr id="448" name="テキスト ボックス 447">
          <a:extLst>
            <a:ext uri="{FF2B5EF4-FFF2-40B4-BE49-F238E27FC236}">
              <a16:creationId xmlns:a16="http://schemas.microsoft.com/office/drawing/2014/main" id="{7AB9C340-D5B6-4B87-8D00-6D15D1559517}"/>
            </a:ext>
          </a:extLst>
        </xdr:cNvPr>
        <xdr:cNvSpPr txBox="1"/>
      </xdr:nvSpPr>
      <xdr:spPr>
        <a:xfrm>
          <a:off x="13555345" y="310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19981</xdr:rowOff>
    </xdr:from>
    <xdr:to>
      <xdr:col>68</xdr:col>
      <xdr:colOff>152400</xdr:colOff>
      <xdr:row>16</xdr:row>
      <xdr:rowOff>20786</xdr:rowOff>
    </xdr:to>
    <xdr:cxnSp macro="">
      <xdr:nvCxnSpPr>
        <xdr:cNvPr id="449" name="直線コネクタ 448">
          <a:extLst>
            <a:ext uri="{FF2B5EF4-FFF2-40B4-BE49-F238E27FC236}">
              <a16:creationId xmlns:a16="http://schemas.microsoft.com/office/drawing/2014/main" id="{1819212D-CF63-4C0A-B8C7-AC337D802431}"/>
            </a:ext>
          </a:extLst>
        </xdr:cNvPr>
        <xdr:cNvCxnSpPr/>
      </xdr:nvCxnSpPr>
      <xdr:spPr>
        <a:xfrm>
          <a:off x="12289790" y="2759371"/>
          <a:ext cx="81661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111DAF28-4007-4826-AB38-A6785DDC51B3}"/>
            </a:ext>
          </a:extLst>
        </xdr:cNvPr>
        <xdr:cNvSpPr/>
      </xdr:nvSpPr>
      <xdr:spPr>
        <a:xfrm>
          <a:off x="13051790" y="305714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59326</xdr:rowOff>
    </xdr:from>
    <xdr:ext cx="762000" cy="259045"/>
    <xdr:sp macro="" textlink="">
      <xdr:nvSpPr>
        <xdr:cNvPr id="451" name="テキスト ボックス 450">
          <a:extLst>
            <a:ext uri="{FF2B5EF4-FFF2-40B4-BE49-F238E27FC236}">
              <a16:creationId xmlns:a16="http://schemas.microsoft.com/office/drawing/2014/main" id="{628A9AC7-A69A-49AE-BA8E-20DDDB177AE8}"/>
            </a:ext>
          </a:extLst>
        </xdr:cNvPr>
        <xdr:cNvSpPr txBox="1"/>
      </xdr:nvSpPr>
      <xdr:spPr>
        <a:xfrm>
          <a:off x="127635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68E0433C-5FC2-4361-9BDA-CFE40AB52E3A}"/>
            </a:ext>
          </a:extLst>
        </xdr:cNvPr>
        <xdr:cNvSpPr/>
      </xdr:nvSpPr>
      <xdr:spPr>
        <a:xfrm>
          <a:off x="12246610" y="310870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9C348AF-9E80-4BBF-AC82-072DFB799E63}"/>
            </a:ext>
          </a:extLst>
        </xdr:cNvPr>
        <xdr:cNvSpPr txBox="1"/>
      </xdr:nvSpPr>
      <xdr:spPr>
        <a:xfrm>
          <a:off x="11946890" y="318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20AA8C2-0194-4B45-9150-64FD0C09F70F}"/>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EC5BF58D-BB34-43AB-86EB-6F654FA5076F}"/>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4BF906C9-D76A-4140-AE9E-A68BCF3F4C21}"/>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FB55389-C616-48A8-A8C7-2F749C15060C}"/>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6FFD92C-905A-430E-9D4B-528270611BC3}"/>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24003</xdr:rowOff>
    </xdr:from>
    <xdr:to>
      <xdr:col>81</xdr:col>
      <xdr:colOff>95250</xdr:colOff>
      <xdr:row>15</xdr:row>
      <xdr:rowOff>125603</xdr:rowOff>
    </xdr:to>
    <xdr:sp macro="" textlink="">
      <xdr:nvSpPr>
        <xdr:cNvPr id="459" name="楕円 458">
          <a:extLst>
            <a:ext uri="{FF2B5EF4-FFF2-40B4-BE49-F238E27FC236}">
              <a16:creationId xmlns:a16="http://schemas.microsoft.com/office/drawing/2014/main" id="{EC3697D7-8713-4C87-B29A-CA499D22D423}"/>
            </a:ext>
          </a:extLst>
        </xdr:cNvPr>
        <xdr:cNvSpPr/>
      </xdr:nvSpPr>
      <xdr:spPr>
        <a:xfrm>
          <a:off x="15427960" y="2591943"/>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40530</xdr:rowOff>
    </xdr:from>
    <xdr:ext cx="762000" cy="259045"/>
    <xdr:sp macro="" textlink="">
      <xdr:nvSpPr>
        <xdr:cNvPr id="460" name="将来負担の状況該当値テキスト">
          <a:extLst>
            <a:ext uri="{FF2B5EF4-FFF2-40B4-BE49-F238E27FC236}">
              <a16:creationId xmlns:a16="http://schemas.microsoft.com/office/drawing/2014/main" id="{6EA76559-D50C-41DC-9AEB-50DA9C040B9E}"/>
            </a:ext>
          </a:extLst>
        </xdr:cNvPr>
        <xdr:cNvSpPr txBox="1"/>
      </xdr:nvSpPr>
      <xdr:spPr>
        <a:xfrm>
          <a:off x="15560040" y="244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46524</xdr:rowOff>
    </xdr:from>
    <xdr:to>
      <xdr:col>77</xdr:col>
      <xdr:colOff>95250</xdr:colOff>
      <xdr:row>15</xdr:row>
      <xdr:rowOff>148124</xdr:rowOff>
    </xdr:to>
    <xdr:sp macro="" textlink="">
      <xdr:nvSpPr>
        <xdr:cNvPr id="461" name="楕円 460">
          <a:extLst>
            <a:ext uri="{FF2B5EF4-FFF2-40B4-BE49-F238E27FC236}">
              <a16:creationId xmlns:a16="http://schemas.microsoft.com/office/drawing/2014/main" id="{0969439B-922E-4F2B-AFAC-1636E0296C52}"/>
            </a:ext>
          </a:extLst>
        </xdr:cNvPr>
        <xdr:cNvSpPr/>
      </xdr:nvSpPr>
      <xdr:spPr>
        <a:xfrm>
          <a:off x="14665960" y="262017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158301</xdr:rowOff>
    </xdr:from>
    <xdr:ext cx="736600" cy="259045"/>
    <xdr:sp macro="" textlink="">
      <xdr:nvSpPr>
        <xdr:cNvPr id="462" name="テキスト ボックス 461">
          <a:extLst>
            <a:ext uri="{FF2B5EF4-FFF2-40B4-BE49-F238E27FC236}">
              <a16:creationId xmlns:a16="http://schemas.microsoft.com/office/drawing/2014/main" id="{1825BB80-9C1A-4B85-AD5B-295447BDB594}"/>
            </a:ext>
          </a:extLst>
        </xdr:cNvPr>
        <xdr:cNvSpPr txBox="1"/>
      </xdr:nvSpPr>
      <xdr:spPr>
        <a:xfrm>
          <a:off x="14371955" y="238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140631</xdr:rowOff>
    </xdr:from>
    <xdr:to>
      <xdr:col>73</xdr:col>
      <xdr:colOff>44450</xdr:colOff>
      <xdr:row>16</xdr:row>
      <xdr:rowOff>70781</xdr:rowOff>
    </xdr:to>
    <xdr:sp macro="" textlink="">
      <xdr:nvSpPr>
        <xdr:cNvPr id="463" name="楕円 462">
          <a:extLst>
            <a:ext uri="{FF2B5EF4-FFF2-40B4-BE49-F238E27FC236}">
              <a16:creationId xmlns:a16="http://schemas.microsoft.com/office/drawing/2014/main" id="{D65A4AE1-B0D0-426F-853C-FDF68283A1AC}"/>
            </a:ext>
          </a:extLst>
        </xdr:cNvPr>
        <xdr:cNvSpPr/>
      </xdr:nvSpPr>
      <xdr:spPr>
        <a:xfrm>
          <a:off x="13868400" y="2708571"/>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80958</xdr:rowOff>
    </xdr:from>
    <xdr:ext cx="762000" cy="259045"/>
    <xdr:sp macro="" textlink="">
      <xdr:nvSpPr>
        <xdr:cNvPr id="464" name="テキスト ボックス 463">
          <a:extLst>
            <a:ext uri="{FF2B5EF4-FFF2-40B4-BE49-F238E27FC236}">
              <a16:creationId xmlns:a16="http://schemas.microsoft.com/office/drawing/2014/main" id="{C2EFC605-F153-43C9-9659-71918686C9FD}"/>
            </a:ext>
          </a:extLst>
        </xdr:cNvPr>
        <xdr:cNvSpPr txBox="1"/>
      </xdr:nvSpPr>
      <xdr:spPr>
        <a:xfrm>
          <a:off x="13555345" y="248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141436</xdr:rowOff>
    </xdr:from>
    <xdr:to>
      <xdr:col>68</xdr:col>
      <xdr:colOff>203200</xdr:colOff>
      <xdr:row>16</xdr:row>
      <xdr:rowOff>71586</xdr:rowOff>
    </xdr:to>
    <xdr:sp macro="" textlink="">
      <xdr:nvSpPr>
        <xdr:cNvPr id="465" name="楕円 464">
          <a:extLst>
            <a:ext uri="{FF2B5EF4-FFF2-40B4-BE49-F238E27FC236}">
              <a16:creationId xmlns:a16="http://schemas.microsoft.com/office/drawing/2014/main" id="{5A4824BE-C4A0-4843-A480-FD9B470E27F6}"/>
            </a:ext>
          </a:extLst>
        </xdr:cNvPr>
        <xdr:cNvSpPr/>
      </xdr:nvSpPr>
      <xdr:spPr>
        <a:xfrm>
          <a:off x="13051790" y="2711281"/>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81763</xdr:rowOff>
    </xdr:from>
    <xdr:ext cx="762000" cy="259045"/>
    <xdr:sp macro="" textlink="">
      <xdr:nvSpPr>
        <xdr:cNvPr id="466" name="テキスト ボックス 465">
          <a:extLst>
            <a:ext uri="{FF2B5EF4-FFF2-40B4-BE49-F238E27FC236}">
              <a16:creationId xmlns:a16="http://schemas.microsoft.com/office/drawing/2014/main" id="{D1A7CC97-AE00-4156-9B24-F45E54433634}"/>
            </a:ext>
          </a:extLst>
        </xdr:cNvPr>
        <xdr:cNvSpPr txBox="1"/>
      </xdr:nvSpPr>
      <xdr:spPr>
        <a:xfrm>
          <a:off x="12763500" y="248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140631</xdr:rowOff>
    </xdr:from>
    <xdr:to>
      <xdr:col>64</xdr:col>
      <xdr:colOff>152400</xdr:colOff>
      <xdr:row>16</xdr:row>
      <xdr:rowOff>70781</xdr:rowOff>
    </xdr:to>
    <xdr:sp macro="" textlink="">
      <xdr:nvSpPr>
        <xdr:cNvPr id="467" name="楕円 466">
          <a:extLst>
            <a:ext uri="{FF2B5EF4-FFF2-40B4-BE49-F238E27FC236}">
              <a16:creationId xmlns:a16="http://schemas.microsoft.com/office/drawing/2014/main" id="{4A593384-BC38-40B8-A68D-4038577E9C48}"/>
            </a:ext>
          </a:extLst>
        </xdr:cNvPr>
        <xdr:cNvSpPr/>
      </xdr:nvSpPr>
      <xdr:spPr>
        <a:xfrm>
          <a:off x="12246610" y="270857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80958</xdr:rowOff>
    </xdr:from>
    <xdr:ext cx="762000" cy="259045"/>
    <xdr:sp macro="" textlink="">
      <xdr:nvSpPr>
        <xdr:cNvPr id="468" name="テキスト ボックス 467">
          <a:extLst>
            <a:ext uri="{FF2B5EF4-FFF2-40B4-BE49-F238E27FC236}">
              <a16:creationId xmlns:a16="http://schemas.microsoft.com/office/drawing/2014/main" id="{3AB7FF6A-3399-45BF-B019-C38D94CE16BD}"/>
            </a:ext>
          </a:extLst>
        </xdr:cNvPr>
        <xdr:cNvSpPr txBox="1"/>
      </xdr:nvSpPr>
      <xdr:spPr>
        <a:xfrm>
          <a:off x="11946890" y="248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人件費に係る経常収支比率は、退職手当の減などによる減額が生じた一方、臨時財政対策債の減少などにより、３年度と比較して、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なお、類似団体との比較においては、類似団体平均を上回る数値で推移しており、４年度においても類似団体平均を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今後も定員及び給与の適正化を行い、人件費の削減に努めていく。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84138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527800"/>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39</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55563</xdr:rowOff>
    </xdr:from>
    <xdr:to>
      <xdr:col>15</xdr:col>
      <xdr:colOff>98425</xdr:colOff>
      <xdr:row>39</xdr:row>
      <xdr:rowOff>69850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742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41275</xdr:rowOff>
    </xdr:from>
    <xdr:to>
      <xdr:col>11</xdr:col>
      <xdr:colOff>9525</xdr:colOff>
      <xdr:row>39</xdr:row>
      <xdr:rowOff>55563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7278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33338</xdr:rowOff>
    </xdr:from>
    <xdr:to>
      <xdr:col>24</xdr:col>
      <xdr:colOff>76200</xdr:colOff>
      <xdr:row>38</xdr:row>
      <xdr:rowOff>134938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4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5415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2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4763</xdr:rowOff>
    </xdr:from>
    <xdr:to>
      <xdr:col>11</xdr:col>
      <xdr:colOff>60325</xdr:colOff>
      <xdr:row>39</xdr:row>
      <xdr:rowOff>106363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91140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7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物件費に係る経常収支比率は、清掃工場運転経費などの清掃費や、各種予防接種費などの保健衛生費に係る物件費が比較的大きいことなどから、類似団体平均を上回る数値となっている。</a:t>
          </a:r>
        </a:p>
        <a:p>
          <a:r>
            <a:rPr kumimoji="1" lang="ja-JP" altLang="en-US" sz="1100">
              <a:latin typeface="ＭＳ Ｐゴシック" panose="020B0600070205080204" pitchFamily="50" charset="-128"/>
              <a:ea typeface="ＭＳ Ｐゴシック" panose="020B0600070205080204" pitchFamily="50" charset="-128"/>
            </a:rPr>
            <a:t>　４年度は、コークスの価格高騰などにより清掃工場運営費が増加したことや電気料金の値上げなどにより光熱水費が増加し、加えて臨時財政対策債の減少などにより、３年度と比較して、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引き続き、行財政改革推進大綱及び実施計画による事務事業の見直し・統廃合などによる経費の削減に努めていく。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37193</xdr:rowOff>
    </xdr:from>
    <xdr:to>
      <xdr:col>82</xdr:col>
      <xdr:colOff>107950</xdr:colOff>
      <xdr:row>16</xdr:row>
      <xdr:rowOff>45357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6089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37193</xdr:rowOff>
    </xdr:from>
    <xdr:to>
      <xdr:col>78</xdr:col>
      <xdr:colOff>69850</xdr:colOff>
      <xdr:row>15</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6089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151493</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37193</xdr:rowOff>
    </xdr:from>
    <xdr:to>
      <xdr:col>69</xdr:col>
      <xdr:colOff>92075</xdr:colOff>
      <xdr:row>15</xdr:row>
      <xdr:rowOff>151493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6089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138084</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72770</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64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157843</xdr:rowOff>
    </xdr:from>
    <xdr:to>
      <xdr:col>65</xdr:col>
      <xdr:colOff>53975</xdr:colOff>
      <xdr:row>15</xdr:row>
      <xdr:rowOff>87993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72770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64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扶助費に係る経常収支比率は、類似団体</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団体中３位で推移している。</a:t>
          </a:r>
        </a:p>
        <a:p>
          <a:r>
            <a:rPr kumimoji="1" lang="ja-JP" altLang="en-US" sz="1200">
              <a:latin typeface="ＭＳ Ｐゴシック" panose="020B0600070205080204" pitchFamily="50" charset="-128"/>
              <a:ea typeface="ＭＳ Ｐゴシック" panose="020B0600070205080204" pitchFamily="50" charset="-128"/>
            </a:rPr>
            <a:t>　これは、類似団体と比べ、生活保護費をはじめとする社会保障経費が少ないことなどが要因としてあげられる。</a:t>
          </a:r>
        </a:p>
        <a:p>
          <a:r>
            <a:rPr kumimoji="1" lang="ja-JP" altLang="en-US" sz="1200">
              <a:latin typeface="ＭＳ Ｐゴシック" panose="020B0600070205080204" pitchFamily="50" charset="-128"/>
              <a:ea typeface="ＭＳ Ｐゴシック" panose="020B0600070205080204" pitchFamily="50" charset="-128"/>
            </a:rPr>
            <a:t>　近年、自立支援給付費、障害児施設給付費、こども園等給付費が増加傾向にあることなどから、今後、少子高齢化社会に対応した適切な執行に努めていく。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2383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29028</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54</xdr:row>
      <xdr:rowOff>29028</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124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90912</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その他に係る経常収支比率は、介護保険事業会計や後期高齢者医療事業会計への繰出金が比較的大きいことなどから、類似団体平均をやや上回る数値となっている。</a:t>
          </a:r>
        </a:p>
        <a:p>
          <a:r>
            <a:rPr kumimoji="1" lang="ja-JP" altLang="en-US" sz="1200">
              <a:latin typeface="ＭＳ Ｐゴシック" panose="020B0600070205080204" pitchFamily="50" charset="-128"/>
              <a:ea typeface="ＭＳ Ｐゴシック" panose="020B0600070205080204" pitchFamily="50" charset="-128"/>
            </a:rPr>
            <a:t>　近年、介護保険事業会計などへの繰出金は増加傾向にあるが、継続して各事業の経費の見直しを行うとともに、適正な執行に努めていく。</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50800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127000</xdr:rowOff>
    </xdr:from>
    <xdr:to>
      <xdr:col>69</xdr:col>
      <xdr:colOff>92075</xdr:colOff>
      <xdr:row>58</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補助費等に係る経常収支比率は、本市に交通事業に対する繰出しがないことなどから、類似団体平均を下回る数値となっている。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年度以降横ばいで推移しており、４年度も概ね前年度並みとなっている。</a:t>
          </a:r>
        </a:p>
        <a:p>
          <a:r>
            <a:rPr kumimoji="1" lang="ja-JP" altLang="en-US" sz="1200">
              <a:latin typeface="ＭＳ Ｐゴシック" panose="020B0600070205080204" pitchFamily="50" charset="-128"/>
              <a:ea typeface="ＭＳ Ｐゴシック" panose="020B0600070205080204" pitchFamily="50" charset="-128"/>
            </a:rPr>
            <a:t>　今後も補助金の見直し等を実施し、経費の削減に努めていく。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36</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16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1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81280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年償還の銀行等引受債をテイルヘビー償還時に借り換えの抑制を行ったことにより、</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なお、類似団体との比較においては、類似団体平均を上回る数値で推移していたが、４年度においては類似団体平均を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今後も、フローとストックに留意し、市債発行額の抑制及び市債残高の適正な管理に努めていく。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061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78</xdr:row>
      <xdr:rowOff>12700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0619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165100</xdr:rowOff>
    </xdr:from>
    <xdr:to>
      <xdr:col>15</xdr:col>
      <xdr:colOff>98425</xdr:colOff>
      <xdr:row>78</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78</xdr:row>
      <xdr:rowOff>12700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36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公債費以外の経常収支比率は、扶助費に係る経常収支比率が低いことなどが影響し、類似団体平均を下回っている。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しかし、扶助費や繰出金など社会保障関係経費は増加傾向にあることから、事務事業の見直し・統廃合など歳出の合理化等行財政改革や、公共資産の総資産量適正化・長寿命化のためのアセットマネジメントの取組などを推進し、経常的な事務事業に要する経費の抑制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58965</xdr:rowOff>
    </xdr:from>
    <xdr:to>
      <xdr:col>82</xdr:col>
      <xdr:colOff>107950</xdr:colOff>
      <xdr:row>74</xdr:row>
      <xdr:rowOff>148772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574815"/>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58965</xdr:rowOff>
    </xdr:from>
    <xdr:to>
      <xdr:col>78</xdr:col>
      <xdr:colOff>69850</xdr:colOff>
      <xdr:row>75</xdr:row>
      <xdr:rowOff>31750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5748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53522</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89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156935</xdr:rowOff>
    </xdr:from>
    <xdr:to>
      <xdr:col>69</xdr:col>
      <xdr:colOff>92075</xdr:colOff>
      <xdr:row>75</xdr:row>
      <xdr:rowOff>53522</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672785"/>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97972</xdr:rowOff>
    </xdr:from>
    <xdr:to>
      <xdr:col>82</xdr:col>
      <xdr:colOff>158750</xdr:colOff>
      <xdr:row>75</xdr:row>
      <xdr:rowOff>28122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114499</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8165</xdr:rowOff>
    </xdr:from>
    <xdr:to>
      <xdr:col>78</xdr:col>
      <xdr:colOff>120650</xdr:colOff>
      <xdr:row>73</xdr:row>
      <xdr:rowOff>109765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119942</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29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2722</xdr:rowOff>
    </xdr:from>
    <xdr:to>
      <xdr:col>69</xdr:col>
      <xdr:colOff>142875</xdr:colOff>
      <xdr:row>75</xdr:row>
      <xdr:rowOff>104322</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114499</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106135</xdr:rowOff>
    </xdr:from>
    <xdr:to>
      <xdr:col>65</xdr:col>
      <xdr:colOff>53975</xdr:colOff>
      <xdr:row>74</xdr:row>
      <xdr:rowOff>36285</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46462</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113932</xdr:rowOff>
    </xdr:from>
    <xdr:to>
      <xdr:col>29</xdr:col>
      <xdr:colOff>127000</xdr:colOff>
      <xdr:row>15</xdr:row>
      <xdr:rowOff>5537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1857"/>
          <a:ext cx="647700" cy="63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5537</xdr:rowOff>
    </xdr:from>
    <xdr:to>
      <xdr:col>26</xdr:col>
      <xdr:colOff>50800</xdr:colOff>
      <xdr:row>15</xdr:row>
      <xdr:rowOff>37427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4912"/>
          <a:ext cx="698500" cy="31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142240</xdr:rowOff>
    </xdr:from>
    <xdr:to>
      <xdr:col>22</xdr:col>
      <xdr:colOff>114300</xdr:colOff>
      <xdr:row>15</xdr:row>
      <xdr:rowOff>37427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90165"/>
          <a:ext cx="698500" cy="6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142240</xdr:rowOff>
    </xdr:from>
    <xdr:to>
      <xdr:col>18</xdr:col>
      <xdr:colOff>177800</xdr:colOff>
      <xdr:row>15</xdr:row>
      <xdr:rowOff>9957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0165"/>
          <a:ext cx="698500" cy="39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63132</xdr:rowOff>
    </xdr:from>
    <xdr:to>
      <xdr:col>29</xdr:col>
      <xdr:colOff>177800</xdr:colOff>
      <xdr:row>14</xdr:row>
      <xdr:rowOff>164732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79659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126187</xdr:rowOff>
    </xdr:from>
    <xdr:to>
      <xdr:col>26</xdr:col>
      <xdr:colOff>101600</xdr:colOff>
      <xdr:row>15</xdr:row>
      <xdr:rowOff>56337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66514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2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158077</xdr:rowOff>
    </xdr:from>
    <xdr:to>
      <xdr:col>22</xdr:col>
      <xdr:colOff>165100</xdr:colOff>
      <xdr:row>15</xdr:row>
      <xdr:rowOff>88227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98404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91440</xdr:rowOff>
    </xdr:from>
    <xdr:to>
      <xdr:col>19</xdr:col>
      <xdr:colOff>38100</xdr:colOff>
      <xdr:row>15</xdr:row>
      <xdr:rowOff>21590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39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31767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130607</xdr:rowOff>
    </xdr:from>
    <xdr:to>
      <xdr:col>15</xdr:col>
      <xdr:colOff>101600</xdr:colOff>
      <xdr:row>15</xdr:row>
      <xdr:rowOff>60757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70934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4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335140</xdr:rowOff>
    </xdr:from>
    <xdr:to>
      <xdr:col>29</xdr:col>
      <xdr:colOff>127000</xdr:colOff>
      <xdr:row>36</xdr:row>
      <xdr:rowOff>44323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45490"/>
          <a:ext cx="647700" cy="5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323177</xdr:rowOff>
    </xdr:from>
    <xdr:to>
      <xdr:col>26</xdr:col>
      <xdr:colOff>50800</xdr:colOff>
      <xdr:row>36</xdr:row>
      <xdr:rowOff>44323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33527"/>
          <a:ext cx="698500" cy="6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323177</xdr:rowOff>
    </xdr:from>
    <xdr:to>
      <xdr:col>22</xdr:col>
      <xdr:colOff>114300</xdr:colOff>
      <xdr:row>36</xdr:row>
      <xdr:rowOff>39560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33527"/>
          <a:ext cx="698500" cy="5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23292</xdr:rowOff>
    </xdr:from>
    <xdr:to>
      <xdr:col>18</xdr:col>
      <xdr:colOff>177800</xdr:colOff>
      <xdr:row>36</xdr:row>
      <xdr:rowOff>39560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76542"/>
          <a:ext cx="698500" cy="1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284340</xdr:rowOff>
    </xdr:from>
    <xdr:to>
      <xdr:col>29</xdr:col>
      <xdr:colOff>177800</xdr:colOff>
      <xdr:row>36</xdr:row>
      <xdr:rowOff>43040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256417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6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336423</xdr:rowOff>
    </xdr:from>
    <xdr:to>
      <xdr:col>26</xdr:col>
      <xdr:colOff>101600</xdr:colOff>
      <xdr:row>36</xdr:row>
      <xdr:rowOff>95123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79900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3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272377</xdr:rowOff>
    </xdr:from>
    <xdr:to>
      <xdr:col>22</xdr:col>
      <xdr:colOff>165100</xdr:colOff>
      <xdr:row>36</xdr:row>
      <xdr:rowOff>31077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82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15854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6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331660</xdr:rowOff>
    </xdr:from>
    <xdr:to>
      <xdr:col>19</xdr:col>
      <xdr:colOff>38100</xdr:colOff>
      <xdr:row>36</xdr:row>
      <xdr:rowOff>90360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75137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315392</xdr:rowOff>
    </xdr:from>
    <xdr:to>
      <xdr:col>15</xdr:col>
      <xdr:colOff>101600</xdr:colOff>
      <xdr:row>36</xdr:row>
      <xdr:rowOff>74092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2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58869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292</xdr:rowOff>
    </xdr:from>
    <xdr:to>
      <xdr:col>24</xdr:col>
      <xdr:colOff>63500</xdr:colOff>
      <xdr:row>33</xdr:row>
      <xdr:rowOff>5588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5814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5588</xdr:rowOff>
    </xdr:from>
    <xdr:to>
      <xdr:col>19</xdr:col>
      <xdr:colOff>177800</xdr:colOff>
      <xdr:row>33</xdr:row>
      <xdr:rowOff>59537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63438"/>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59537</xdr:rowOff>
    </xdr:from>
    <xdr:to>
      <xdr:col>15</xdr:col>
      <xdr:colOff>50800</xdr:colOff>
      <xdr:row>33</xdr:row>
      <xdr:rowOff>88303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173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88303</xdr:rowOff>
    </xdr:from>
    <xdr:to>
      <xdr:col>10</xdr:col>
      <xdr:colOff>114300</xdr:colOff>
      <xdr:row>33</xdr:row>
      <xdr:rowOff>160236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6153"/>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120942</xdr:rowOff>
    </xdr:from>
    <xdr:to>
      <xdr:col>24</xdr:col>
      <xdr:colOff>114300</xdr:colOff>
      <xdr:row>33</xdr:row>
      <xdr:rowOff>51092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0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143819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5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126238</xdr:rowOff>
    </xdr:from>
    <xdr:to>
      <xdr:col>20</xdr:col>
      <xdr:colOff>38100</xdr:colOff>
      <xdr:row>33</xdr:row>
      <xdr:rowOff>56388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1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72915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8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8737</xdr:rowOff>
    </xdr:from>
    <xdr:to>
      <xdr:col>15</xdr:col>
      <xdr:colOff>101600</xdr:colOff>
      <xdr:row>33</xdr:row>
      <xdr:rowOff>110337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126864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4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37503</xdr:rowOff>
    </xdr:from>
    <xdr:to>
      <xdr:col>10</xdr:col>
      <xdr:colOff>165100</xdr:colOff>
      <xdr:row>33</xdr:row>
      <xdr:rowOff>139103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155630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7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109436</xdr:rowOff>
    </xdr:from>
    <xdr:to>
      <xdr:col>6</xdr:col>
      <xdr:colOff>38100</xdr:colOff>
      <xdr:row>34</xdr:row>
      <xdr:rowOff>39586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56113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4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108839</xdr:rowOff>
    </xdr:from>
    <xdr:to>
      <xdr:col>24</xdr:col>
      <xdr:colOff>63500</xdr:colOff>
      <xdr:row>54</xdr:row>
      <xdr:rowOff>152240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67139"/>
          <a:ext cx="8382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152240</xdr:rowOff>
    </xdr:from>
    <xdr:to>
      <xdr:col>19</xdr:col>
      <xdr:colOff>177800</xdr:colOff>
      <xdr:row>57</xdr:row>
      <xdr:rowOff>63968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10540"/>
          <a:ext cx="889000" cy="4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63968</xdr:rowOff>
    </xdr:from>
    <xdr:to>
      <xdr:col>15</xdr:col>
      <xdr:colOff>50800</xdr:colOff>
      <xdr:row>57</xdr:row>
      <xdr:rowOff>144370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6618"/>
          <a:ext cx="889000" cy="8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144370</xdr:rowOff>
    </xdr:from>
    <xdr:to>
      <xdr:col>10</xdr:col>
      <xdr:colOff>114300</xdr:colOff>
      <xdr:row>58</xdr:row>
      <xdr:rowOff>11978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7020"/>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33030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58039</xdr:rowOff>
    </xdr:from>
    <xdr:to>
      <xdr:col>24</xdr:col>
      <xdr:colOff>114300</xdr:colOff>
      <xdr:row>54</xdr:row>
      <xdr:rowOff>159639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36466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101440</xdr:rowOff>
    </xdr:from>
    <xdr:to>
      <xdr:col>20</xdr:col>
      <xdr:colOff>38100</xdr:colOff>
      <xdr:row>55</xdr:row>
      <xdr:rowOff>31590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22717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13168</xdr:rowOff>
    </xdr:from>
    <xdr:to>
      <xdr:col>15</xdr:col>
      <xdr:colOff>101600</xdr:colOff>
      <xdr:row>57</xdr:row>
      <xdr:rowOff>114768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105895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93570</xdr:rowOff>
    </xdr:from>
    <xdr:to>
      <xdr:col>10</xdr:col>
      <xdr:colOff>165100</xdr:colOff>
      <xdr:row>58</xdr:row>
      <xdr:rowOff>23720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79305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31823</xdr:rowOff>
    </xdr:from>
    <xdr:to>
      <xdr:col>24</xdr:col>
      <xdr:colOff>63500</xdr:colOff>
      <xdr:row>76</xdr:row>
      <xdr:rowOff>53049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3797300" y="13062023"/>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36085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306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31823</xdr:rowOff>
    </xdr:from>
    <xdr:to>
      <xdr:col>19</xdr:col>
      <xdr:colOff>177800</xdr:colOff>
      <xdr:row>76</xdr:row>
      <xdr:rowOff>138393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062023"/>
          <a:ext cx="889000" cy="10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166713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31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121303</xdr:rowOff>
    </xdr:from>
    <xdr:to>
      <xdr:col>15</xdr:col>
      <xdr:colOff>50800</xdr:colOff>
      <xdr:row>76</xdr:row>
      <xdr:rowOff>138393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151503"/>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108676</xdr:rowOff>
    </xdr:from>
    <xdr:to>
      <xdr:col>10</xdr:col>
      <xdr:colOff>114300</xdr:colOff>
      <xdr:row>76</xdr:row>
      <xdr:rowOff>121303</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138876"/>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2249</xdr:rowOff>
    </xdr:from>
    <xdr:to>
      <xdr:col>24</xdr:col>
      <xdr:colOff>114300</xdr:colOff>
      <xdr:row>76</xdr:row>
      <xdr:rowOff>103849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0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25126</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28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152473</xdr:rowOff>
    </xdr:from>
    <xdr:to>
      <xdr:col>20</xdr:col>
      <xdr:colOff>38100</xdr:colOff>
      <xdr:row>76</xdr:row>
      <xdr:rowOff>82623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0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99150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27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87593</xdr:rowOff>
    </xdr:from>
    <xdr:to>
      <xdr:col>15</xdr:col>
      <xdr:colOff>101600</xdr:colOff>
      <xdr:row>77</xdr:row>
      <xdr:rowOff>17743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1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8870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210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70503</xdr:rowOff>
    </xdr:from>
    <xdr:to>
      <xdr:col>10</xdr:col>
      <xdr:colOff>165100</xdr:colOff>
      <xdr:row>77</xdr:row>
      <xdr:rowOff>653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10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17180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87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57876</xdr:rowOff>
    </xdr:from>
    <xdr:to>
      <xdr:col>6</xdr:col>
      <xdr:colOff>38100</xdr:colOff>
      <xdr:row>76</xdr:row>
      <xdr:rowOff>159476</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0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4553</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28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51395</xdr:rowOff>
    </xdr:from>
    <xdr:to>
      <xdr:col>24</xdr:col>
      <xdr:colOff>63500</xdr:colOff>
      <xdr:row>97</xdr:row>
      <xdr:rowOff>130697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682045"/>
          <a:ext cx="838200" cy="7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51395</xdr:rowOff>
    </xdr:from>
    <xdr:to>
      <xdr:col>19</xdr:col>
      <xdr:colOff>177800</xdr:colOff>
      <xdr:row>98</xdr:row>
      <xdr:rowOff>145208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682045"/>
          <a:ext cx="889000" cy="26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145208</xdr:rowOff>
    </xdr:from>
    <xdr:to>
      <xdr:col>15</xdr:col>
      <xdr:colOff>50800</xdr:colOff>
      <xdr:row>99</xdr:row>
      <xdr:rowOff>26488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947308"/>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26488</xdr:rowOff>
    </xdr:from>
    <xdr:to>
      <xdr:col>10</xdr:col>
      <xdr:colOff>114300</xdr:colOff>
      <xdr:row>99</xdr:row>
      <xdr:rowOff>102634</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7000038"/>
          <a:ext cx="889000" cy="7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79897</xdr:rowOff>
    </xdr:from>
    <xdr:to>
      <xdr:col>24</xdr:col>
      <xdr:colOff>114300</xdr:colOff>
      <xdr:row>98</xdr:row>
      <xdr:rowOff>10047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7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166274</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62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595</xdr:rowOff>
    </xdr:from>
    <xdr:to>
      <xdr:col>20</xdr:col>
      <xdr:colOff>38100</xdr:colOff>
      <xdr:row>97</xdr:row>
      <xdr:rowOff>102195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6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93322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72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94408</xdr:rowOff>
    </xdr:from>
    <xdr:to>
      <xdr:col>15</xdr:col>
      <xdr:colOff>101600</xdr:colOff>
      <xdr:row>99</xdr:row>
      <xdr:rowOff>24558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8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15685</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9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147138</xdr:rowOff>
    </xdr:from>
    <xdr:to>
      <xdr:col>10</xdr:col>
      <xdr:colOff>165100</xdr:colOff>
      <xdr:row>99</xdr:row>
      <xdr:rowOff>77288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9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68415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52111" y="170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51834</xdr:rowOff>
    </xdr:from>
    <xdr:to>
      <xdr:col>6</xdr:col>
      <xdr:colOff>38100</xdr:colOff>
      <xdr:row>99</xdr:row>
      <xdr:rowOff>153434</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702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144561</xdr:rowOff>
    </xdr:from>
    <xdr:ext cx="534377"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63111" y="1711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25718</xdr:rowOff>
    </xdr:from>
    <xdr:to>
      <xdr:col>55</xdr:col>
      <xdr:colOff>0</xdr:colOff>
      <xdr:row>38</xdr:row>
      <xdr:rowOff>93714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540818"/>
          <a:ext cx="838200" cy="6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4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141135</xdr:rowOff>
    </xdr:from>
    <xdr:to>
      <xdr:col>50</xdr:col>
      <xdr:colOff>114300</xdr:colOff>
      <xdr:row>38</xdr:row>
      <xdr:rowOff>93714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284635"/>
          <a:ext cx="889000" cy="13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141135</xdr:rowOff>
    </xdr:from>
    <xdr:to>
      <xdr:col>45</xdr:col>
      <xdr:colOff>177800</xdr:colOff>
      <xdr:row>38</xdr:row>
      <xdr:rowOff>129299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284635"/>
          <a:ext cx="889000" cy="13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129299</xdr:rowOff>
    </xdr:from>
    <xdr:to>
      <xdr:col>41</xdr:col>
      <xdr:colOff>50800</xdr:colOff>
      <xdr:row>38</xdr:row>
      <xdr:rowOff>139700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644399"/>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146367</xdr:rowOff>
    </xdr:from>
    <xdr:to>
      <xdr:col>55</xdr:col>
      <xdr:colOff>50800</xdr:colOff>
      <xdr:row>38</xdr:row>
      <xdr:rowOff>76518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90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169244</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42914</xdr:rowOff>
    </xdr:from>
    <xdr:to>
      <xdr:col>50</xdr:col>
      <xdr:colOff>165100</xdr:colOff>
      <xdr:row>38</xdr:row>
      <xdr:rowOff>144514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135641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90335</xdr:rowOff>
    </xdr:from>
    <xdr:to>
      <xdr:col>46</xdr:col>
      <xdr:colOff>38100</xdr:colOff>
      <xdr:row>31</xdr:row>
      <xdr:rowOff>20485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3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37012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00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78499</xdr:rowOff>
    </xdr:from>
    <xdr:to>
      <xdr:col>41</xdr:col>
      <xdr:colOff>101600</xdr:colOff>
      <xdr:row>39</xdr:row>
      <xdr:rowOff>8649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9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25176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35577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18039</xdr:rowOff>
    </xdr:from>
    <xdr:to>
      <xdr:col>55</xdr:col>
      <xdr:colOff>0</xdr:colOff>
      <xdr:row>54</xdr:row>
      <xdr:rowOff>63782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276339"/>
          <a:ext cx="8382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125778</xdr:rowOff>
    </xdr:from>
    <xdr:to>
      <xdr:col>50</xdr:col>
      <xdr:colOff>114300</xdr:colOff>
      <xdr:row>54</xdr:row>
      <xdr:rowOff>18039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041178"/>
          <a:ext cx="889000" cy="2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93139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88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125778</xdr:rowOff>
    </xdr:from>
    <xdr:to>
      <xdr:col>45</xdr:col>
      <xdr:colOff>177800</xdr:colOff>
      <xdr:row>53</xdr:row>
      <xdr:rowOff>168755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041178"/>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168755</xdr:rowOff>
    </xdr:from>
    <xdr:to>
      <xdr:col>41</xdr:col>
      <xdr:colOff>50800</xdr:colOff>
      <xdr:row>54</xdr:row>
      <xdr:rowOff>66525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255605"/>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12982</xdr:rowOff>
    </xdr:from>
    <xdr:to>
      <xdr:col>55</xdr:col>
      <xdr:colOff>50800</xdr:colOff>
      <xdr:row>54</xdr:row>
      <xdr:rowOff>114582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162859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2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138689</xdr:rowOff>
    </xdr:from>
    <xdr:to>
      <xdr:col>50</xdr:col>
      <xdr:colOff>165100</xdr:colOff>
      <xdr:row>54</xdr:row>
      <xdr:rowOff>68839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2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59966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31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74978</xdr:rowOff>
    </xdr:from>
    <xdr:to>
      <xdr:col>46</xdr:col>
      <xdr:colOff>38100</xdr:colOff>
      <xdr:row>53</xdr:row>
      <xdr:rowOff>5128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9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21655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76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117955</xdr:rowOff>
    </xdr:from>
    <xdr:to>
      <xdr:col>41</xdr:col>
      <xdr:colOff>101600</xdr:colOff>
      <xdr:row>54</xdr:row>
      <xdr:rowOff>48105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39232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2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15725</xdr:rowOff>
    </xdr:from>
    <xdr:to>
      <xdr:col>36</xdr:col>
      <xdr:colOff>165100</xdr:colOff>
      <xdr:row>54</xdr:row>
      <xdr:rowOff>117325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108452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32395</xdr:rowOff>
    </xdr:from>
    <xdr:to>
      <xdr:col>55</xdr:col>
      <xdr:colOff>0</xdr:colOff>
      <xdr:row>74</xdr:row>
      <xdr:rowOff>87762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719695"/>
          <a:ext cx="838200" cy="5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27412</xdr:rowOff>
    </xdr:from>
    <xdr:to>
      <xdr:col>50</xdr:col>
      <xdr:colOff>114300</xdr:colOff>
      <xdr:row>74</xdr:row>
      <xdr:rowOff>32395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714712"/>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27412</xdr:rowOff>
    </xdr:from>
    <xdr:to>
      <xdr:col>45</xdr:col>
      <xdr:colOff>177800</xdr:colOff>
      <xdr:row>74</xdr:row>
      <xdr:rowOff>109571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714712"/>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4506</xdr:rowOff>
    </xdr:from>
    <xdr:to>
      <xdr:col>41</xdr:col>
      <xdr:colOff>50800</xdr:colOff>
      <xdr:row>74</xdr:row>
      <xdr:rowOff>109571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691806"/>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56425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36962</xdr:rowOff>
    </xdr:from>
    <xdr:to>
      <xdr:col>55</xdr:col>
      <xdr:colOff>50800</xdr:colOff>
      <xdr:row>74</xdr:row>
      <xdr:rowOff>138562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7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59839</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5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153045</xdr:rowOff>
    </xdr:from>
    <xdr:to>
      <xdr:col>50</xdr:col>
      <xdr:colOff>165100</xdr:colOff>
      <xdr:row>74</xdr:row>
      <xdr:rowOff>83195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66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99722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44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148062</xdr:rowOff>
    </xdr:from>
    <xdr:to>
      <xdr:col>46</xdr:col>
      <xdr:colOff>38100</xdr:colOff>
      <xdr:row>74</xdr:row>
      <xdr:rowOff>78212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6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94739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4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58771</xdr:rowOff>
    </xdr:from>
    <xdr:to>
      <xdr:col>41</xdr:col>
      <xdr:colOff>101600</xdr:colOff>
      <xdr:row>74</xdr:row>
      <xdr:rowOff>160371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7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151498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8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125156</xdr:rowOff>
    </xdr:from>
    <xdr:to>
      <xdr:col>36</xdr:col>
      <xdr:colOff>165100</xdr:colOff>
      <xdr:row>74</xdr:row>
      <xdr:rowOff>55306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6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46433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7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66580</xdr:rowOff>
    </xdr:from>
    <xdr:to>
      <xdr:col>55</xdr:col>
      <xdr:colOff>0</xdr:colOff>
      <xdr:row>96</xdr:row>
      <xdr:rowOff>117297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525780"/>
          <a:ext cx="838200" cy="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36895</xdr:rowOff>
    </xdr:from>
    <xdr:to>
      <xdr:col>50</xdr:col>
      <xdr:colOff>114300</xdr:colOff>
      <xdr:row>96</xdr:row>
      <xdr:rowOff>66580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324645"/>
          <a:ext cx="889000" cy="20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36895</xdr:rowOff>
    </xdr:from>
    <xdr:to>
      <xdr:col>45</xdr:col>
      <xdr:colOff>177800</xdr:colOff>
      <xdr:row>96</xdr:row>
      <xdr:rowOff>44211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324645"/>
          <a:ext cx="8890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44211</xdr:rowOff>
    </xdr:from>
    <xdr:to>
      <xdr:col>41</xdr:col>
      <xdr:colOff>50800</xdr:colOff>
      <xdr:row>96</xdr:row>
      <xdr:rowOff>163083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503411"/>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66497</xdr:rowOff>
    </xdr:from>
    <xdr:to>
      <xdr:col>55</xdr:col>
      <xdr:colOff>50800</xdr:colOff>
      <xdr:row>96</xdr:row>
      <xdr:rowOff>168097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2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44924</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5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15780</xdr:rowOff>
    </xdr:from>
    <xdr:to>
      <xdr:col>50</xdr:col>
      <xdr:colOff>165100</xdr:colOff>
      <xdr:row>96</xdr:row>
      <xdr:rowOff>117380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4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108507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157545</xdr:rowOff>
    </xdr:from>
    <xdr:to>
      <xdr:col>46</xdr:col>
      <xdr:colOff>38100</xdr:colOff>
      <xdr:row>95</xdr:row>
      <xdr:rowOff>87695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104222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04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164861</xdr:rowOff>
    </xdr:from>
    <xdr:to>
      <xdr:col>41</xdr:col>
      <xdr:colOff>101600</xdr:colOff>
      <xdr:row>96</xdr:row>
      <xdr:rowOff>95011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86138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5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112283</xdr:rowOff>
    </xdr:from>
    <xdr:to>
      <xdr:col>36</xdr:col>
      <xdr:colOff>165100</xdr:colOff>
      <xdr:row>97</xdr:row>
      <xdr:rowOff>42433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5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33560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6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52015</xdr:rowOff>
    </xdr:from>
    <xdr:to>
      <xdr:col>85</xdr:col>
      <xdr:colOff>127000</xdr:colOff>
      <xdr:row>37</xdr:row>
      <xdr:rowOff>52505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5366965"/>
          <a:ext cx="838200" cy="10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54917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70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30135</xdr:rowOff>
    </xdr:from>
    <xdr:to>
      <xdr:col>81</xdr:col>
      <xdr:colOff>50800</xdr:colOff>
      <xdr:row>37</xdr:row>
      <xdr:rowOff>52505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373785"/>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30135</xdr:rowOff>
    </xdr:from>
    <xdr:to>
      <xdr:col>76</xdr:col>
      <xdr:colOff>114300</xdr:colOff>
      <xdr:row>37</xdr:row>
      <xdr:rowOff>118146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637378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118146</xdr:rowOff>
    </xdr:from>
    <xdr:to>
      <xdr:col>71</xdr:col>
      <xdr:colOff>177800</xdr:colOff>
      <xdr:row>38</xdr:row>
      <xdr:rowOff>73406</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461796"/>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1215</xdr:rowOff>
    </xdr:from>
    <xdr:to>
      <xdr:col>85</xdr:col>
      <xdr:colOff>177800</xdr:colOff>
      <xdr:row>31</xdr:row>
      <xdr:rowOff>102815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531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125692</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526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1705</xdr:rowOff>
    </xdr:from>
    <xdr:to>
      <xdr:col>81</xdr:col>
      <xdr:colOff>101600</xdr:colOff>
      <xdr:row>37</xdr:row>
      <xdr:rowOff>103305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119832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612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150785</xdr:rowOff>
    </xdr:from>
    <xdr:to>
      <xdr:col>76</xdr:col>
      <xdr:colOff>165100</xdr:colOff>
      <xdr:row>37</xdr:row>
      <xdr:rowOff>80935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3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97462</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609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67346</xdr:rowOff>
    </xdr:from>
    <xdr:to>
      <xdr:col>72</xdr:col>
      <xdr:colOff>38100</xdr:colOff>
      <xdr:row>37</xdr:row>
      <xdr:rowOff>168946</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41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14023</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61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22606</xdr:rowOff>
    </xdr:from>
    <xdr:to>
      <xdr:col>67</xdr:col>
      <xdr:colOff>101600</xdr:colOff>
      <xdr:row>38</xdr:row>
      <xdr:rowOff>124206</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115333</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978</xdr:rowOff>
    </xdr:from>
    <xdr:to>
      <xdr:col>85</xdr:col>
      <xdr:colOff>127000</xdr:colOff>
      <xdr:row>76</xdr:row>
      <xdr:rowOff>71540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031178"/>
          <a:ext cx="8382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9437</xdr:rowOff>
    </xdr:from>
    <xdr:to>
      <xdr:col>81</xdr:col>
      <xdr:colOff>50800</xdr:colOff>
      <xdr:row>76</xdr:row>
      <xdr:rowOff>71540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039637"/>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9437</xdr:rowOff>
    </xdr:from>
    <xdr:to>
      <xdr:col>76</xdr:col>
      <xdr:colOff>114300</xdr:colOff>
      <xdr:row>76</xdr:row>
      <xdr:rowOff>29363</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039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29363</xdr:rowOff>
    </xdr:from>
    <xdr:to>
      <xdr:col>71</xdr:col>
      <xdr:colOff>177800</xdr:colOff>
      <xdr:row>76</xdr:row>
      <xdr:rowOff>48489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059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121628</xdr:rowOff>
    </xdr:from>
    <xdr:to>
      <xdr:col>85</xdr:col>
      <xdr:colOff>177800</xdr:colOff>
      <xdr:row>76</xdr:row>
      <xdr:rowOff>51778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100055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20740</xdr:rowOff>
    </xdr:from>
    <xdr:to>
      <xdr:col>81</xdr:col>
      <xdr:colOff>101600</xdr:colOff>
      <xdr:row>76</xdr:row>
      <xdr:rowOff>122340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0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113467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1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130086</xdr:rowOff>
    </xdr:from>
    <xdr:to>
      <xdr:col>76</xdr:col>
      <xdr:colOff>165100</xdr:colOff>
      <xdr:row>76</xdr:row>
      <xdr:rowOff>60235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8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51364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0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150013</xdr:rowOff>
    </xdr:from>
    <xdr:to>
      <xdr:col>72</xdr:col>
      <xdr:colOff>38100</xdr:colOff>
      <xdr:row>76</xdr:row>
      <xdr:rowOff>80163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0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71290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1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169139</xdr:rowOff>
    </xdr:from>
    <xdr:to>
      <xdr:col>67</xdr:col>
      <xdr:colOff>101600</xdr:colOff>
      <xdr:row>76</xdr:row>
      <xdr:rowOff>99289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90416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139319</xdr:rowOff>
    </xdr:from>
    <xdr:to>
      <xdr:col>85</xdr:col>
      <xdr:colOff>127000</xdr:colOff>
      <xdr:row>95</xdr:row>
      <xdr:rowOff>169038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5741269"/>
          <a:ext cx="838200" cy="7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139319</xdr:rowOff>
    </xdr:from>
    <xdr:to>
      <xdr:col>81</xdr:col>
      <xdr:colOff>50800</xdr:colOff>
      <xdr:row>96</xdr:row>
      <xdr:rowOff>51384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741269"/>
          <a:ext cx="889000" cy="76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51401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51384</xdr:rowOff>
    </xdr:from>
    <xdr:to>
      <xdr:col>76</xdr:col>
      <xdr:colOff>114300</xdr:colOff>
      <xdr:row>97</xdr:row>
      <xdr:rowOff>44678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510584"/>
          <a:ext cx="889000" cy="1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21971</xdr:rowOff>
    </xdr:from>
    <xdr:to>
      <xdr:col>71</xdr:col>
      <xdr:colOff>177800</xdr:colOff>
      <xdr:row>97</xdr:row>
      <xdr:rowOff>44678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65262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118238</xdr:rowOff>
    </xdr:from>
    <xdr:to>
      <xdr:col>85</xdr:col>
      <xdr:colOff>177800</xdr:colOff>
      <xdr:row>96</xdr:row>
      <xdr:rowOff>48388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96665</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38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88519</xdr:rowOff>
    </xdr:from>
    <xdr:to>
      <xdr:col>81</xdr:col>
      <xdr:colOff>101600</xdr:colOff>
      <xdr:row>92</xdr:row>
      <xdr:rowOff>18669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69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35196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4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584</xdr:rowOff>
    </xdr:from>
    <xdr:to>
      <xdr:col>76</xdr:col>
      <xdr:colOff>165100</xdr:colOff>
      <xdr:row>96</xdr:row>
      <xdr:rowOff>102184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45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118711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23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165328</xdr:rowOff>
    </xdr:from>
    <xdr:to>
      <xdr:col>72</xdr:col>
      <xdr:colOff>38100</xdr:colOff>
      <xdr:row>97</xdr:row>
      <xdr:rowOff>95478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86605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71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84510</xdr:rowOff>
    </xdr:from>
    <xdr:to>
      <xdr:col>116</xdr:col>
      <xdr:colOff>63500</xdr:colOff>
      <xdr:row>37</xdr:row>
      <xdr:rowOff>100511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5913810"/>
          <a:ext cx="838200" cy="5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67528</xdr:rowOff>
    </xdr:from>
    <xdr:to>
      <xdr:col>111</xdr:col>
      <xdr:colOff>177800</xdr:colOff>
      <xdr:row>37</xdr:row>
      <xdr:rowOff>100511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411178"/>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67528</xdr:rowOff>
    </xdr:from>
    <xdr:to>
      <xdr:col>107</xdr:col>
      <xdr:colOff>50800</xdr:colOff>
      <xdr:row>37</xdr:row>
      <xdr:rowOff>72753</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9545300" y="641117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66875</xdr:rowOff>
    </xdr:from>
    <xdr:to>
      <xdr:col>102</xdr:col>
      <xdr:colOff>114300</xdr:colOff>
      <xdr:row>37</xdr:row>
      <xdr:rowOff>72753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41052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33710</xdr:rowOff>
    </xdr:from>
    <xdr:to>
      <xdr:col>116</xdr:col>
      <xdr:colOff>114300</xdr:colOff>
      <xdr:row>34</xdr:row>
      <xdr:rowOff>135310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56587</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71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49711</xdr:rowOff>
    </xdr:from>
    <xdr:to>
      <xdr:col>112</xdr:col>
      <xdr:colOff>38100</xdr:colOff>
      <xdr:row>37</xdr:row>
      <xdr:rowOff>151311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142439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648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16728</xdr:rowOff>
    </xdr:from>
    <xdr:to>
      <xdr:col>107</xdr:col>
      <xdr:colOff>101600</xdr:colOff>
      <xdr:row>37</xdr:row>
      <xdr:rowOff>118328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36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109455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645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21953</xdr:rowOff>
    </xdr:from>
    <xdr:to>
      <xdr:col>102</xdr:col>
      <xdr:colOff>165100</xdr:colOff>
      <xdr:row>37</xdr:row>
      <xdr:rowOff>123553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114680</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16075</xdr:rowOff>
    </xdr:from>
    <xdr:to>
      <xdr:col>98</xdr:col>
      <xdr:colOff>38100</xdr:colOff>
      <xdr:row>37</xdr:row>
      <xdr:rowOff>117675</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108802</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645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87199</xdr:rowOff>
    </xdr:from>
    <xdr:to>
      <xdr:col>116</xdr:col>
      <xdr:colOff>63500</xdr:colOff>
      <xdr:row>59</xdr:row>
      <xdr:rowOff>87296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202749"/>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87176</xdr:rowOff>
    </xdr:from>
    <xdr:to>
      <xdr:col>111</xdr:col>
      <xdr:colOff>177800</xdr:colOff>
      <xdr:row>59</xdr:row>
      <xdr:rowOff>87199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10202726"/>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86219</xdr:rowOff>
    </xdr:from>
    <xdr:to>
      <xdr:col>107</xdr:col>
      <xdr:colOff>50800</xdr:colOff>
      <xdr:row>59</xdr:row>
      <xdr:rowOff>87176</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10201769"/>
          <a:ext cx="8890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86219</xdr:rowOff>
    </xdr:from>
    <xdr:to>
      <xdr:col>102</xdr:col>
      <xdr:colOff>114300</xdr:colOff>
      <xdr:row>59</xdr:row>
      <xdr:rowOff>86578</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201769"/>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36496</xdr:rowOff>
    </xdr:from>
    <xdr:to>
      <xdr:col>116</xdr:col>
      <xdr:colOff>114300</xdr:colOff>
      <xdr:row>59</xdr:row>
      <xdr:rowOff>138096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1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122873</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1006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36399</xdr:rowOff>
    </xdr:from>
    <xdr:to>
      <xdr:col>112</xdr:col>
      <xdr:colOff>38100</xdr:colOff>
      <xdr:row>59</xdr:row>
      <xdr:rowOff>137999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1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129126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24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36376</xdr:rowOff>
    </xdr:from>
    <xdr:to>
      <xdr:col>107</xdr:col>
      <xdr:colOff>101600</xdr:colOff>
      <xdr:row>59</xdr:row>
      <xdr:rowOff>137976</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1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129103</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24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35419</xdr:rowOff>
    </xdr:from>
    <xdr:to>
      <xdr:col>102</xdr:col>
      <xdr:colOff>165100</xdr:colOff>
      <xdr:row>59</xdr:row>
      <xdr:rowOff>137019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1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128146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24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35778</xdr:rowOff>
    </xdr:from>
    <xdr:to>
      <xdr:col>98</xdr:col>
      <xdr:colOff>38100</xdr:colOff>
      <xdr:row>59</xdr:row>
      <xdr:rowOff>137378</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1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128505</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2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56794</xdr:rowOff>
    </xdr:from>
    <xdr:to>
      <xdr:col>116</xdr:col>
      <xdr:colOff>63500</xdr:colOff>
      <xdr:row>75</xdr:row>
      <xdr:rowOff>85255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915544"/>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85255</xdr:rowOff>
    </xdr:from>
    <xdr:to>
      <xdr:col>111</xdr:col>
      <xdr:colOff>177800</xdr:colOff>
      <xdr:row>75</xdr:row>
      <xdr:rowOff>128994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2944005"/>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128994</xdr:rowOff>
    </xdr:from>
    <xdr:to>
      <xdr:col>107</xdr:col>
      <xdr:colOff>50800</xdr:colOff>
      <xdr:row>76</xdr:row>
      <xdr:rowOff>14579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987744"/>
          <a:ext cx="8890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14579</xdr:rowOff>
    </xdr:from>
    <xdr:to>
      <xdr:col>102</xdr:col>
      <xdr:colOff>114300</xdr:colOff>
      <xdr:row>76</xdr:row>
      <xdr:rowOff>33668</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3044779"/>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5994</xdr:rowOff>
    </xdr:from>
    <xdr:to>
      <xdr:col>116</xdr:col>
      <xdr:colOff>114300</xdr:colOff>
      <xdr:row>75</xdr:row>
      <xdr:rowOff>107594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8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155871</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8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34455</xdr:rowOff>
    </xdr:from>
    <xdr:to>
      <xdr:col>112</xdr:col>
      <xdr:colOff>38100</xdr:colOff>
      <xdr:row>75</xdr:row>
      <xdr:rowOff>136055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8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127182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9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78194</xdr:rowOff>
    </xdr:from>
    <xdr:to>
      <xdr:col>107</xdr:col>
      <xdr:colOff>101600</xdr:colOff>
      <xdr:row>76</xdr:row>
      <xdr:rowOff>8344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9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170921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0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135230</xdr:rowOff>
    </xdr:from>
    <xdr:to>
      <xdr:col>102</xdr:col>
      <xdr:colOff>165100</xdr:colOff>
      <xdr:row>76</xdr:row>
      <xdr:rowOff>65379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56506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0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154318</xdr:rowOff>
    </xdr:from>
    <xdr:to>
      <xdr:col>98</xdr:col>
      <xdr:colOff>38100</xdr:colOff>
      <xdr:row>76</xdr:row>
      <xdr:rowOff>84468</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75595</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物件費は、類似団体平均値に近い数値で推移している。４年度は物価高騰の影響などにより決算額は増加したが、類似団体平均値を下回る数値となった。</a:t>
          </a:r>
        </a:p>
        <a:p>
          <a:r>
            <a:rPr kumimoji="1" lang="ja-JP" altLang="en-US" sz="1200">
              <a:latin typeface="ＭＳ Ｐゴシック" panose="020B0600070205080204" pitchFamily="50" charset="-128"/>
              <a:ea typeface="ＭＳ Ｐゴシック" panose="020B0600070205080204" pitchFamily="50" charset="-128"/>
            </a:rPr>
            <a:t>扶助費は、類似団体と比べ、生活保護費が少ないことなどにより、平均値を下回っている。自立支援給付費、障害児施設給付費の増に加え、幼児教育・保育の無償化によるこども園・保育所等給付費の増などにより決算額は増加となった。</a:t>
          </a:r>
        </a:p>
        <a:p>
          <a:r>
            <a:rPr kumimoji="1" lang="ja-JP" altLang="en-US" sz="1200">
              <a:latin typeface="ＭＳ Ｐゴシック" panose="020B0600070205080204" pitchFamily="50" charset="-128"/>
              <a:ea typeface="ＭＳ Ｐゴシック" panose="020B0600070205080204" pitchFamily="50" charset="-128"/>
            </a:rPr>
            <a:t>普通建設事業費は、合併に伴う建設計画に基づく事業などを実施してきたことから類似団体より高い数値で推移し、</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年度以降は類似団体より低い数値となっている（２年度のみ清掃工場の基幹改修や小中学校のネットワーク整備などにより類似団体より高い数値となった）。</a:t>
          </a:r>
        </a:p>
        <a:p>
          <a:r>
            <a:rPr kumimoji="1" lang="ja-JP" altLang="en-US" sz="1200">
              <a:latin typeface="ＭＳ Ｐゴシック" panose="020B0600070205080204" pitchFamily="50" charset="-128"/>
              <a:ea typeface="ＭＳ Ｐゴシック" panose="020B0600070205080204" pitchFamily="50" charset="-128"/>
            </a:rPr>
            <a:t>災害復旧事業費は、類似団体と比べ、道路橋りょう災害復旧事業や山間地振興施設災害復旧事業の実施などから高い数値となっており、加えて４年度は台風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号により甚大な被害を受けたことから大幅に増加した。</a:t>
          </a:r>
        </a:p>
        <a:p>
          <a:r>
            <a:rPr kumimoji="1" lang="ja-JP" altLang="en-US" sz="1200">
              <a:latin typeface="ＭＳ Ｐゴシック" panose="020B0600070205080204" pitchFamily="50" charset="-128"/>
              <a:ea typeface="ＭＳ Ｐゴシック" panose="020B0600070205080204" pitchFamily="50" charset="-128"/>
            </a:rPr>
            <a:t>積立金は、類似団体と比べ、３年度に公共建築物整備基金の新設などから高い数値となっていたが、４年度は類似団体を下回っている。</a:t>
          </a:r>
        </a:p>
        <a:p>
          <a:r>
            <a:rPr kumimoji="1" lang="ja-JP" altLang="en-US" sz="1200">
              <a:latin typeface="ＭＳ Ｐゴシック" panose="020B0600070205080204" pitchFamily="50" charset="-128"/>
              <a:ea typeface="ＭＳ Ｐゴシック" panose="020B0600070205080204" pitchFamily="50" charset="-128"/>
            </a:rPr>
            <a:t>貸付金は、類似団体中、低い数値となっている。　これは、中小企業などに対する事業資金貸付について、本市は利子補給事業（補助費等）で対応していることなどが影響している。</a:t>
          </a:r>
        </a:p>
        <a:p>
          <a:r>
            <a:rPr kumimoji="1" lang="ja-JP" altLang="en-US" sz="1200">
              <a:latin typeface="ＭＳ Ｐゴシック" panose="020B0600070205080204" pitchFamily="50" charset="-128"/>
              <a:ea typeface="ＭＳ Ｐゴシック" panose="020B0600070205080204" pitchFamily="50" charset="-128"/>
            </a:rPr>
            <a:t>投資及び出資金は、４年度は第３セクター所有の大規模展示場の改修に対して出損金を支出していることから高い数値となった。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静岡県静岡市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683,739
672,499
1,411.93
360,822,341
349,544,762
6,866,273
193,465,064
442,951,378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169092</xdr:rowOff>
    </xdr:from>
    <xdr:to>
      <xdr:col>24</xdr:col>
      <xdr:colOff>63500</xdr:colOff>
      <xdr:row>33</xdr:row>
      <xdr:rowOff>56424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484042"/>
          <a:ext cx="8382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56424</xdr:rowOff>
    </xdr:from>
    <xdr:to>
      <xdr:col>19</xdr:col>
      <xdr:colOff>177800</xdr:colOff>
      <xdr:row>33</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142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72753</xdr:rowOff>
    </xdr:from>
    <xdr:to>
      <xdr:col>15</xdr:col>
      <xdr:colOff>50800</xdr:colOff>
      <xdr:row>33</xdr:row>
      <xdr:rowOff>120106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306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160927</xdr:rowOff>
    </xdr:from>
    <xdr:to>
      <xdr:col>10</xdr:col>
      <xdr:colOff>114300</xdr:colOff>
      <xdr:row>33</xdr:row>
      <xdr:rowOff>72753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4732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118292</xdr:rowOff>
    </xdr:from>
    <xdr:to>
      <xdr:col>24</xdr:col>
      <xdr:colOff>114300</xdr:colOff>
      <xdr:row>32</xdr:row>
      <xdr:rowOff>48442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141169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8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5624</xdr:rowOff>
    </xdr:from>
    <xdr:to>
      <xdr:col>20</xdr:col>
      <xdr:colOff>38100</xdr:colOff>
      <xdr:row>33</xdr:row>
      <xdr:rowOff>107224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69306</xdr:rowOff>
    </xdr:from>
    <xdr:to>
      <xdr:col>15</xdr:col>
      <xdr:colOff>101600</xdr:colOff>
      <xdr:row>33</xdr:row>
      <xdr:rowOff>170906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0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21953</xdr:rowOff>
    </xdr:from>
    <xdr:to>
      <xdr:col>10</xdr:col>
      <xdr:colOff>165100</xdr:colOff>
      <xdr:row>33</xdr:row>
      <xdr:rowOff>123553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140080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5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110127</xdr:rowOff>
    </xdr:from>
    <xdr:to>
      <xdr:col>6</xdr:col>
      <xdr:colOff>38100</xdr:colOff>
      <xdr:row>33</xdr:row>
      <xdr:rowOff>40277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56804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7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29121</xdr:rowOff>
    </xdr:from>
    <xdr:to>
      <xdr:col>24</xdr:col>
      <xdr:colOff>63500</xdr:colOff>
      <xdr:row>59</xdr:row>
      <xdr:rowOff>4090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73221"/>
          <a:ext cx="8382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120904</xdr:rowOff>
    </xdr:from>
    <xdr:to>
      <xdr:col>19</xdr:col>
      <xdr:colOff>177800</xdr:colOff>
      <xdr:row>58</xdr:row>
      <xdr:rowOff>29121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64854"/>
          <a:ext cx="889000" cy="110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120904</xdr:rowOff>
    </xdr:from>
    <xdr:to>
      <xdr:col>15</xdr:col>
      <xdr:colOff>50800</xdr:colOff>
      <xdr:row>59</xdr:row>
      <xdr:rowOff>4902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64854"/>
          <a:ext cx="889000" cy="125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4902</xdr:rowOff>
    </xdr:from>
    <xdr:to>
      <xdr:col>10</xdr:col>
      <xdr:colOff>114300</xdr:colOff>
      <xdr:row>59</xdr:row>
      <xdr:rowOff>40475</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20452"/>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124740</xdr:rowOff>
    </xdr:from>
    <xdr:to>
      <xdr:col>24</xdr:col>
      <xdr:colOff>114300</xdr:colOff>
      <xdr:row>59</xdr:row>
      <xdr:rowOff>54890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39667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149771</xdr:rowOff>
    </xdr:from>
    <xdr:to>
      <xdr:col>20</xdr:col>
      <xdr:colOff>38100</xdr:colOff>
      <xdr:row>58</xdr:row>
      <xdr:rowOff>79921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96448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69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70104</xdr:rowOff>
    </xdr:from>
    <xdr:to>
      <xdr:col>15</xdr:col>
      <xdr:colOff>101600</xdr:colOff>
      <xdr:row>52</xdr:row>
      <xdr:rowOff>254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1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162831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0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125552</xdr:rowOff>
    </xdr:from>
    <xdr:to>
      <xdr:col>10</xdr:col>
      <xdr:colOff>165100</xdr:colOff>
      <xdr:row>59</xdr:row>
      <xdr:rowOff>55702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46829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161125</xdr:rowOff>
    </xdr:from>
    <xdr:to>
      <xdr:col>6</xdr:col>
      <xdr:colOff>38100</xdr:colOff>
      <xdr:row>59</xdr:row>
      <xdr:rowOff>91275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82402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95306</xdr:rowOff>
    </xdr:from>
    <xdr:to>
      <xdr:col>24</xdr:col>
      <xdr:colOff>63500</xdr:colOff>
      <xdr:row>77</xdr:row>
      <xdr:rowOff>145726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96956"/>
          <a:ext cx="8382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95306</xdr:rowOff>
    </xdr:from>
    <xdr:to>
      <xdr:col>19</xdr:col>
      <xdr:colOff>177800</xdr:colOff>
      <xdr:row>78</xdr:row>
      <xdr:rowOff>153333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96956"/>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153333</xdr:rowOff>
    </xdr:from>
    <xdr:to>
      <xdr:col>15</xdr:col>
      <xdr:colOff>50800</xdr:colOff>
      <xdr:row>79</xdr:row>
      <xdr:rowOff>38824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26433"/>
          <a:ext cx="8890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38824</xdr:rowOff>
    </xdr:from>
    <xdr:to>
      <xdr:col>10</xdr:col>
      <xdr:colOff>114300</xdr:colOff>
      <xdr:row>79</xdr:row>
      <xdr:rowOff>74723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83374"/>
          <a:ext cx="889000" cy="3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94926</xdr:rowOff>
    </xdr:from>
    <xdr:to>
      <xdr:col>24</xdr:col>
      <xdr:colOff>114300</xdr:colOff>
      <xdr:row>78</xdr:row>
      <xdr:rowOff>25076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1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44506</xdr:rowOff>
    </xdr:from>
    <xdr:to>
      <xdr:col>20</xdr:col>
      <xdr:colOff>38100</xdr:colOff>
      <xdr:row>77</xdr:row>
      <xdr:rowOff>146106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137233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3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102533</xdr:rowOff>
    </xdr:from>
    <xdr:to>
      <xdr:col>15</xdr:col>
      <xdr:colOff>101600</xdr:colOff>
      <xdr:row>79</xdr:row>
      <xdr:rowOff>32683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23810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159474</xdr:rowOff>
    </xdr:from>
    <xdr:to>
      <xdr:col>10</xdr:col>
      <xdr:colOff>165100</xdr:colOff>
      <xdr:row>79</xdr:row>
      <xdr:rowOff>89624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80751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23923</xdr:rowOff>
    </xdr:from>
    <xdr:to>
      <xdr:col>6</xdr:col>
      <xdr:colOff>38100</xdr:colOff>
      <xdr:row>79</xdr:row>
      <xdr:rowOff>125523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116650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6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17427</xdr:rowOff>
    </xdr:from>
    <xdr:to>
      <xdr:col>24</xdr:col>
      <xdr:colOff>63500</xdr:colOff>
      <xdr:row>94</xdr:row>
      <xdr:rowOff>140215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133727"/>
          <a:ext cx="838200" cy="12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37952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2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140215</xdr:rowOff>
    </xdr:from>
    <xdr:to>
      <xdr:col>19</xdr:col>
      <xdr:colOff>177800</xdr:colOff>
      <xdr:row>96</xdr:row>
      <xdr:rowOff>124813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256515"/>
          <a:ext cx="889000" cy="3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124813</xdr:rowOff>
    </xdr:from>
    <xdr:to>
      <xdr:col>15</xdr:col>
      <xdr:colOff>50800</xdr:colOff>
      <xdr:row>97</xdr:row>
      <xdr:rowOff>129899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584013"/>
          <a:ext cx="889000" cy="17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129899</xdr:rowOff>
    </xdr:from>
    <xdr:to>
      <xdr:col>10</xdr:col>
      <xdr:colOff>114300</xdr:colOff>
      <xdr:row>98</xdr:row>
      <xdr:rowOff>23457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60549"/>
          <a:ext cx="889000" cy="6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138077</xdr:rowOff>
    </xdr:from>
    <xdr:to>
      <xdr:col>24</xdr:col>
      <xdr:colOff>114300</xdr:colOff>
      <xdr:row>94</xdr:row>
      <xdr:rowOff>68227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0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160954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3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89415</xdr:rowOff>
    </xdr:from>
    <xdr:to>
      <xdr:col>20</xdr:col>
      <xdr:colOff>38100</xdr:colOff>
      <xdr:row>95</xdr:row>
      <xdr:rowOff>19565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2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36092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74013</xdr:rowOff>
    </xdr:from>
    <xdr:to>
      <xdr:col>15</xdr:col>
      <xdr:colOff>101600</xdr:colOff>
      <xdr:row>97</xdr:row>
      <xdr:rowOff>4163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79099</xdr:rowOff>
    </xdr:from>
    <xdr:to>
      <xdr:col>10</xdr:col>
      <xdr:colOff>165100</xdr:colOff>
      <xdr:row>98</xdr:row>
      <xdr:rowOff>9249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25776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48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144107</xdr:rowOff>
    </xdr:from>
    <xdr:to>
      <xdr:col>6</xdr:col>
      <xdr:colOff>38100</xdr:colOff>
      <xdr:row>98</xdr:row>
      <xdr:rowOff>74257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90784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54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74930</xdr:rowOff>
    </xdr:from>
    <xdr:to>
      <xdr:col>55</xdr:col>
      <xdr:colOff>0</xdr:colOff>
      <xdr:row>32</xdr:row>
      <xdr:rowOff>137160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561330"/>
          <a:ext cx="8382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66040</xdr:rowOff>
    </xdr:from>
    <xdr:to>
      <xdr:col>50</xdr:col>
      <xdr:colOff>114300</xdr:colOff>
      <xdr:row>32</xdr:row>
      <xdr:rowOff>74930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380990"/>
          <a:ext cx="8890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66040</xdr:rowOff>
    </xdr:from>
    <xdr:to>
      <xdr:col>45</xdr:col>
      <xdr:colOff>177800</xdr:colOff>
      <xdr:row>33</xdr:row>
      <xdr:rowOff>80010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380990"/>
          <a:ext cx="88900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80010</xdr:rowOff>
    </xdr:from>
    <xdr:to>
      <xdr:col>41</xdr:col>
      <xdr:colOff>50800</xdr:colOff>
      <xdr:row>33</xdr:row>
      <xdr:rowOff>119380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73786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86360</xdr:rowOff>
    </xdr:from>
    <xdr:to>
      <xdr:col>55</xdr:col>
      <xdr:colOff>50800</xdr:colOff>
      <xdr:row>33</xdr:row>
      <xdr:rowOff>16510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109237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42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24130</xdr:rowOff>
    </xdr:from>
    <xdr:to>
      <xdr:col>50</xdr:col>
      <xdr:colOff>165100</xdr:colOff>
      <xdr:row>32</xdr:row>
      <xdr:rowOff>125730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30</xdr:row>
      <xdr:rowOff>142257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28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15240</xdr:rowOff>
    </xdr:from>
    <xdr:to>
      <xdr:col>46</xdr:col>
      <xdr:colOff>38100</xdr:colOff>
      <xdr:row>31</xdr:row>
      <xdr:rowOff>116840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3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133367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10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29210</xdr:rowOff>
    </xdr:from>
    <xdr:to>
      <xdr:col>41</xdr:col>
      <xdr:colOff>101600</xdr:colOff>
      <xdr:row>33</xdr:row>
      <xdr:rowOff>130810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147337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46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68580</xdr:rowOff>
    </xdr:from>
    <xdr:to>
      <xdr:col>36</xdr:col>
      <xdr:colOff>165100</xdr:colOff>
      <xdr:row>33</xdr:row>
      <xdr:rowOff>170180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15257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5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16129</xdr:rowOff>
    </xdr:from>
    <xdr:to>
      <xdr:col>55</xdr:col>
      <xdr:colOff>0</xdr:colOff>
      <xdr:row>55</xdr:row>
      <xdr:rowOff>20066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445879"/>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89662</xdr:rowOff>
    </xdr:from>
    <xdr:to>
      <xdr:col>50</xdr:col>
      <xdr:colOff>114300</xdr:colOff>
      <xdr:row>55</xdr:row>
      <xdr:rowOff>16129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34796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89662</xdr:rowOff>
    </xdr:from>
    <xdr:to>
      <xdr:col>45</xdr:col>
      <xdr:colOff>177800</xdr:colOff>
      <xdr:row>55</xdr:row>
      <xdr:rowOff>27940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34796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111760</xdr:rowOff>
    </xdr:from>
    <xdr:to>
      <xdr:col>41</xdr:col>
      <xdr:colOff>50800</xdr:colOff>
      <xdr:row>55</xdr:row>
      <xdr:rowOff>27940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3700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140716</xdr:rowOff>
    </xdr:from>
    <xdr:to>
      <xdr:col>55</xdr:col>
      <xdr:colOff>50800</xdr:colOff>
      <xdr:row>55</xdr:row>
      <xdr:rowOff>70866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3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163593</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2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136779</xdr:rowOff>
    </xdr:from>
    <xdr:to>
      <xdr:col>50</xdr:col>
      <xdr:colOff>165100</xdr:colOff>
      <xdr:row>55</xdr:row>
      <xdr:rowOff>66929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3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83456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17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38862</xdr:rowOff>
    </xdr:from>
    <xdr:to>
      <xdr:col>46</xdr:col>
      <xdr:colOff>38100</xdr:colOff>
      <xdr:row>54</xdr:row>
      <xdr:rowOff>140462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156989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07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148590</xdr:rowOff>
    </xdr:from>
    <xdr:to>
      <xdr:col>41</xdr:col>
      <xdr:colOff>101600</xdr:colOff>
      <xdr:row>55</xdr:row>
      <xdr:rowOff>78740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95267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60960</xdr:rowOff>
    </xdr:from>
    <xdr:to>
      <xdr:col>36</xdr:col>
      <xdr:colOff>165100</xdr:colOff>
      <xdr:row>54</xdr:row>
      <xdr:rowOff>162560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7637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118658</xdr:rowOff>
    </xdr:from>
    <xdr:to>
      <xdr:col>55</xdr:col>
      <xdr:colOff>0</xdr:colOff>
      <xdr:row>79</xdr:row>
      <xdr:rowOff>7525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91758"/>
          <a:ext cx="8382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113564</xdr:rowOff>
    </xdr:from>
    <xdr:to>
      <xdr:col>50</xdr:col>
      <xdr:colOff>114300</xdr:colOff>
      <xdr:row>79</xdr:row>
      <xdr:rowOff>7525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86664"/>
          <a:ext cx="889000" cy="6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113564</xdr:rowOff>
    </xdr:from>
    <xdr:to>
      <xdr:col>45</xdr:col>
      <xdr:colOff>177800</xdr:colOff>
      <xdr:row>79</xdr:row>
      <xdr:rowOff>30180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86664"/>
          <a:ext cx="889000" cy="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30180</xdr:rowOff>
    </xdr:from>
    <xdr:to>
      <xdr:col>41</xdr:col>
      <xdr:colOff>50800</xdr:colOff>
      <xdr:row>79</xdr:row>
      <xdr:rowOff>39453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574730"/>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67858</xdr:rowOff>
    </xdr:from>
    <xdr:to>
      <xdr:col>55</xdr:col>
      <xdr:colOff>50800</xdr:colOff>
      <xdr:row>78</xdr:row>
      <xdr:rowOff>169458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154235</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128175</xdr:rowOff>
    </xdr:from>
    <xdr:to>
      <xdr:col>50</xdr:col>
      <xdr:colOff>165100</xdr:colOff>
      <xdr:row>79</xdr:row>
      <xdr:rowOff>58325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49452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9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62764</xdr:rowOff>
    </xdr:from>
    <xdr:to>
      <xdr:col>46</xdr:col>
      <xdr:colOff>38100</xdr:colOff>
      <xdr:row>78</xdr:row>
      <xdr:rowOff>164364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155491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150830</xdr:rowOff>
    </xdr:from>
    <xdr:to>
      <xdr:col>41</xdr:col>
      <xdr:colOff>101600</xdr:colOff>
      <xdr:row>79</xdr:row>
      <xdr:rowOff>80980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72107</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1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160103</xdr:rowOff>
    </xdr:from>
    <xdr:to>
      <xdr:col>36</xdr:col>
      <xdr:colOff>165100</xdr:colOff>
      <xdr:row>79</xdr:row>
      <xdr:rowOff>90253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5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81380</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6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59987</xdr:rowOff>
    </xdr:from>
    <xdr:to>
      <xdr:col>55</xdr:col>
      <xdr:colOff>0</xdr:colOff>
      <xdr:row>95</xdr:row>
      <xdr:rowOff>161372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347737"/>
          <a:ext cx="8382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59987</xdr:rowOff>
    </xdr:from>
    <xdr:to>
      <xdr:col>50</xdr:col>
      <xdr:colOff>114300</xdr:colOff>
      <xdr:row>95</xdr:row>
      <xdr:rowOff>68126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347737"/>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66507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0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68126</xdr:rowOff>
    </xdr:from>
    <xdr:to>
      <xdr:col>45</xdr:col>
      <xdr:colOff>177800</xdr:colOff>
      <xdr:row>95</xdr:row>
      <xdr:rowOff>102301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355876"/>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67463</xdr:rowOff>
    </xdr:from>
    <xdr:to>
      <xdr:col>41</xdr:col>
      <xdr:colOff>50800</xdr:colOff>
      <xdr:row>95</xdr:row>
      <xdr:rowOff>102301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355213"/>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110572</xdr:rowOff>
    </xdr:from>
    <xdr:to>
      <xdr:col>55</xdr:col>
      <xdr:colOff>50800</xdr:colOff>
      <xdr:row>96</xdr:row>
      <xdr:rowOff>40722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3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88999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37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9187</xdr:rowOff>
    </xdr:from>
    <xdr:to>
      <xdr:col>50</xdr:col>
      <xdr:colOff>165100</xdr:colOff>
      <xdr:row>95</xdr:row>
      <xdr:rowOff>110787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2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101914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3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17326</xdr:rowOff>
    </xdr:from>
    <xdr:to>
      <xdr:col>46</xdr:col>
      <xdr:colOff>38100</xdr:colOff>
      <xdr:row>95</xdr:row>
      <xdr:rowOff>118926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135453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08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51501</xdr:rowOff>
    </xdr:from>
    <xdr:to>
      <xdr:col>41</xdr:col>
      <xdr:colOff>101600</xdr:colOff>
      <xdr:row>95</xdr:row>
      <xdr:rowOff>153101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3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169628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11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16663</xdr:rowOff>
    </xdr:from>
    <xdr:to>
      <xdr:col>36</xdr:col>
      <xdr:colOff>165100</xdr:colOff>
      <xdr:row>95</xdr:row>
      <xdr:rowOff>118263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3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134790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147930</xdr:rowOff>
    </xdr:from>
    <xdr:to>
      <xdr:col>85</xdr:col>
      <xdr:colOff>126364</xdr:colOff>
      <xdr:row>39</xdr:row>
      <xdr:rowOff>29363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462880"/>
          <a:ext cx="1269" cy="125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33190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1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29363</xdr:rowOff>
    </xdr:from>
    <xdr:to>
      <xdr:col>86</xdr:col>
      <xdr:colOff>25400</xdr:colOff>
      <xdr:row>39</xdr:row>
      <xdr:rowOff>29363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94607</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2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147930</xdr:rowOff>
    </xdr:from>
    <xdr:to>
      <xdr:col>86</xdr:col>
      <xdr:colOff>25400</xdr:colOff>
      <xdr:row>31</xdr:row>
      <xdr:rowOff>147930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46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14580</xdr:rowOff>
    </xdr:from>
    <xdr:to>
      <xdr:col>85</xdr:col>
      <xdr:colOff>127000</xdr:colOff>
      <xdr:row>31</xdr:row>
      <xdr:rowOff>147930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32953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84243</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105816</xdr:rowOff>
    </xdr:from>
    <xdr:to>
      <xdr:col>85</xdr:col>
      <xdr:colOff>177800</xdr:colOff>
      <xdr:row>36</xdr:row>
      <xdr:rowOff>35966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1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47498</xdr:rowOff>
    </xdr:from>
    <xdr:to>
      <xdr:col>81</xdr:col>
      <xdr:colOff>50800</xdr:colOff>
      <xdr:row>31</xdr:row>
      <xdr:rowOff>14580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5190998"/>
          <a:ext cx="889000" cy="1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70155</xdr:rowOff>
    </xdr:from>
    <xdr:to>
      <xdr:col>81</xdr:col>
      <xdr:colOff>101600</xdr:colOff>
      <xdr:row>36</xdr:row>
      <xdr:rowOff>305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47498</xdr:rowOff>
    </xdr:from>
    <xdr:to>
      <xdr:col>76</xdr:col>
      <xdr:colOff>114300</xdr:colOff>
      <xdr:row>32</xdr:row>
      <xdr:rowOff>39269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5190998"/>
          <a:ext cx="889000" cy="3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97892</xdr:rowOff>
    </xdr:from>
    <xdr:to>
      <xdr:col>76</xdr:col>
      <xdr:colOff>165100</xdr:colOff>
      <xdr:row>36</xdr:row>
      <xdr:rowOff>28042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9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19169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9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96875</xdr:rowOff>
    </xdr:from>
    <xdr:to>
      <xdr:col>71</xdr:col>
      <xdr:colOff>177800</xdr:colOff>
      <xdr:row>32</xdr:row>
      <xdr:rowOff>39269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5411825"/>
          <a:ext cx="889000" cy="1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9195</xdr:rowOff>
    </xdr:from>
    <xdr:to>
      <xdr:col>72</xdr:col>
      <xdr:colOff>38100</xdr:colOff>
      <xdr:row>35</xdr:row>
      <xdr:rowOff>110795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00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101922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0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116332</xdr:rowOff>
    </xdr:from>
    <xdr:to>
      <xdr:col>67</xdr:col>
      <xdr:colOff>101600</xdr:colOff>
      <xdr:row>36</xdr:row>
      <xdr:rowOff>46482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37609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97130</xdr:rowOff>
    </xdr:from>
    <xdr:to>
      <xdr:col>85</xdr:col>
      <xdr:colOff>177800</xdr:colOff>
      <xdr:row>32</xdr:row>
      <xdr:rowOff>27280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4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50157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3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135230</xdr:rowOff>
    </xdr:from>
    <xdr:to>
      <xdr:col>81</xdr:col>
      <xdr:colOff>101600</xdr:colOff>
      <xdr:row>31</xdr:row>
      <xdr:rowOff>65380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2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81907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0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168148</xdr:rowOff>
    </xdr:from>
    <xdr:to>
      <xdr:col>76</xdr:col>
      <xdr:colOff>165100</xdr:colOff>
      <xdr:row>30</xdr:row>
      <xdr:rowOff>98298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1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114825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491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159919</xdr:rowOff>
    </xdr:from>
    <xdr:to>
      <xdr:col>72</xdr:col>
      <xdr:colOff>38100</xdr:colOff>
      <xdr:row>32</xdr:row>
      <xdr:rowOff>90069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4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106596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2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46075</xdr:rowOff>
    </xdr:from>
    <xdr:to>
      <xdr:col>67</xdr:col>
      <xdr:colOff>101600</xdr:colOff>
      <xdr:row>31</xdr:row>
      <xdr:rowOff>147675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164202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13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102209</xdr:rowOff>
    </xdr:from>
    <xdr:to>
      <xdr:col>85</xdr:col>
      <xdr:colOff>127000</xdr:colOff>
      <xdr:row>57</xdr:row>
      <xdr:rowOff>36258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03409"/>
          <a:ext cx="8382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58132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144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xdr:rowOff>
    </xdr:from>
    <xdr:to>
      <xdr:col>81</xdr:col>
      <xdr:colOff>50800</xdr:colOff>
      <xdr:row>57</xdr:row>
      <xdr:rowOff>36258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601264"/>
          <a:ext cx="889000" cy="20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56608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14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xdr:rowOff>
    </xdr:from>
    <xdr:to>
      <xdr:col>76</xdr:col>
      <xdr:colOff>114300</xdr:colOff>
      <xdr:row>56</xdr:row>
      <xdr:rowOff>143776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601264"/>
          <a:ext cx="889000" cy="1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143776</xdr:rowOff>
    </xdr:from>
    <xdr:to>
      <xdr:col>71</xdr:col>
      <xdr:colOff>177800</xdr:colOff>
      <xdr:row>58</xdr:row>
      <xdr:rowOff>73444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44976"/>
          <a:ext cx="889000" cy="27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20566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7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131284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8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51409</xdr:rowOff>
    </xdr:from>
    <xdr:to>
      <xdr:col>85</xdr:col>
      <xdr:colOff>177800</xdr:colOff>
      <xdr:row>56</xdr:row>
      <xdr:rowOff>153009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29836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156908</xdr:rowOff>
    </xdr:from>
    <xdr:to>
      <xdr:col>81</xdr:col>
      <xdr:colOff>101600</xdr:colOff>
      <xdr:row>57</xdr:row>
      <xdr:rowOff>87058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78185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120714</xdr:rowOff>
    </xdr:from>
    <xdr:to>
      <xdr:col>76</xdr:col>
      <xdr:colOff>165100</xdr:colOff>
      <xdr:row>56</xdr:row>
      <xdr:rowOff>50864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5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41991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6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92976</xdr:rowOff>
    </xdr:from>
    <xdr:to>
      <xdr:col>72</xdr:col>
      <xdr:colOff>38100</xdr:colOff>
      <xdr:row>57</xdr:row>
      <xdr:rowOff>23126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14253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22644</xdr:rowOff>
    </xdr:from>
    <xdr:to>
      <xdr:col>67</xdr:col>
      <xdr:colOff>101600</xdr:colOff>
      <xdr:row>58</xdr:row>
      <xdr:rowOff>124244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115371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52015</xdr:rowOff>
    </xdr:from>
    <xdr:to>
      <xdr:col>85</xdr:col>
      <xdr:colOff>127000</xdr:colOff>
      <xdr:row>77</xdr:row>
      <xdr:rowOff>52505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2224965"/>
          <a:ext cx="838200" cy="102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54917</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28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30135</xdr:rowOff>
    </xdr:from>
    <xdr:to>
      <xdr:col>81</xdr:col>
      <xdr:colOff>50800</xdr:colOff>
      <xdr:row>77</xdr:row>
      <xdr:rowOff>52505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231785"/>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30135</xdr:rowOff>
    </xdr:from>
    <xdr:to>
      <xdr:col>76</xdr:col>
      <xdr:colOff>114300</xdr:colOff>
      <xdr:row>77</xdr:row>
      <xdr:rowOff>118146</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231785"/>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118146</xdr:rowOff>
    </xdr:from>
    <xdr:to>
      <xdr:col>71</xdr:col>
      <xdr:colOff>177800</xdr:colOff>
      <xdr:row>78</xdr:row>
      <xdr:rowOff>73406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319796"/>
          <a:ext cx="889000" cy="1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1215</xdr:rowOff>
    </xdr:from>
    <xdr:to>
      <xdr:col>85</xdr:col>
      <xdr:colOff>177800</xdr:colOff>
      <xdr:row>71</xdr:row>
      <xdr:rowOff>102815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1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125692</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12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1705</xdr:rowOff>
    </xdr:from>
    <xdr:to>
      <xdr:col>81</xdr:col>
      <xdr:colOff>101600</xdr:colOff>
      <xdr:row>77</xdr:row>
      <xdr:rowOff>103305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2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119832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297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150785</xdr:rowOff>
    </xdr:from>
    <xdr:to>
      <xdr:col>76</xdr:col>
      <xdr:colOff>165100</xdr:colOff>
      <xdr:row>77</xdr:row>
      <xdr:rowOff>80935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1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97462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295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67346</xdr:rowOff>
    </xdr:from>
    <xdr:to>
      <xdr:col>72</xdr:col>
      <xdr:colOff>38100</xdr:colOff>
      <xdr:row>77</xdr:row>
      <xdr:rowOff>168946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2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14023</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04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22606</xdr:rowOff>
    </xdr:from>
    <xdr:to>
      <xdr:col>67</xdr:col>
      <xdr:colOff>101600</xdr:colOff>
      <xdr:row>78</xdr:row>
      <xdr:rowOff>124206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115333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978</xdr:rowOff>
    </xdr:from>
    <xdr:to>
      <xdr:col>85</xdr:col>
      <xdr:colOff>127000</xdr:colOff>
      <xdr:row>96</xdr:row>
      <xdr:rowOff>71540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460178"/>
          <a:ext cx="8382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9437</xdr:rowOff>
    </xdr:from>
    <xdr:to>
      <xdr:col>81</xdr:col>
      <xdr:colOff>50800</xdr:colOff>
      <xdr:row>96</xdr:row>
      <xdr:rowOff>71540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468637"/>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9437</xdr:rowOff>
    </xdr:from>
    <xdr:to>
      <xdr:col>76</xdr:col>
      <xdr:colOff>114300</xdr:colOff>
      <xdr:row>96</xdr:row>
      <xdr:rowOff>29363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468637"/>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29363</xdr:rowOff>
    </xdr:from>
    <xdr:to>
      <xdr:col>71</xdr:col>
      <xdr:colOff>177800</xdr:colOff>
      <xdr:row>96</xdr:row>
      <xdr:rowOff>48489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48856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121628</xdr:rowOff>
    </xdr:from>
    <xdr:to>
      <xdr:col>85</xdr:col>
      <xdr:colOff>177800</xdr:colOff>
      <xdr:row>96</xdr:row>
      <xdr:rowOff>51778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4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100055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3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20740</xdr:rowOff>
    </xdr:from>
    <xdr:to>
      <xdr:col>81</xdr:col>
      <xdr:colOff>101600</xdr:colOff>
      <xdr:row>96</xdr:row>
      <xdr:rowOff>122340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4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113467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5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130087</xdr:rowOff>
    </xdr:from>
    <xdr:to>
      <xdr:col>76</xdr:col>
      <xdr:colOff>165100</xdr:colOff>
      <xdr:row>96</xdr:row>
      <xdr:rowOff>60237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4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51364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5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150013</xdr:rowOff>
    </xdr:from>
    <xdr:to>
      <xdr:col>72</xdr:col>
      <xdr:colOff>38100</xdr:colOff>
      <xdr:row>96</xdr:row>
      <xdr:rowOff>80163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4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71290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53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169139</xdr:rowOff>
    </xdr:from>
    <xdr:to>
      <xdr:col>67</xdr:col>
      <xdr:colOff>101600</xdr:colOff>
      <xdr:row>96</xdr:row>
      <xdr:rowOff>99289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4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90416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5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議会費は、類似団体と比べ、人口に対する議員定数が多いことなどから、高い数値となっている。　４年度は議会資料を電子化したため、例年より高い数値となった。</a:t>
          </a:r>
        </a:p>
        <a:p>
          <a:r>
            <a:rPr kumimoji="1" lang="ja-JP" altLang="en-US" sz="1200">
              <a:latin typeface="ＭＳ Ｐゴシック" panose="020B0600070205080204" pitchFamily="50" charset="-128"/>
              <a:ea typeface="ＭＳ Ｐゴシック" panose="020B0600070205080204" pitchFamily="50" charset="-128"/>
            </a:rPr>
            <a:t>民生費は、類似団体と比べ、生活保護費などの扶助費が少ないことなどから、低い数値となっている。自立支援給付費、障害児施設給付費の増に加え、幼児教育・保育の無償化によるこども園・保育所等給付費の増などにより増加傾向となっている。</a:t>
          </a:r>
        </a:p>
        <a:p>
          <a:r>
            <a:rPr kumimoji="1" lang="ja-JP" altLang="en-US" sz="1200">
              <a:latin typeface="ＭＳ Ｐゴシック" panose="020B0600070205080204" pitchFamily="50" charset="-128"/>
              <a:ea typeface="ＭＳ Ｐゴシック" panose="020B0600070205080204" pitchFamily="50" charset="-128"/>
            </a:rPr>
            <a:t>衛生費は、近年、類似団体の平均値を上回る値で推移している。４年度も清掃工場の燃料であるコークスの高騰などにより、依然として類似団体の平均値を上回っている。</a:t>
          </a:r>
        </a:p>
        <a:p>
          <a:r>
            <a:rPr kumimoji="1" lang="ja-JP" altLang="en-US" sz="1200">
              <a:latin typeface="ＭＳ Ｐゴシック" panose="020B0600070205080204" pitchFamily="50" charset="-128"/>
              <a:ea typeface="ＭＳ Ｐゴシック" panose="020B0600070205080204" pitchFamily="50" charset="-128"/>
            </a:rPr>
            <a:t>労働費は、類似団体と比べ、勤労者福祉センターの管理運営費などから高い数値となっている。</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年度移行は概ね横ばいとなっている。</a:t>
          </a:r>
        </a:p>
        <a:p>
          <a:r>
            <a:rPr kumimoji="1" lang="ja-JP" altLang="en-US" sz="1200">
              <a:latin typeface="ＭＳ Ｐゴシック" panose="020B0600070205080204" pitchFamily="50" charset="-128"/>
              <a:ea typeface="ＭＳ Ｐゴシック" panose="020B0600070205080204" pitchFamily="50" charset="-128"/>
            </a:rPr>
            <a:t>消防費は、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消防本部駿河消防署建設事業や消防救急無線デジタル化事業などを実施していることにより、類似団体中、高い数値で推移している。４年度は消防総合情報システムの改修や消防署の大規模改修の進捗などにより減少している。</a:t>
          </a:r>
        </a:p>
        <a:p>
          <a:r>
            <a:rPr kumimoji="1" lang="ja-JP" altLang="en-US" sz="1200">
              <a:latin typeface="ＭＳ Ｐゴシック" panose="020B0600070205080204" pitchFamily="50" charset="-128"/>
              <a:ea typeface="ＭＳ Ｐゴシック" panose="020B0600070205080204" pitchFamily="50" charset="-128"/>
            </a:rPr>
            <a:t>教育費は、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にかけて、合併に伴う建設計画に基づき、小中学校や体育館の耐震化等を実施したことから、小中学校等の改修に係る普通建設事業費が低く抑えられていることなどにより、類似団体中、低い数値となっている。</a:t>
          </a:r>
        </a:p>
        <a:p>
          <a:r>
            <a:rPr kumimoji="1" lang="ja-JP" altLang="en-US" sz="1200">
              <a:latin typeface="ＭＳ Ｐゴシック" panose="020B0600070205080204" pitchFamily="50" charset="-128"/>
              <a:ea typeface="ＭＳ Ｐゴシック" panose="020B0600070205080204" pitchFamily="50" charset="-128"/>
            </a:rPr>
            <a:t>災害復旧費は、類似団体と比べ、道路橋りょう災害復旧事業や山間地振興施設災害復旧事業の実施などから高い数値となっている。４年度は台風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号により甚大な被害を受けたことにより例年より高い数値となった。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財政調整基金残高は、標準財政規模が減少したことにより標準財政規模比は増加した。</a:t>
          </a:r>
        </a:p>
        <a:p>
          <a:r>
            <a:rPr kumimoji="1" lang="ja-JP" altLang="en-US" sz="1200">
              <a:latin typeface="ＭＳ ゴシック" pitchFamily="49" charset="-128"/>
              <a:ea typeface="ＭＳ ゴシック" pitchFamily="49" charset="-128"/>
            </a:rPr>
            <a:t>　実質収支額は、令和４年度は臨時財政対策債などの歳入が減少したが、標準財政規模が減少したことにより標準財政規模比は増加した。</a:t>
          </a:r>
        </a:p>
        <a:p>
          <a:r>
            <a:rPr kumimoji="1" lang="ja-JP" altLang="en-US" sz="1200">
              <a:latin typeface="ＭＳ ゴシック" pitchFamily="49" charset="-128"/>
              <a:ea typeface="ＭＳ ゴシック" pitchFamily="49" charset="-128"/>
            </a:rPr>
            <a:t>　今後も、事務事業の見直し・統廃合など歳出の合理化等行財政改革や、公共資産の総資産量適正化・長寿命化のためのアセットマネジメントの取組などを推進し、健全な行財政運営に努める。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静岡県静岡市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地方債残高が増加しているものの、緊急防災・減災事業債等の交付税措置の高い起債を活用することにより、実質的な地方債残高の圧縮に取り組んでいることなどから、近年横ばいで推移している。</a:t>
          </a:r>
        </a:p>
        <a:p>
          <a:r>
            <a:rPr kumimoji="1" lang="ja-JP" altLang="en-US" sz="1400">
              <a:latin typeface="ＭＳ ゴシック" pitchFamily="49" charset="-128"/>
              <a:ea typeface="ＭＳ ゴシック" pitchFamily="49" charset="-128"/>
            </a:rPr>
            <a:t>　４年度は普通交付税及び臨時財政対策債発行可能額の減少などにより、分母となる標準財政規模が減少した一方で、満期一括償還に備えるための市債管理基金への積立などにより基金などの充当可能財源が増加するとともに、地方債現在高に対する基準財政需要額算入見込額の割合が増加したことなどにより、分子となる将来負担見込額が減少したため、</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今後も公債費等の削減を進め、財政の健全化に努める。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election activeCell="B1" sqref="B1:DI1"/>
    </sheetView>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360822341</v>
      </c>
      <c r="BO4" s="358"/>
      <c r="BP4" s="358"/>
      <c r="BQ4" s="358"/>
      <c r="BR4" s="358"/>
      <c r="BS4" s="358"/>
      <c r="BT4" s="358"/>
      <c r="BU4" s="359"/>
      <c r="BV4" s="357">
        <v>363053431</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3.5</v>
      </c>
      <c r="CU4" s="364"/>
      <c r="CV4" s="364"/>
      <c r="CW4" s="364"/>
      <c r="CX4" s="364"/>
      <c r="CY4" s="364"/>
      <c r="CZ4" s="364"/>
      <c r="DA4" s="365"/>
      <c r="DB4" s="363">
        <v>3.3</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349544762</v>
      </c>
      <c r="BO5" s="395"/>
      <c r="BP5" s="395"/>
      <c r="BQ5" s="395"/>
      <c r="BR5" s="395"/>
      <c r="BS5" s="395"/>
      <c r="BT5" s="395"/>
      <c r="BU5" s="396"/>
      <c r="BV5" s="394">
        <v>353330636</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93.1</v>
      </c>
      <c r="CU5" s="392"/>
      <c r="CV5" s="392"/>
      <c r="CW5" s="392"/>
      <c r="CX5" s="392"/>
      <c r="CY5" s="392"/>
      <c r="CZ5" s="392"/>
      <c r="DA5" s="393"/>
      <c r="DB5" s="391">
        <v>90</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95</v>
      </c>
      <c r="AV6" s="427"/>
      <c r="AW6" s="427"/>
      <c r="AX6" s="427"/>
      <c r="AY6" s="428" t="s">
        <v>103</v>
      </c>
      <c r="AZ6" s="429"/>
      <c r="BA6" s="429"/>
      <c r="BB6" s="429"/>
      <c r="BC6" s="429"/>
      <c r="BD6" s="429"/>
      <c r="BE6" s="429"/>
      <c r="BF6" s="429"/>
      <c r="BG6" s="429"/>
      <c r="BH6" s="429"/>
      <c r="BI6" s="429"/>
      <c r="BJ6" s="429"/>
      <c r="BK6" s="429"/>
      <c r="BL6" s="429"/>
      <c r="BM6" s="430"/>
      <c r="BN6" s="394">
        <v>11277579</v>
      </c>
      <c r="BO6" s="395"/>
      <c r="BP6" s="395"/>
      <c r="BQ6" s="395"/>
      <c r="BR6" s="395"/>
      <c r="BS6" s="395"/>
      <c r="BT6" s="395"/>
      <c r="BU6" s="396"/>
      <c r="BV6" s="394">
        <v>9722795</v>
      </c>
      <c r="BW6" s="395"/>
      <c r="BX6" s="395"/>
      <c r="BY6" s="395"/>
      <c r="BZ6" s="395"/>
      <c r="CA6" s="395"/>
      <c r="CB6" s="395"/>
      <c r="CC6" s="396"/>
      <c r="CD6" s="397" t="s">
        <v>104</v>
      </c>
      <c r="CE6" s="398"/>
      <c r="CF6" s="398"/>
      <c r="CG6" s="398"/>
      <c r="CH6" s="398"/>
      <c r="CI6" s="398"/>
      <c r="CJ6" s="398"/>
      <c r="CK6" s="398"/>
      <c r="CL6" s="398"/>
      <c r="CM6" s="398"/>
      <c r="CN6" s="398"/>
      <c r="CO6" s="398"/>
      <c r="CP6" s="398"/>
      <c r="CQ6" s="398"/>
      <c r="CR6" s="398"/>
      <c r="CS6" s="399"/>
      <c r="CT6" s="431">
        <v>99.6</v>
      </c>
      <c r="CU6" s="432"/>
      <c r="CV6" s="432"/>
      <c r="CW6" s="432"/>
      <c r="CX6" s="432"/>
      <c r="CY6" s="432"/>
      <c r="CZ6" s="432"/>
      <c r="DA6" s="433"/>
      <c r="DB6" s="431">
        <v>98.4</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105</v>
      </c>
      <c r="AN7" s="424"/>
      <c r="AO7" s="424"/>
      <c r="AP7" s="424"/>
      <c r="AQ7" s="424"/>
      <c r="AR7" s="424"/>
      <c r="AS7" s="424"/>
      <c r="AT7" s="425"/>
      <c r="AU7" s="426" t="s">
        <v>95</v>
      </c>
      <c r="AV7" s="427"/>
      <c r="AW7" s="427"/>
      <c r="AX7" s="427"/>
      <c r="AY7" s="428" t="s">
        <v>106</v>
      </c>
      <c r="AZ7" s="429"/>
      <c r="BA7" s="429"/>
      <c r="BB7" s="429"/>
      <c r="BC7" s="429"/>
      <c r="BD7" s="429"/>
      <c r="BE7" s="429"/>
      <c r="BF7" s="429"/>
      <c r="BG7" s="429"/>
      <c r="BH7" s="429"/>
      <c r="BI7" s="429"/>
      <c r="BJ7" s="429"/>
      <c r="BK7" s="429"/>
      <c r="BL7" s="429"/>
      <c r="BM7" s="430"/>
      <c r="BN7" s="394">
        <v>4411306</v>
      </c>
      <c r="BO7" s="395"/>
      <c r="BP7" s="395"/>
      <c r="BQ7" s="395"/>
      <c r="BR7" s="395"/>
      <c r="BS7" s="395"/>
      <c r="BT7" s="395"/>
      <c r="BU7" s="396"/>
      <c r="BV7" s="394">
        <v>3131119</v>
      </c>
      <c r="BW7" s="395"/>
      <c r="BX7" s="395"/>
      <c r="BY7" s="395"/>
      <c r="BZ7" s="395"/>
      <c r="CA7" s="395"/>
      <c r="CB7" s="395"/>
      <c r="CC7" s="396"/>
      <c r="CD7" s="397" t="s">
        <v>107</v>
      </c>
      <c r="CE7" s="398"/>
      <c r="CF7" s="398"/>
      <c r="CG7" s="398"/>
      <c r="CH7" s="398"/>
      <c r="CI7" s="398"/>
      <c r="CJ7" s="398"/>
      <c r="CK7" s="398"/>
      <c r="CL7" s="398"/>
      <c r="CM7" s="398"/>
      <c r="CN7" s="398"/>
      <c r="CO7" s="398"/>
      <c r="CP7" s="398"/>
      <c r="CQ7" s="398"/>
      <c r="CR7" s="398"/>
      <c r="CS7" s="399"/>
      <c r="CT7" s="394">
        <v>193465064</v>
      </c>
      <c r="CU7" s="395"/>
      <c r="CV7" s="395"/>
      <c r="CW7" s="395"/>
      <c r="CX7" s="395"/>
      <c r="CY7" s="395"/>
      <c r="CZ7" s="395"/>
      <c r="DA7" s="396"/>
      <c r="DB7" s="394">
        <v>199938663</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108</v>
      </c>
      <c r="AN8" s="424"/>
      <c r="AO8" s="424"/>
      <c r="AP8" s="424"/>
      <c r="AQ8" s="424"/>
      <c r="AR8" s="424"/>
      <c r="AS8" s="424"/>
      <c r="AT8" s="425"/>
      <c r="AU8" s="426" t="s">
        <v>95</v>
      </c>
      <c r="AV8" s="427"/>
      <c r="AW8" s="427"/>
      <c r="AX8" s="427"/>
      <c r="AY8" s="428" t="s">
        <v>109</v>
      </c>
      <c r="AZ8" s="429"/>
      <c r="BA8" s="429"/>
      <c r="BB8" s="429"/>
      <c r="BC8" s="429"/>
      <c r="BD8" s="429"/>
      <c r="BE8" s="429"/>
      <c r="BF8" s="429"/>
      <c r="BG8" s="429"/>
      <c r="BH8" s="429"/>
      <c r="BI8" s="429"/>
      <c r="BJ8" s="429"/>
      <c r="BK8" s="429"/>
      <c r="BL8" s="429"/>
      <c r="BM8" s="430"/>
      <c r="BN8" s="394">
        <v>6866273</v>
      </c>
      <c r="BO8" s="395"/>
      <c r="BP8" s="395"/>
      <c r="BQ8" s="395"/>
      <c r="BR8" s="395"/>
      <c r="BS8" s="395"/>
      <c r="BT8" s="395"/>
      <c r="BU8" s="396"/>
      <c r="BV8" s="394">
        <v>6591676</v>
      </c>
      <c r="BW8" s="395"/>
      <c r="BX8" s="395"/>
      <c r="BY8" s="395"/>
      <c r="BZ8" s="395"/>
      <c r="CA8" s="395"/>
      <c r="CB8" s="395"/>
      <c r="CC8" s="396"/>
      <c r="CD8" s="397" t="s">
        <v>110</v>
      </c>
      <c r="CE8" s="398"/>
      <c r="CF8" s="398"/>
      <c r="CG8" s="398"/>
      <c r="CH8" s="398"/>
      <c r="CI8" s="398"/>
      <c r="CJ8" s="398"/>
      <c r="CK8" s="398"/>
      <c r="CL8" s="398"/>
      <c r="CM8" s="398"/>
      <c r="CN8" s="398"/>
      <c r="CO8" s="398"/>
      <c r="CP8" s="398"/>
      <c r="CQ8" s="398"/>
      <c r="CR8" s="398"/>
      <c r="CS8" s="399"/>
      <c r="CT8" s="434">
        <v>0.85</v>
      </c>
      <c r="CU8" s="435"/>
      <c r="CV8" s="435"/>
      <c r="CW8" s="435"/>
      <c r="CX8" s="435"/>
      <c r="CY8" s="435"/>
      <c r="CZ8" s="435"/>
      <c r="DA8" s="436"/>
      <c r="DB8" s="434">
        <v>0.87</v>
      </c>
      <c r="DC8" s="435"/>
      <c r="DD8" s="435"/>
      <c r="DE8" s="435"/>
      <c r="DF8" s="435"/>
      <c r="DG8" s="435"/>
      <c r="DH8" s="435"/>
      <c r="DI8" s="436"/>
    </row>
    <row r="9" spans="1:119" ht="18.75" customHeight="1" thickBot="1" x14ac:dyDescent="0.25">
      <c r="A9" s="175"/>
      <c r="B9" s="388" t="s">
        <v>111</v>
      </c>
      <c r="C9" s="389"/>
      <c r="D9" s="389"/>
      <c r="E9" s="389"/>
      <c r="F9" s="389"/>
      <c r="G9" s="389"/>
      <c r="H9" s="389"/>
      <c r="I9" s="389"/>
      <c r="J9" s="389"/>
      <c r="K9" s="437"/>
      <c r="L9" s="438" t="s">
        <v>112</v>
      </c>
      <c r="M9" s="439"/>
      <c r="N9" s="439"/>
      <c r="O9" s="439"/>
      <c r="P9" s="439"/>
      <c r="Q9" s="440"/>
      <c r="R9" s="441">
        <v>693389</v>
      </c>
      <c r="S9" s="442"/>
      <c r="T9" s="442"/>
      <c r="U9" s="442"/>
      <c r="V9" s="443"/>
      <c r="W9" s="351" t="s">
        <v>113</v>
      </c>
      <c r="X9" s="352"/>
      <c r="Y9" s="352"/>
      <c r="Z9" s="352"/>
      <c r="AA9" s="352"/>
      <c r="AB9" s="352"/>
      <c r="AC9" s="352"/>
      <c r="AD9" s="352"/>
      <c r="AE9" s="352"/>
      <c r="AF9" s="352"/>
      <c r="AG9" s="352"/>
      <c r="AH9" s="352"/>
      <c r="AI9" s="352"/>
      <c r="AJ9" s="352"/>
      <c r="AK9" s="352"/>
      <c r="AL9" s="353"/>
      <c r="AM9" s="423" t="s">
        <v>114</v>
      </c>
      <c r="AN9" s="424"/>
      <c r="AO9" s="424"/>
      <c r="AP9" s="424"/>
      <c r="AQ9" s="424"/>
      <c r="AR9" s="424"/>
      <c r="AS9" s="424"/>
      <c r="AT9" s="425"/>
      <c r="AU9" s="426" t="s">
        <v>115</v>
      </c>
      <c r="AV9" s="427"/>
      <c r="AW9" s="427"/>
      <c r="AX9" s="427"/>
      <c r="AY9" s="428" t="s">
        <v>116</v>
      </c>
      <c r="AZ9" s="429"/>
      <c r="BA9" s="429"/>
      <c r="BB9" s="429"/>
      <c r="BC9" s="429"/>
      <c r="BD9" s="429"/>
      <c r="BE9" s="429"/>
      <c r="BF9" s="429"/>
      <c r="BG9" s="429"/>
      <c r="BH9" s="429"/>
      <c r="BI9" s="429"/>
      <c r="BJ9" s="429"/>
      <c r="BK9" s="429"/>
      <c r="BL9" s="429"/>
      <c r="BM9" s="430"/>
      <c r="BN9" s="394">
        <v>274597</v>
      </c>
      <c r="BO9" s="395"/>
      <c r="BP9" s="395"/>
      <c r="BQ9" s="395"/>
      <c r="BR9" s="395"/>
      <c r="BS9" s="395"/>
      <c r="BT9" s="395"/>
      <c r="BU9" s="396"/>
      <c r="BV9" s="394">
        <v>1249137</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15.1</v>
      </c>
      <c r="CU9" s="392"/>
      <c r="CV9" s="392"/>
      <c r="CW9" s="392"/>
      <c r="CX9" s="392"/>
      <c r="CY9" s="392"/>
      <c r="CZ9" s="392"/>
      <c r="DA9" s="393"/>
      <c r="DB9" s="391">
        <v>14.9</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704989</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3301133</v>
      </c>
      <c r="BO10" s="395"/>
      <c r="BP10" s="395"/>
      <c r="BQ10" s="395"/>
      <c r="BR10" s="395"/>
      <c r="BS10" s="395"/>
      <c r="BT10" s="395"/>
      <c r="BU10" s="396"/>
      <c r="BV10" s="394">
        <v>5200285</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126</v>
      </c>
      <c r="AV11" s="427"/>
      <c r="AW11" s="427"/>
      <c r="AX11" s="427"/>
      <c r="AY11" s="428" t="s">
        <v>127</v>
      </c>
      <c r="AZ11" s="429"/>
      <c r="BA11" s="429"/>
      <c r="BB11" s="429"/>
      <c r="BC11" s="429"/>
      <c r="BD11" s="429"/>
      <c r="BE11" s="429"/>
      <c r="BF11" s="429"/>
      <c r="BG11" s="429"/>
      <c r="BH11" s="429"/>
      <c r="BI11" s="429"/>
      <c r="BJ11" s="429"/>
      <c r="BK11" s="429"/>
      <c r="BL11" s="429"/>
      <c r="BM11" s="430"/>
      <c r="BN11" s="394">
        <v>31942</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683739</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3270960</v>
      </c>
      <c r="BO12" s="395"/>
      <c r="BP12" s="395"/>
      <c r="BQ12" s="395"/>
      <c r="BR12" s="395"/>
      <c r="BS12" s="395"/>
      <c r="BT12" s="395"/>
      <c r="BU12" s="396"/>
      <c r="BV12" s="394">
        <v>2209100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672499</v>
      </c>
      <c r="S13" s="479"/>
      <c r="T13" s="479"/>
      <c r="U13" s="479"/>
      <c r="V13" s="480"/>
      <c r="W13" s="410" t="s">
        <v>141</v>
      </c>
      <c r="X13" s="411"/>
      <c r="Y13" s="411"/>
      <c r="Z13" s="411"/>
      <c r="AA13" s="411"/>
      <c r="AB13" s="401"/>
      <c r="AC13" s="445">
        <v>7822</v>
      </c>
      <c r="AD13" s="446"/>
      <c r="AE13" s="446"/>
      <c r="AF13" s="446"/>
      <c r="AG13" s="488"/>
      <c r="AH13" s="445">
        <v>9054</v>
      </c>
      <c r="AI13" s="446"/>
      <c r="AJ13" s="446"/>
      <c r="AK13" s="446"/>
      <c r="AL13" s="447"/>
      <c r="AM13" s="423" t="s">
        <v>142</v>
      </c>
      <c r="AN13" s="424"/>
      <c r="AO13" s="424"/>
      <c r="AP13" s="424"/>
      <c r="AQ13" s="424"/>
      <c r="AR13" s="424"/>
      <c r="AS13" s="424"/>
      <c r="AT13" s="425"/>
      <c r="AU13" s="426" t="s">
        <v>126</v>
      </c>
      <c r="AV13" s="427"/>
      <c r="AW13" s="427"/>
      <c r="AX13" s="427"/>
      <c r="AY13" s="428" t="s">
        <v>143</v>
      </c>
      <c r="AZ13" s="429"/>
      <c r="BA13" s="429"/>
      <c r="BB13" s="429"/>
      <c r="BC13" s="429"/>
      <c r="BD13" s="429"/>
      <c r="BE13" s="429"/>
      <c r="BF13" s="429"/>
      <c r="BG13" s="429"/>
      <c r="BH13" s="429"/>
      <c r="BI13" s="429"/>
      <c r="BJ13" s="429"/>
      <c r="BK13" s="429"/>
      <c r="BL13" s="429"/>
      <c r="BM13" s="430"/>
      <c r="BN13" s="394">
        <v>336712</v>
      </c>
      <c r="BO13" s="395"/>
      <c r="BP13" s="395"/>
      <c r="BQ13" s="395"/>
      <c r="BR13" s="395"/>
      <c r="BS13" s="395"/>
      <c r="BT13" s="395"/>
      <c r="BU13" s="396"/>
      <c r="BV13" s="394">
        <v>4240322</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6.3</v>
      </c>
      <c r="CU13" s="392"/>
      <c r="CV13" s="392"/>
      <c r="CW13" s="392"/>
      <c r="CX13" s="392"/>
      <c r="CY13" s="392"/>
      <c r="CZ13" s="392"/>
      <c r="DA13" s="393"/>
      <c r="DB13" s="391">
        <v>6.2</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145</v>
      </c>
      <c r="M14" s="476"/>
      <c r="N14" s="476"/>
      <c r="O14" s="476"/>
      <c r="P14" s="476"/>
      <c r="Q14" s="477"/>
      <c r="R14" s="478">
        <v>689079</v>
      </c>
      <c r="S14" s="479"/>
      <c r="T14" s="479"/>
      <c r="U14" s="479"/>
      <c r="V14" s="480"/>
      <c r="W14" s="384"/>
      <c r="X14" s="385"/>
      <c r="Y14" s="385"/>
      <c r="Z14" s="385"/>
      <c r="AA14" s="385"/>
      <c r="AB14" s="374"/>
      <c r="AC14" s="481">
        <v>2.2999999999999998</v>
      </c>
      <c r="AD14" s="482"/>
      <c r="AE14" s="482"/>
      <c r="AF14" s="482"/>
      <c r="AG14" s="483"/>
      <c r="AH14" s="481">
        <v>2.7</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34.299999999999997</v>
      </c>
      <c r="CU14" s="493"/>
      <c r="CV14" s="493"/>
      <c r="CW14" s="493"/>
      <c r="CX14" s="493"/>
      <c r="CY14" s="493"/>
      <c r="CZ14" s="493"/>
      <c r="DA14" s="494"/>
      <c r="DB14" s="492">
        <v>37.1</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147</v>
      </c>
      <c r="N15" s="486"/>
      <c r="O15" s="486"/>
      <c r="P15" s="486"/>
      <c r="Q15" s="487"/>
      <c r="R15" s="478">
        <v>678470</v>
      </c>
      <c r="S15" s="479"/>
      <c r="T15" s="479"/>
      <c r="U15" s="479"/>
      <c r="V15" s="480"/>
      <c r="W15" s="410" t="s">
        <v>148</v>
      </c>
      <c r="X15" s="411"/>
      <c r="Y15" s="411"/>
      <c r="Z15" s="411"/>
      <c r="AA15" s="411"/>
      <c r="AB15" s="401"/>
      <c r="AC15" s="445">
        <v>85079</v>
      </c>
      <c r="AD15" s="446"/>
      <c r="AE15" s="446"/>
      <c r="AF15" s="446"/>
      <c r="AG15" s="488"/>
      <c r="AH15" s="445">
        <v>88388</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124812448</v>
      </c>
      <c r="BO15" s="358"/>
      <c r="BP15" s="358"/>
      <c r="BQ15" s="358"/>
      <c r="BR15" s="358"/>
      <c r="BS15" s="358"/>
      <c r="BT15" s="358"/>
      <c r="BU15" s="359"/>
      <c r="BV15" s="357">
        <v>120790628</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25.4</v>
      </c>
      <c r="AD16" s="482"/>
      <c r="AE16" s="482"/>
      <c r="AF16" s="482"/>
      <c r="AG16" s="483"/>
      <c r="AH16" s="481">
        <v>26.3</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149795246</v>
      </c>
      <c r="BO16" s="395"/>
      <c r="BP16" s="395"/>
      <c r="BQ16" s="395"/>
      <c r="BR16" s="395"/>
      <c r="BS16" s="395"/>
      <c r="BT16" s="395"/>
      <c r="BU16" s="396"/>
      <c r="BV16" s="394">
        <v>145748567</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242189</v>
      </c>
      <c r="AD17" s="446"/>
      <c r="AE17" s="446"/>
      <c r="AF17" s="446"/>
      <c r="AG17" s="488"/>
      <c r="AH17" s="445">
        <v>238357</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155723064</v>
      </c>
      <c r="BO17" s="395"/>
      <c r="BP17" s="395"/>
      <c r="BQ17" s="395"/>
      <c r="BR17" s="395"/>
      <c r="BS17" s="395"/>
      <c r="BT17" s="395"/>
      <c r="BU17" s="396"/>
      <c r="BV17" s="394">
        <v>150840122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9" t="s">
        <v>158</v>
      </c>
      <c r="C18" s="437"/>
      <c r="D18" s="437"/>
      <c r="E18" s="520"/>
      <c r="F18" s="520"/>
      <c r="G18" s="520"/>
      <c r="H18" s="520"/>
      <c r="I18" s="520"/>
      <c r="J18" s="520"/>
      <c r="K18" s="520"/>
      <c r="L18" s="521">
        <v>1411.93</v>
      </c>
      <c r="M18" s="521"/>
      <c r="N18" s="521"/>
      <c r="O18" s="521"/>
      <c r="P18" s="521"/>
      <c r="Q18" s="521"/>
      <c r="R18" s="522"/>
      <c r="S18" s="522"/>
      <c r="T18" s="522"/>
      <c r="U18" s="522"/>
      <c r="V18" s="523"/>
      <c r="W18" s="412"/>
      <c r="X18" s="413"/>
      <c r="Y18" s="413"/>
      <c r="Z18" s="413"/>
      <c r="AA18" s="413"/>
      <c r="AB18" s="404"/>
      <c r="AC18" s="524">
        <v>72.3</v>
      </c>
      <c r="AD18" s="525"/>
      <c r="AE18" s="525"/>
      <c r="AF18" s="525"/>
      <c r="AG18" s="526"/>
      <c r="AH18" s="524">
        <v>71</v>
      </c>
      <c r="AI18" s="525"/>
      <c r="AJ18" s="525"/>
      <c r="AK18" s="525"/>
      <c r="AL18" s="527"/>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186434986</v>
      </c>
      <c r="BO18" s="395"/>
      <c r="BP18" s="395"/>
      <c r="BQ18" s="395"/>
      <c r="BR18" s="395"/>
      <c r="BS18" s="395"/>
      <c r="BT18" s="395"/>
      <c r="BU18" s="396"/>
      <c r="BV18" s="394">
        <v>183271145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9" t="s">
        <v>160</v>
      </c>
      <c r="C19" s="437"/>
      <c r="D19" s="437"/>
      <c r="E19" s="520"/>
      <c r="F19" s="520"/>
      <c r="G19" s="520"/>
      <c r="H19" s="520"/>
      <c r="I19" s="520"/>
      <c r="J19" s="520"/>
      <c r="K19" s="520"/>
      <c r="L19" s="528">
        <v>491</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233373712</v>
      </c>
      <c r="BO19" s="395"/>
      <c r="BP19" s="395"/>
      <c r="BQ19" s="395"/>
      <c r="BR19" s="395"/>
      <c r="BS19" s="395"/>
      <c r="BT19" s="395"/>
      <c r="BU19" s="396"/>
      <c r="BV19" s="394">
        <v>231223608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9" t="s">
        <v>162</v>
      </c>
      <c r="C20" s="437"/>
      <c r="D20" s="437"/>
      <c r="E20" s="520"/>
      <c r="F20" s="520"/>
      <c r="G20" s="520"/>
      <c r="H20" s="520"/>
      <c r="I20" s="520"/>
      <c r="J20" s="520"/>
      <c r="K20" s="520"/>
      <c r="L20" s="528">
        <v>297421</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10" t="s">
        <v>163</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442951378</v>
      </c>
      <c r="BO22" s="358"/>
      <c r="BP22" s="358"/>
      <c r="BQ22" s="358"/>
      <c r="BR22" s="358"/>
      <c r="BS22" s="358"/>
      <c r="BT22" s="358"/>
      <c r="BU22" s="359"/>
      <c r="BV22" s="357">
        <v>442132890</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23518507</v>
      </c>
      <c r="BO23" s="395"/>
      <c r="BP23" s="395"/>
      <c r="BQ23" s="395"/>
      <c r="BR23" s="395"/>
      <c r="BS23" s="395"/>
      <c r="BT23" s="395"/>
      <c r="BU23" s="396"/>
      <c r="BV23" s="394">
        <v>24398179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12500</v>
      </c>
      <c r="R24" s="446"/>
      <c r="S24" s="446"/>
      <c r="T24" s="446"/>
      <c r="U24" s="446"/>
      <c r="V24" s="488"/>
      <c r="W24" s="540"/>
      <c r="X24" s="541"/>
      <c r="Y24" s="542"/>
      <c r="Z24" s="444" t="s">
        <v>173</v>
      </c>
      <c r="AA24" s="424"/>
      <c r="AB24" s="424"/>
      <c r="AC24" s="424"/>
      <c r="AD24" s="424"/>
      <c r="AE24" s="424"/>
      <c r="AF24" s="424"/>
      <c r="AG24" s="425"/>
      <c r="AH24" s="445">
        <v>4164</v>
      </c>
      <c r="AI24" s="446"/>
      <c r="AJ24" s="446"/>
      <c r="AK24" s="446"/>
      <c r="AL24" s="488"/>
      <c r="AM24" s="445">
        <v>13274832</v>
      </c>
      <c r="AN24" s="446"/>
      <c r="AO24" s="446"/>
      <c r="AP24" s="446"/>
      <c r="AQ24" s="446"/>
      <c r="AR24" s="488"/>
      <c r="AS24" s="445">
        <v>3188</v>
      </c>
      <c r="AT24" s="446"/>
      <c r="AU24" s="446"/>
      <c r="AV24" s="446"/>
      <c r="AW24" s="446"/>
      <c r="AX24" s="447"/>
      <c r="AY24" s="513" t="s">
        <v>174</v>
      </c>
      <c r="AZ24" s="514"/>
      <c r="BA24" s="514"/>
      <c r="BB24" s="514"/>
      <c r="BC24" s="514"/>
      <c r="BD24" s="514"/>
      <c r="BE24" s="514"/>
      <c r="BF24" s="514"/>
      <c r="BG24" s="514"/>
      <c r="BH24" s="514"/>
      <c r="BI24" s="514"/>
      <c r="BJ24" s="514"/>
      <c r="BK24" s="514"/>
      <c r="BL24" s="514"/>
      <c r="BM24" s="515"/>
      <c r="BN24" s="394">
        <v>245790848</v>
      </c>
      <c r="BO24" s="395"/>
      <c r="BP24" s="395"/>
      <c r="BQ24" s="395"/>
      <c r="BR24" s="395"/>
      <c r="BS24" s="395"/>
      <c r="BT24" s="395"/>
      <c r="BU24" s="396"/>
      <c r="BV24" s="394">
        <v>247344986</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2</v>
      </c>
      <c r="M25" s="446"/>
      <c r="N25" s="446"/>
      <c r="O25" s="446"/>
      <c r="P25" s="488"/>
      <c r="Q25" s="445">
        <v>9400</v>
      </c>
      <c r="R25" s="446"/>
      <c r="S25" s="446"/>
      <c r="T25" s="446"/>
      <c r="U25" s="446"/>
      <c r="V25" s="488"/>
      <c r="W25" s="540"/>
      <c r="X25" s="541"/>
      <c r="Y25" s="542"/>
      <c r="Z25" s="444" t="s">
        <v>176</v>
      </c>
      <c r="AA25" s="424"/>
      <c r="AB25" s="424"/>
      <c r="AC25" s="424"/>
      <c r="AD25" s="424"/>
      <c r="AE25" s="424"/>
      <c r="AF25" s="424"/>
      <c r="AG25" s="425"/>
      <c r="AH25" s="445">
        <v>1032</v>
      </c>
      <c r="AI25" s="446"/>
      <c r="AJ25" s="446"/>
      <c r="AK25" s="446"/>
      <c r="AL25" s="488"/>
      <c r="AM25" s="445">
        <v>3231192</v>
      </c>
      <c r="AN25" s="446"/>
      <c r="AO25" s="446"/>
      <c r="AP25" s="446"/>
      <c r="AQ25" s="446"/>
      <c r="AR25" s="488"/>
      <c r="AS25" s="445">
        <v>3131</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44734588</v>
      </c>
      <c r="BO25" s="358"/>
      <c r="BP25" s="358"/>
      <c r="BQ25" s="358"/>
      <c r="BR25" s="358"/>
      <c r="BS25" s="358"/>
      <c r="BT25" s="358"/>
      <c r="BU25" s="359"/>
      <c r="BV25" s="357">
        <v>23965681</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8120</v>
      </c>
      <c r="R26" s="446"/>
      <c r="S26" s="446"/>
      <c r="T26" s="446"/>
      <c r="U26" s="446"/>
      <c r="V26" s="488"/>
      <c r="W26" s="540"/>
      <c r="X26" s="541"/>
      <c r="Y26" s="542"/>
      <c r="Z26" s="444" t="s">
        <v>179</v>
      </c>
      <c r="AA26" s="546"/>
      <c r="AB26" s="546"/>
      <c r="AC26" s="546"/>
      <c r="AD26" s="546"/>
      <c r="AE26" s="546"/>
      <c r="AF26" s="546"/>
      <c r="AG26" s="547"/>
      <c r="AH26" s="445">
        <v>134</v>
      </c>
      <c r="AI26" s="446"/>
      <c r="AJ26" s="446"/>
      <c r="AK26" s="446"/>
      <c r="AL26" s="488"/>
      <c r="AM26" s="445">
        <v>491512</v>
      </c>
      <c r="AN26" s="446"/>
      <c r="AO26" s="446"/>
      <c r="AP26" s="446"/>
      <c r="AQ26" s="446"/>
      <c r="AR26" s="488"/>
      <c r="AS26" s="445">
        <v>3668</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v>1895589</v>
      </c>
      <c r="BO26" s="395"/>
      <c r="BP26" s="395"/>
      <c r="BQ26" s="395"/>
      <c r="BR26" s="395"/>
      <c r="BS26" s="395"/>
      <c r="BT26" s="395"/>
      <c r="BU26" s="396"/>
      <c r="BV26" s="394">
        <v>2195601</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8240</v>
      </c>
      <c r="R27" s="446"/>
      <c r="S27" s="446"/>
      <c r="T27" s="446"/>
      <c r="U27" s="446"/>
      <c r="V27" s="488"/>
      <c r="W27" s="540"/>
      <c r="X27" s="541"/>
      <c r="Y27" s="542"/>
      <c r="Z27" s="444" t="s">
        <v>182</v>
      </c>
      <c r="AA27" s="424"/>
      <c r="AB27" s="424"/>
      <c r="AC27" s="424"/>
      <c r="AD27" s="424"/>
      <c r="AE27" s="424"/>
      <c r="AF27" s="424"/>
      <c r="AG27" s="425"/>
      <c r="AH27" s="445">
        <v>3459</v>
      </c>
      <c r="AI27" s="446"/>
      <c r="AJ27" s="446"/>
      <c r="AK27" s="446"/>
      <c r="AL27" s="488"/>
      <c r="AM27" s="445">
        <v>12141381</v>
      </c>
      <c r="AN27" s="446"/>
      <c r="AO27" s="446"/>
      <c r="AP27" s="446"/>
      <c r="AQ27" s="446"/>
      <c r="AR27" s="488"/>
      <c r="AS27" s="445">
        <v>3510</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6">
        <v>1900000</v>
      </c>
      <c r="BO27" s="517"/>
      <c r="BP27" s="517"/>
      <c r="BQ27" s="517"/>
      <c r="BR27" s="517"/>
      <c r="BS27" s="517"/>
      <c r="BT27" s="517"/>
      <c r="BU27" s="518"/>
      <c r="BV27" s="516">
        <v>1900000</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7350</v>
      </c>
      <c r="R28" s="446"/>
      <c r="S28" s="446"/>
      <c r="T28" s="446"/>
      <c r="U28" s="446"/>
      <c r="V28" s="488"/>
      <c r="W28" s="540"/>
      <c r="X28" s="541"/>
      <c r="Y28" s="542"/>
      <c r="Z28" s="444" t="s">
        <v>185</v>
      </c>
      <c r="AA28" s="424"/>
      <c r="AB28" s="424"/>
      <c r="AC28" s="424"/>
      <c r="AD28" s="424"/>
      <c r="AE28" s="424"/>
      <c r="AF28" s="424"/>
      <c r="AG28" s="425"/>
      <c r="AH28" s="445">
        <v>257</v>
      </c>
      <c r="AI28" s="446"/>
      <c r="AJ28" s="446"/>
      <c r="AK28" s="446"/>
      <c r="AL28" s="488"/>
      <c r="AM28" s="445">
        <v>810578</v>
      </c>
      <c r="AN28" s="446"/>
      <c r="AO28" s="446"/>
      <c r="AP28" s="446"/>
      <c r="AQ28" s="446"/>
      <c r="AR28" s="488"/>
      <c r="AS28" s="445">
        <v>3154</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11641850</v>
      </c>
      <c r="BO28" s="358"/>
      <c r="BP28" s="358"/>
      <c r="BQ28" s="358"/>
      <c r="BR28" s="358"/>
      <c r="BS28" s="358"/>
      <c r="BT28" s="358"/>
      <c r="BU28" s="359"/>
      <c r="BV28" s="357">
        <v>11611677</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187</v>
      </c>
      <c r="F29" s="424"/>
      <c r="G29" s="424"/>
      <c r="H29" s="424"/>
      <c r="I29" s="424"/>
      <c r="J29" s="424"/>
      <c r="K29" s="425"/>
      <c r="L29" s="445">
        <v>46</v>
      </c>
      <c r="M29" s="446"/>
      <c r="N29" s="446"/>
      <c r="O29" s="446"/>
      <c r="P29" s="488"/>
      <c r="Q29" s="445">
        <v>6630</v>
      </c>
      <c r="R29" s="446"/>
      <c r="S29" s="446"/>
      <c r="T29" s="446"/>
      <c r="U29" s="446"/>
      <c r="V29" s="488"/>
      <c r="W29" s="543"/>
      <c r="X29" s="544"/>
      <c r="Y29" s="545"/>
      <c r="Z29" s="444" t="s">
        <v>188</v>
      </c>
      <c r="AA29" s="424"/>
      <c r="AB29" s="424"/>
      <c r="AC29" s="424"/>
      <c r="AD29" s="424"/>
      <c r="AE29" s="424"/>
      <c r="AF29" s="424"/>
      <c r="AG29" s="425"/>
      <c r="AH29" s="445">
        <v>7880</v>
      </c>
      <c r="AI29" s="446"/>
      <c r="AJ29" s="446"/>
      <c r="AK29" s="446"/>
      <c r="AL29" s="488"/>
      <c r="AM29" s="445">
        <v>26226791</v>
      </c>
      <c r="AN29" s="446"/>
      <c r="AO29" s="446"/>
      <c r="AP29" s="446"/>
      <c r="AQ29" s="446"/>
      <c r="AR29" s="488"/>
      <c r="AS29" s="445">
        <v>3328</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2671336</v>
      </c>
      <c r="BO29" s="395"/>
      <c r="BP29" s="395"/>
      <c r="BQ29" s="395"/>
      <c r="BR29" s="395"/>
      <c r="BS29" s="395"/>
      <c r="BT29" s="395"/>
      <c r="BU29" s="396"/>
      <c r="BV29" s="394">
        <v>2670764</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4">
        <v>102.2</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24248870</v>
      </c>
      <c r="BO30" s="517"/>
      <c r="BP30" s="517"/>
      <c r="BQ30" s="517"/>
      <c r="BR30" s="517"/>
      <c r="BS30" s="517"/>
      <c r="BT30" s="517"/>
      <c r="BU30" s="518"/>
      <c r="BV30" s="516">
        <v>23417408</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197</v>
      </c>
      <c r="V33" s="418"/>
      <c r="W33" s="383" t="s">
        <v>198</v>
      </c>
      <c r="X33" s="383"/>
      <c r="Y33" s="383"/>
      <c r="Z33" s="383"/>
      <c r="AA33" s="383"/>
      <c r="AB33" s="383"/>
      <c r="AC33" s="383"/>
      <c r="AD33" s="383"/>
      <c r="AE33" s="383"/>
      <c r="AF33" s="383"/>
      <c r="AG33" s="383"/>
      <c r="AH33" s="383"/>
      <c r="AI33" s="383"/>
      <c r="AJ33" s="383"/>
      <c r="AK33" s="383"/>
      <c r="AL33" s="179"/>
      <c r="AM33" s="418" t="s">
        <v>197</v>
      </c>
      <c r="AN33" s="418"/>
      <c r="AO33" s="383" t="s">
        <v>198</v>
      </c>
      <c r="AP33" s="383"/>
      <c r="AQ33" s="383"/>
      <c r="AR33" s="383"/>
      <c r="AS33" s="383"/>
      <c r="AT33" s="383"/>
      <c r="AU33" s="383"/>
      <c r="AV33" s="383"/>
      <c r="AW33" s="383"/>
      <c r="AX33" s="383"/>
      <c r="AY33" s="383"/>
      <c r="AZ33" s="383"/>
      <c r="BA33" s="383"/>
      <c r="BB33" s="383"/>
      <c r="BC33" s="383"/>
      <c r="BD33" s="185"/>
      <c r="BE33" s="383" t="s">
        <v>199</v>
      </c>
      <c r="BF33" s="383"/>
      <c r="BG33" s="383" t="s">
        <v>200</v>
      </c>
      <c r="BH33" s="383"/>
      <c r="BI33" s="383"/>
      <c r="BJ33" s="383"/>
      <c r="BK33" s="383"/>
      <c r="BL33" s="383"/>
      <c r="BM33" s="383"/>
      <c r="BN33" s="383"/>
      <c r="BO33" s="383"/>
      <c r="BP33" s="383"/>
      <c r="BQ33" s="383"/>
      <c r="BR33" s="383"/>
      <c r="BS33" s="383"/>
      <c r="BT33" s="383"/>
      <c r="BU33" s="383"/>
      <c r="BV33" s="185"/>
      <c r="BW33" s="418" t="s">
        <v>199</v>
      </c>
      <c r="BX33" s="418"/>
      <c r="BY33" s="383" t="s">
        <v>201</v>
      </c>
      <c r="BZ33" s="383"/>
      <c r="CA33" s="383"/>
      <c r="CB33" s="383"/>
      <c r="CC33" s="383"/>
      <c r="CD33" s="383"/>
      <c r="CE33" s="383"/>
      <c r="CF33" s="383"/>
      <c r="CG33" s="383"/>
      <c r="CH33" s="383"/>
      <c r="CI33" s="383"/>
      <c r="CJ33" s="383"/>
      <c r="CK33" s="383"/>
      <c r="CL33" s="383"/>
      <c r="CM33" s="383"/>
      <c r="CN33" s="179"/>
      <c r="CO33" s="418" t="s">
        <v>197</v>
      </c>
      <c r="CP33" s="418"/>
      <c r="CQ33" s="383" t="s">
        <v>202</v>
      </c>
      <c r="CR33" s="383"/>
      <c r="CS33" s="383"/>
      <c r="CT33" s="383"/>
      <c r="CU33" s="383"/>
      <c r="CV33" s="383"/>
      <c r="CW33" s="383"/>
      <c r="CX33" s="383"/>
      <c r="CY33" s="383"/>
      <c r="CZ33" s="383"/>
      <c r="DA33" s="383"/>
      <c r="DB33" s="383"/>
      <c r="DC33" s="383"/>
      <c r="DD33" s="383"/>
      <c r="DE33" s="383"/>
      <c r="DF33" s="179"/>
      <c r="DG33" s="583" t="s">
        <v>203</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7</v>
      </c>
      <c r="V34" s="584"/>
      <c r="W34" s="585" t="str">
        <f>IF('各会計、関係団体の財政状況及び健全化判断比率'!B28="","",'各会計、関係団体の財政状況及び健全化判断比率'!B28)</f>
        <v>競輪事業会計</v>
      </c>
      <c r="X34" s="585"/>
      <c r="Y34" s="585"/>
      <c r="Z34" s="585"/>
      <c r="AA34" s="585"/>
      <c r="AB34" s="585"/>
      <c r="AC34" s="585"/>
      <c r="AD34" s="585"/>
      <c r="AE34" s="585"/>
      <c r="AF34" s="585"/>
      <c r="AG34" s="585"/>
      <c r="AH34" s="585"/>
      <c r="AI34" s="585"/>
      <c r="AJ34" s="585"/>
      <c r="AK34" s="585"/>
      <c r="AL34" s="175"/>
      <c r="AM34" s="584">
        <f>IF(AO34="","",MAX(C34:D43,U34:V43)+1)</f>
        <v>14</v>
      </c>
      <c r="AN34" s="584"/>
      <c r="AO34" s="585" t="str">
        <f>IF('各会計、関係団体の財政状況及び健全化判断比率'!B35="","",'各会計、関係団体の財政状況及び健全化判断比率'!B35)</f>
        <v>水道事業会計</v>
      </c>
      <c r="AP34" s="585"/>
      <c r="AQ34" s="585"/>
      <c r="AR34" s="585"/>
      <c r="AS34" s="585"/>
      <c r="AT34" s="585"/>
      <c r="AU34" s="585"/>
      <c r="AV34" s="585"/>
      <c r="AW34" s="585"/>
      <c r="AX34" s="585"/>
      <c r="AY34" s="585"/>
      <c r="AZ34" s="585"/>
      <c r="BA34" s="585"/>
      <c r="BB34" s="585"/>
      <c r="BC34" s="585"/>
      <c r="BD34" s="175"/>
      <c r="BE34" s="584">
        <f>IF(BG34="","",MAX(C34:D43,U34:V43,AM34:AN43)+1)</f>
        <v>18</v>
      </c>
      <c r="BF34" s="584"/>
      <c r="BG34" s="585" t="str">
        <f>IF('各会計、関係団体の財政状況及び健全化判断比率'!B39="","",'各会計、関係団体の財政状況及び健全化判断比率'!B39)</f>
        <v>農業集落排水事業会計</v>
      </c>
      <c r="BH34" s="585"/>
      <c r="BI34" s="585"/>
      <c r="BJ34" s="585"/>
      <c r="BK34" s="585"/>
      <c r="BL34" s="585"/>
      <c r="BM34" s="585"/>
      <c r="BN34" s="585"/>
      <c r="BO34" s="585"/>
      <c r="BP34" s="585"/>
      <c r="BQ34" s="585"/>
      <c r="BR34" s="585"/>
      <c r="BS34" s="585"/>
      <c r="BT34" s="585"/>
      <c r="BU34" s="585"/>
      <c r="BV34" s="175"/>
      <c r="BW34" s="584">
        <f>IF(BY34="","",MAX(C34:D43,U34:V43,AM34:AN43,BE34:BF43)+1)</f>
        <v>20</v>
      </c>
      <c r="BX34" s="584"/>
      <c r="BY34" s="585" t="str">
        <f>IF('各会計、関係団体の財政状況及び健全化判断比率'!B68="","",'各会計、関係団体の財政状況及び健全化判断比率'!B68)</f>
        <v>共立蒲原総合病院組合</v>
      </c>
      <c r="BZ34" s="585"/>
      <c r="CA34" s="585"/>
      <c r="CB34" s="585"/>
      <c r="CC34" s="585"/>
      <c r="CD34" s="585"/>
      <c r="CE34" s="585"/>
      <c r="CF34" s="585"/>
      <c r="CG34" s="585"/>
      <c r="CH34" s="585"/>
      <c r="CI34" s="585"/>
      <c r="CJ34" s="585"/>
      <c r="CK34" s="585"/>
      <c r="CL34" s="585"/>
      <c r="CM34" s="585"/>
      <c r="CN34" s="175"/>
      <c r="CO34" s="584">
        <f>IF(CQ34="","",MAX(C34:D43,U34:V43,AM34:AN43,BE34:BF43,BW34:BX43)+1)</f>
        <v>24</v>
      </c>
      <c r="CP34" s="584"/>
      <c r="CQ34" s="585" t="str">
        <f>IF('各会計、関係団体の財政状況及び健全化判断比率'!BS7="","",'各会計、関係団体の財政状況及び健全化判断比率'!BS7)</f>
        <v>静岡市土地開発公社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電気事業経営記念基金会計</v>
      </c>
      <c r="F35" s="585"/>
      <c r="G35" s="585"/>
      <c r="H35" s="585"/>
      <c r="I35" s="585"/>
      <c r="J35" s="585"/>
      <c r="K35" s="585"/>
      <c r="L35" s="585"/>
      <c r="M35" s="585"/>
      <c r="N35" s="585"/>
      <c r="O35" s="585"/>
      <c r="P35" s="585"/>
      <c r="Q35" s="585"/>
      <c r="R35" s="585"/>
      <c r="S35" s="585"/>
      <c r="T35" s="175"/>
      <c r="U35" s="584">
        <f>IF(W35="","",U34+1)</f>
        <v>8</v>
      </c>
      <c r="V35" s="584"/>
      <c r="W35" s="585" t="str">
        <f>IF('各会計、関係団体の財政状況及び健全化判断比率'!B29="","",'各会計、関係団体の財政状況及び健全化判断比率'!B29)</f>
        <v>国民健康保険事業会計（事業勘定）</v>
      </c>
      <c r="X35" s="585"/>
      <c r="Y35" s="585"/>
      <c r="Z35" s="585"/>
      <c r="AA35" s="585"/>
      <c r="AB35" s="585"/>
      <c r="AC35" s="585"/>
      <c r="AD35" s="585"/>
      <c r="AE35" s="585"/>
      <c r="AF35" s="585"/>
      <c r="AG35" s="585"/>
      <c r="AH35" s="585"/>
      <c r="AI35" s="585"/>
      <c r="AJ35" s="585"/>
      <c r="AK35" s="585"/>
      <c r="AL35" s="175"/>
      <c r="AM35" s="584">
        <f t="shared" ref="AM35:AM43" si="0">IF(AO35="","",AM34+1)</f>
        <v>15</v>
      </c>
      <c r="AN35" s="584"/>
      <c r="AO35" s="585" t="str">
        <f>IF('各会計、関係団体の財政状況及び健全化判断比率'!B36="","",'各会計、関係団体の財政状況及び健全化判断比率'!B36)</f>
        <v>下水道事業会計</v>
      </c>
      <c r="AP35" s="585"/>
      <c r="AQ35" s="585"/>
      <c r="AR35" s="585"/>
      <c r="AS35" s="585"/>
      <c r="AT35" s="585"/>
      <c r="AU35" s="585"/>
      <c r="AV35" s="585"/>
      <c r="AW35" s="585"/>
      <c r="AX35" s="585"/>
      <c r="AY35" s="585"/>
      <c r="AZ35" s="585"/>
      <c r="BA35" s="585"/>
      <c r="BB35" s="585"/>
      <c r="BC35" s="585"/>
      <c r="BD35" s="175"/>
      <c r="BE35" s="584">
        <f t="shared" ref="BE35:BE43" si="1">IF(BG35="","",BE34+1)</f>
        <v>19</v>
      </c>
      <c r="BF35" s="584"/>
      <c r="BG35" s="585" t="str">
        <f>IF('各会計、関係団体の財政状況及び健全化判断比率'!B40="","",'各会計、関係団体の財政状況及び健全化判断比率'!B40)</f>
        <v>中央卸売市場事業会計</v>
      </c>
      <c r="BH35" s="585"/>
      <c r="BI35" s="585"/>
      <c r="BJ35" s="585"/>
      <c r="BK35" s="585"/>
      <c r="BL35" s="585"/>
      <c r="BM35" s="585"/>
      <c r="BN35" s="585"/>
      <c r="BO35" s="585"/>
      <c r="BP35" s="585"/>
      <c r="BQ35" s="585"/>
      <c r="BR35" s="585"/>
      <c r="BS35" s="585"/>
      <c r="BT35" s="585"/>
      <c r="BU35" s="585"/>
      <c r="BV35" s="175"/>
      <c r="BW35" s="584">
        <f t="shared" ref="BW35:BW43" si="2">IF(BY35="","",BW34+1)</f>
        <v>21</v>
      </c>
      <c r="BX35" s="584"/>
      <c r="BY35" s="585" t="str">
        <f>IF('各会計、関係団体の財政状況及び健全化判断比率'!B69="","",'各会計、関係団体の財政状況及び健全化判断比率'!B69)</f>
        <v>静岡県後期高齢者医療広域連合（事業会計分）</v>
      </c>
      <c r="BZ35" s="585"/>
      <c r="CA35" s="585"/>
      <c r="CB35" s="585"/>
      <c r="CC35" s="585"/>
      <c r="CD35" s="585"/>
      <c r="CE35" s="585"/>
      <c r="CF35" s="585"/>
      <c r="CG35" s="585"/>
      <c r="CH35" s="585"/>
      <c r="CI35" s="585"/>
      <c r="CJ35" s="585"/>
      <c r="CK35" s="585"/>
      <c r="CL35" s="585"/>
      <c r="CM35" s="585"/>
      <c r="CN35" s="175"/>
      <c r="CO35" s="584">
        <f t="shared" ref="CO35:CO43" si="3">IF(CQ35="","",CO34+1)</f>
        <v>25</v>
      </c>
      <c r="CP35" s="584"/>
      <c r="CQ35" s="585" t="str">
        <f>IF('各会計、関係団体の財政状況及び健全化判断比率'!BS8="","",'各会計、関係団体の財政状況及び健全化判断比率'!BS8)</f>
        <v>静岡市まちづくり公社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土地区画整理清算金会計</v>
      </c>
      <c r="F36" s="585"/>
      <c r="G36" s="585"/>
      <c r="H36" s="585"/>
      <c r="I36" s="585"/>
      <c r="J36" s="585"/>
      <c r="K36" s="585"/>
      <c r="L36" s="585"/>
      <c r="M36" s="585"/>
      <c r="N36" s="585"/>
      <c r="O36" s="585"/>
      <c r="P36" s="585"/>
      <c r="Q36" s="585"/>
      <c r="R36" s="585"/>
      <c r="S36" s="585"/>
      <c r="T36" s="175"/>
      <c r="U36" s="584">
        <f t="shared" ref="U36:U43" si="4">IF(W36="","",U35+1)</f>
        <v>9</v>
      </c>
      <c r="V36" s="584"/>
      <c r="W36" s="585" t="str">
        <f>IF('各会計、関係団体の財政状況及び健全化判断比率'!B30="","",'各会計、関係団体の財政状況及び健全化判断比率'!B30)</f>
        <v>国民健康保険事業会計（直営診療施設勘定）</v>
      </c>
      <c r="X36" s="585"/>
      <c r="Y36" s="585"/>
      <c r="Z36" s="585"/>
      <c r="AA36" s="585"/>
      <c r="AB36" s="585"/>
      <c r="AC36" s="585"/>
      <c r="AD36" s="585"/>
      <c r="AE36" s="585"/>
      <c r="AF36" s="585"/>
      <c r="AG36" s="585"/>
      <c r="AH36" s="585"/>
      <c r="AI36" s="585"/>
      <c r="AJ36" s="585"/>
      <c r="AK36" s="585"/>
      <c r="AL36" s="175"/>
      <c r="AM36" s="584">
        <f t="shared" si="0"/>
        <v>16</v>
      </c>
      <c r="AN36" s="584"/>
      <c r="AO36" s="585" t="str">
        <f>IF('各会計、関係団体の財政状況及び健全化判断比率'!B37="","",'各会計、関係団体の財政状況及び健全化判断比率'!B37)</f>
        <v>病院事業会計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22</v>
      </c>
      <c r="BX36" s="584"/>
      <c r="BY36" s="585" t="str">
        <f>IF('各会計、関係団体の財政状況及び健全化判断比率'!B70="","",'各会計、関係団体の財政状況及び健全化判断比率'!B70)</f>
        <v>静岡県後期高齢者医療広域連合（普通会計分）</v>
      </c>
      <c r="BZ36" s="585"/>
      <c r="CA36" s="585"/>
      <c r="CB36" s="585"/>
      <c r="CC36" s="585"/>
      <c r="CD36" s="585"/>
      <c r="CE36" s="585"/>
      <c r="CF36" s="585"/>
      <c r="CG36" s="585"/>
      <c r="CH36" s="585"/>
      <c r="CI36" s="585"/>
      <c r="CJ36" s="585"/>
      <c r="CK36" s="585"/>
      <c r="CL36" s="585"/>
      <c r="CM36" s="585"/>
      <c r="CN36" s="175"/>
      <c r="CO36" s="584">
        <f t="shared" si="3"/>
        <v>26</v>
      </c>
      <c r="CP36" s="584"/>
      <c r="CQ36" s="585" t="str">
        <f>IF('各会計、関係団体の財政状況及び健全化判断比率'!BS9="","",'各会計、関係団体の財政状況及び健全化判断比率'!BS9)</f>
        <v>静岡市文化振興財団</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f>IF(E37="","",C36+1)</f>
        <v>4</v>
      </c>
      <c r="D37" s="584"/>
      <c r="E37" s="585" t="str">
        <f>IF('各会計、関係団体の財政状況及び健全化判断比率'!B10="","",'各会計、関係団体の財政状況及び健全化判断比率'!B10)</f>
        <v>母子・父子・寡婦福祉資金貸付金会計</v>
      </c>
      <c r="F37" s="585"/>
      <c r="G37" s="585"/>
      <c r="H37" s="585"/>
      <c r="I37" s="585"/>
      <c r="J37" s="585"/>
      <c r="K37" s="585"/>
      <c r="L37" s="585"/>
      <c r="M37" s="585"/>
      <c r="N37" s="585"/>
      <c r="O37" s="585"/>
      <c r="P37" s="585"/>
      <c r="Q37" s="585"/>
      <c r="R37" s="585"/>
      <c r="S37" s="585"/>
      <c r="T37" s="175"/>
      <c r="U37" s="584">
        <f t="shared" si="4"/>
        <v>10</v>
      </c>
      <c r="V37" s="584"/>
      <c r="W37" s="585" t="str">
        <f>IF('各会計、関係団体の財政状況及び健全化判断比率'!B31="","",'各会計、関係団体の財政状況及び健全化判断比率'!B31)</f>
        <v>駐車場事業会計</v>
      </c>
      <c r="X37" s="585"/>
      <c r="Y37" s="585"/>
      <c r="Z37" s="585"/>
      <c r="AA37" s="585"/>
      <c r="AB37" s="585"/>
      <c r="AC37" s="585"/>
      <c r="AD37" s="585"/>
      <c r="AE37" s="585"/>
      <c r="AF37" s="585"/>
      <c r="AG37" s="585"/>
      <c r="AH37" s="585"/>
      <c r="AI37" s="585"/>
      <c r="AJ37" s="585"/>
      <c r="AK37" s="585"/>
      <c r="AL37" s="175"/>
      <c r="AM37" s="584">
        <f t="shared" si="0"/>
        <v>17</v>
      </c>
      <c r="AN37" s="584"/>
      <c r="AO37" s="585" t="str">
        <f>IF('各会計、関係団体の財政状況及び健全化判断比率'!B38="","",'各会計、関係団体の財政状況及び健全化判断比率'!B38)</f>
        <v>簡易水道事業会計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23</v>
      </c>
      <c r="BX37" s="584"/>
      <c r="BY37" s="585" t="str">
        <f>IF('各会計、関係団体の財政状況及び健全化判断比率'!B71="","",'各会計、関係団体の財政状況及び健全化判断比率'!B71)</f>
        <v>静岡地方税滞納整理機構</v>
      </c>
      <c r="BZ37" s="585"/>
      <c r="CA37" s="585"/>
      <c r="CB37" s="585"/>
      <c r="CC37" s="585"/>
      <c r="CD37" s="585"/>
      <c r="CE37" s="585"/>
      <c r="CF37" s="585"/>
      <c r="CG37" s="585"/>
      <c r="CH37" s="585"/>
      <c r="CI37" s="585"/>
      <c r="CJ37" s="585"/>
      <c r="CK37" s="585"/>
      <c r="CL37" s="585"/>
      <c r="CM37" s="585"/>
      <c r="CN37" s="175"/>
      <c r="CO37" s="584">
        <f t="shared" si="3"/>
        <v>27</v>
      </c>
      <c r="CP37" s="584"/>
      <c r="CQ37" s="585" t="str">
        <f>IF('各会計、関係団体の財政状況及び健全化判断比率'!BS10="","",'各会計、関係団体の財政状況及び健全化判断比率'!BS10)</f>
        <v>静岡市スポーツ協会</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f t="shared" ref="C38:C43" si="5">IF(E38="","",C37+1)</f>
        <v>5</v>
      </c>
      <c r="D38" s="584"/>
      <c r="E38" s="585" t="str">
        <f>IF('各会計、関係団体の財政状況及び健全化判断比率'!B11="","",'各会計、関係団体の財政状況及び健全化判断比率'!B11)</f>
        <v>公債管理事業会計</v>
      </c>
      <c r="F38" s="585"/>
      <c r="G38" s="585"/>
      <c r="H38" s="585"/>
      <c r="I38" s="585"/>
      <c r="J38" s="585"/>
      <c r="K38" s="585"/>
      <c r="L38" s="585"/>
      <c r="M38" s="585"/>
      <c r="N38" s="585"/>
      <c r="O38" s="585"/>
      <c r="P38" s="585"/>
      <c r="Q38" s="585"/>
      <c r="R38" s="585"/>
      <c r="S38" s="585"/>
      <c r="T38" s="175"/>
      <c r="U38" s="584">
        <f t="shared" si="4"/>
        <v>11</v>
      </c>
      <c r="V38" s="584"/>
      <c r="W38" s="585" t="str">
        <f>IF('各会計、関係団体の財政状況及び健全化判断比率'!B32="","",'各会計、関係団体の財政状況及び健全化判断比率'!B32)</f>
        <v>介護保険事業会計</v>
      </c>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f t="shared" si="3"/>
        <v>28</v>
      </c>
      <c r="CP38" s="584"/>
      <c r="CQ38" s="585" t="str">
        <f>IF('各会計、関係団体の財政状況及び健全化判断比率'!BS11="","",'各会計、関係団体の財政状況及び健全化判断比率'!BS11)</f>
        <v>静岡市環境公社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f t="shared" si="5"/>
        <v>6</v>
      </c>
      <c r="D39" s="584"/>
      <c r="E39" s="585" t="str">
        <f>IF('各会計、関係団体の財政状況及び健全化判断比率'!B12="","",'各会計、関係団体の財政状況及び健全化判断比率'!B12)</f>
        <v>静岡市立静岡病院事業債管理事業会計</v>
      </c>
      <c r="F39" s="585"/>
      <c r="G39" s="585"/>
      <c r="H39" s="585"/>
      <c r="I39" s="585"/>
      <c r="J39" s="585"/>
      <c r="K39" s="585"/>
      <c r="L39" s="585"/>
      <c r="M39" s="585"/>
      <c r="N39" s="585"/>
      <c r="O39" s="585"/>
      <c r="P39" s="585"/>
      <c r="Q39" s="585"/>
      <c r="R39" s="585"/>
      <c r="S39" s="585"/>
      <c r="T39" s="175"/>
      <c r="U39" s="584">
        <f t="shared" si="4"/>
        <v>12</v>
      </c>
      <c r="V39" s="584"/>
      <c r="W39" s="585" t="str">
        <f>IF('各会計、関係団体の財政状況及び健全化判断比率'!B33="","",'各会計、関係団体の財政状況及び健全化判断比率'!B33)</f>
        <v>介護保険サービス会計</v>
      </c>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29</v>
      </c>
      <c r="CP39" s="584"/>
      <c r="CQ39" s="585" t="str">
        <f>IF('各会計、関係団体の財政状況及び健全化判断比率'!BS12="","",'各会計、関係団体の財政状況及び健全化判断比率'!BS12)</f>
        <v>するが企画観光局</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f t="shared" si="4"/>
        <v>13</v>
      </c>
      <c r="V40" s="584"/>
      <c r="W40" s="585" t="str">
        <f>IF('各会計、関係団体の財政状況及び健全化判断比率'!B34="","",'各会計、関係団体の財政状況及び健全化判断比率'!B34)</f>
        <v>後期高齢者医療事業会計</v>
      </c>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30</v>
      </c>
      <c r="CP40" s="584"/>
      <c r="CQ40" s="585" t="str">
        <f>IF('各会計、関係団体の財政状況及び健全化判断比率'!BS13="","",'各会計、関係団体の財政状況及び健全化判断比率'!BS13)</f>
        <v>静岡市勤労者福祉サービスセンター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f t="shared" si="3"/>
        <v>31</v>
      </c>
      <c r="CP41" s="584"/>
      <c r="CQ41" s="585" t="str">
        <f>IF('各会計、関係団体の財政状況及び健全化判断比率'!BS14="","",'各会計、関係団体の財政状況及び健全化判断比率'!BS14)</f>
        <v>静岡産業振興協会</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f t="shared" si="3"/>
        <v>32</v>
      </c>
      <c r="CP42" s="584"/>
      <c r="CQ42" s="585" t="str">
        <f>IF('各会計、関係団体の財政状況及び健全化判断比率'!BS15="","",'各会計、関係団体の財政状況及び健全化判断比率'!BS15)</f>
        <v>駿府楽市</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f t="shared" si="3"/>
        <v>33</v>
      </c>
      <c r="CP43" s="584"/>
      <c r="CQ43" s="585" t="str">
        <f>IF('各会計、関係団体の財政状況及び健全化判断比率'!BS16="","",'各会計、関係団体の財政状況及び健全化判断比率'!BS16)</f>
        <v>静岡市動物園協会</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204</v>
      </c>
      <c r="E46" s="587" t="s">
        <v>205</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206</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207</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208</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209</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210</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211</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212</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S1rjXHv8+5BWC66rl5vJpi+ZUWxNjcaN5p52NqVvKACe+5MZ1Yp3c9WqdVM0NfG+4kRGDY46bJeA9Rbfqo5t7w==" saltValue="q8xakv6GU7fBPguxl/nb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7" zoomScale="69" zoomScaleNormal="69" zoomScaleSheetLayoutView="100" workbookViewId="0">
      <selection activeCell="Q39" sqref="Q39"/>
    </sheetView>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576</v>
      </c>
      <c r="J40" s="101" t="s">
        <v>577</v>
      </c>
      <c r="K40" s="101" t="s">
        <v>578</v>
      </c>
      <c r="L40" s="101" t="s">
        <v>579</v>
      </c>
      <c r="M40" s="102" t="s">
        <v>580</v>
      </c>
    </row>
    <row r="41" spans="2:13" ht="27.75" customHeight="1" x14ac:dyDescent="0.2">
      <c r="B41" s="1132" t="s">
        <v>32</v>
      </c>
      <c r="C41" s="1133"/>
      <c r="D41" s="103"/>
      <c r="E41" s="1138" t="s">
        <v>33</v>
      </c>
      <c r="F41" s="1138"/>
      <c r="G41" s="1138"/>
      <c r="H41" s="1139"/>
      <c r="I41" s="342">
        <v>470595</v>
      </c>
      <c r="J41" s="343">
        <v>477105</v>
      </c>
      <c r="K41" s="343">
        <v>486394</v>
      </c>
      <c r="L41" s="343">
        <v>491389</v>
      </c>
      <c r="M41" s="344">
        <v>496217</v>
      </c>
    </row>
    <row r="42" spans="2:13" ht="27.75" customHeight="1" x14ac:dyDescent="0.2">
      <c r="B42" s="1134"/>
      <c r="C42" s="1135"/>
      <c r="D42" s="104"/>
      <c r="E42" s="1140" t="s">
        <v>34</v>
      </c>
      <c r="F42" s="1140"/>
      <c r="G42" s="1140"/>
      <c r="H42" s="1141"/>
      <c r="I42" s="345">
        <v>5790</v>
      </c>
      <c r="J42" s="346">
        <v>4808</v>
      </c>
      <c r="K42" s="346">
        <v>3881</v>
      </c>
      <c r="L42" s="346">
        <v>3135</v>
      </c>
      <c r="M42" s="347">
        <v>2780</v>
      </c>
    </row>
    <row r="43" spans="2:13" ht="27.75" customHeight="1" x14ac:dyDescent="0.2">
      <c r="B43" s="1134"/>
      <c r="C43" s="1135"/>
      <c r="D43" s="104"/>
      <c r="E43" s="1140" t="s">
        <v>35</v>
      </c>
      <c r="F43" s="1140"/>
      <c r="G43" s="1140"/>
      <c r="H43" s="1141"/>
      <c r="I43" s="345">
        <v>67787</v>
      </c>
      <c r="J43" s="346">
        <v>66178</v>
      </c>
      <c r="K43" s="346">
        <v>62544</v>
      </c>
      <c r="L43" s="346">
        <v>60408</v>
      </c>
      <c r="M43" s="347">
        <v>59015</v>
      </c>
    </row>
    <row r="44" spans="2:13" ht="27.75" customHeight="1" x14ac:dyDescent="0.2">
      <c r="B44" s="1134"/>
      <c r="C44" s="1135"/>
      <c r="D44" s="104"/>
      <c r="E44" s="1140" t="s">
        <v>36</v>
      </c>
      <c r="F44" s="1140"/>
      <c r="G44" s="1140"/>
      <c r="H44" s="1141"/>
      <c r="I44" s="345">
        <v>669</v>
      </c>
      <c r="J44" s="346">
        <v>624</v>
      </c>
      <c r="K44" s="346">
        <v>542</v>
      </c>
      <c r="L44" s="346">
        <v>509</v>
      </c>
      <c r="M44" s="347">
        <v>399</v>
      </c>
    </row>
    <row r="45" spans="2:13" ht="27.75" customHeight="1" x14ac:dyDescent="0.2">
      <c r="B45" s="1134"/>
      <c r="C45" s="1135"/>
      <c r="D45" s="104"/>
      <c r="E45" s="1140" t="s">
        <v>37</v>
      </c>
      <c r="F45" s="1140"/>
      <c r="G45" s="1140"/>
      <c r="H45" s="1141"/>
      <c r="I45" s="345">
        <v>62331</v>
      </c>
      <c r="J45" s="346">
        <v>60468</v>
      </c>
      <c r="K45" s="346">
        <v>57094</v>
      </c>
      <c r="L45" s="346">
        <v>55328</v>
      </c>
      <c r="M45" s="347">
        <v>53734</v>
      </c>
    </row>
    <row r="46" spans="2:13" ht="27.75" customHeight="1" x14ac:dyDescent="0.2">
      <c r="B46" s="1134"/>
      <c r="C46" s="1135"/>
      <c r="D46" s="105"/>
      <c r="E46" s="1140" t="s">
        <v>38</v>
      </c>
      <c r="F46" s="1140"/>
      <c r="G46" s="1140"/>
      <c r="H46" s="1141"/>
      <c r="I46" s="345">
        <v>1922</v>
      </c>
      <c r="J46" s="346">
        <v>1925</v>
      </c>
      <c r="K46" s="346">
        <v>2361</v>
      </c>
      <c r="L46" s="346">
        <v>2097</v>
      </c>
      <c r="M46" s="347">
        <v>2059</v>
      </c>
    </row>
    <row r="47" spans="2:13" ht="27.75" customHeight="1" x14ac:dyDescent="0.2">
      <c r="B47" s="1134"/>
      <c r="C47" s="1135"/>
      <c r="D47" s="106"/>
      <c r="E47" s="1142" t="s">
        <v>39</v>
      </c>
      <c r="F47" s="1143"/>
      <c r="G47" s="1143"/>
      <c r="H47" s="1144"/>
      <c r="I47" s="345" t="s">
        <v>535</v>
      </c>
      <c r="J47" s="346" t="s">
        <v>535</v>
      </c>
      <c r="K47" s="346" t="s">
        <v>535</v>
      </c>
      <c r="L47" s="346" t="s">
        <v>535</v>
      </c>
      <c r="M47" s="347" t="s">
        <v>535</v>
      </c>
    </row>
    <row r="48" spans="2:13" ht="27.75" customHeight="1" x14ac:dyDescent="0.2">
      <c r="B48" s="1134"/>
      <c r="C48" s="1135"/>
      <c r="D48" s="104"/>
      <c r="E48" s="1140" t="s">
        <v>40</v>
      </c>
      <c r="F48" s="1140"/>
      <c r="G48" s="1140"/>
      <c r="H48" s="1141"/>
      <c r="I48" s="345" t="s">
        <v>535</v>
      </c>
      <c r="J48" s="346" t="s">
        <v>535</v>
      </c>
      <c r="K48" s="346" t="s">
        <v>535</v>
      </c>
      <c r="L48" s="346" t="s">
        <v>535</v>
      </c>
      <c r="M48" s="347" t="s">
        <v>535</v>
      </c>
    </row>
    <row r="49" spans="2:13" ht="27.75" customHeight="1" x14ac:dyDescent="0.2">
      <c r="B49" s="1136"/>
      <c r="C49" s="1137"/>
      <c r="D49" s="104"/>
      <c r="E49" s="1140" t="s">
        <v>41</v>
      </c>
      <c r="F49" s="1140"/>
      <c r="G49" s="1140"/>
      <c r="H49" s="1141"/>
      <c r="I49" s="345" t="s">
        <v>535</v>
      </c>
      <c r="J49" s="346" t="s">
        <v>535</v>
      </c>
      <c r="K49" s="346" t="s">
        <v>535</v>
      </c>
      <c r="L49" s="346" t="s">
        <v>535</v>
      </c>
      <c r="M49" s="347" t="s">
        <v>535</v>
      </c>
    </row>
    <row r="50" spans="2:13" ht="27.75" customHeight="1" x14ac:dyDescent="0.2">
      <c r="B50" s="1145" t="s">
        <v>42</v>
      </c>
      <c r="C50" s="1146"/>
      <c r="D50" s="107"/>
      <c r="E50" s="1140" t="s">
        <v>43</v>
      </c>
      <c r="F50" s="1140"/>
      <c r="G50" s="1140"/>
      <c r="H50" s="1141"/>
      <c r="I50" s="345">
        <v>66579</v>
      </c>
      <c r="J50" s="346">
        <v>65048</v>
      </c>
      <c r="K50" s="346">
        <v>66716</v>
      </c>
      <c r="L50" s="346">
        <v>80418</v>
      </c>
      <c r="M50" s="347">
        <v>87848</v>
      </c>
    </row>
    <row r="51" spans="2:13" ht="27.75" customHeight="1" x14ac:dyDescent="0.2">
      <c r="B51" s="1134"/>
      <c r="C51" s="1135"/>
      <c r="D51" s="104"/>
      <c r="E51" s="1140" t="s">
        <v>44</v>
      </c>
      <c r="F51" s="1140"/>
      <c r="G51" s="1140"/>
      <c r="H51" s="1141"/>
      <c r="I51" s="345">
        <v>88670</v>
      </c>
      <c r="J51" s="346">
        <v>88008</v>
      </c>
      <c r="K51" s="346">
        <v>80619</v>
      </c>
      <c r="L51" s="346">
        <v>78929</v>
      </c>
      <c r="M51" s="347">
        <v>76922</v>
      </c>
    </row>
    <row r="52" spans="2:13" ht="27.75" customHeight="1" x14ac:dyDescent="0.2">
      <c r="B52" s="1136"/>
      <c r="C52" s="1137"/>
      <c r="D52" s="104"/>
      <c r="E52" s="1140" t="s">
        <v>45</v>
      </c>
      <c r="F52" s="1140"/>
      <c r="G52" s="1140"/>
      <c r="H52" s="1141"/>
      <c r="I52" s="345">
        <v>373689</v>
      </c>
      <c r="J52" s="346">
        <v>377604</v>
      </c>
      <c r="K52" s="346">
        <v>383537</v>
      </c>
      <c r="L52" s="346">
        <v>387761</v>
      </c>
      <c r="M52" s="347">
        <v>390847</v>
      </c>
    </row>
    <row r="53" spans="2:13" ht="27.75" customHeight="1" thickBot="1" x14ac:dyDescent="0.25">
      <c r="B53" s="1147" t="s">
        <v>46</v>
      </c>
      <c r="C53" s="1148"/>
      <c r="D53" s="108"/>
      <c r="E53" s="1149" t="s">
        <v>47</v>
      </c>
      <c r="F53" s="1149"/>
      <c r="G53" s="1149"/>
      <c r="H53" s="1150"/>
      <c r="I53" s="348">
        <v>80157</v>
      </c>
      <c r="J53" s="349">
        <v>80449</v>
      </c>
      <c r="K53" s="349">
        <v>81944</v>
      </c>
      <c r="L53" s="349">
        <v>65759</v>
      </c>
      <c r="M53" s="350">
        <v>58586</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XXeZRB9YxXuP4Q7K0xHrMqgCFUlim4ZVoCy+PpHGYJkFCzF0pTA0RntPkEBtw3Ei2yPyjAQ3MMqc1j3uX5m+iw==" saltValue="3BN9W+cGoKOpjBbSySuW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75" zoomScaleNormal="75" zoomScaleSheetLayoutView="100" workbookViewId="0">
      <selection activeCell="P37" sqref="P3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55" t="s">
        <v>582</v>
      </c>
      <c r="D34" s="1155"/>
      <c r="E34" s="1156"/>
      <c r="F34" s="32">
        <v>5.5</v>
      </c>
      <c r="G34" s="33">
        <v>5.14</v>
      </c>
      <c r="H34" s="33">
        <v>5.59</v>
      </c>
      <c r="I34" s="33">
        <v>6.04</v>
      </c>
      <c r="J34" s="34">
        <v>5.39</v>
      </c>
      <c r="K34" s="22"/>
      <c r="L34" s="22"/>
      <c r="M34" s="22"/>
      <c r="N34" s="22"/>
      <c r="O34" s="22"/>
      <c r="P34" s="22"/>
    </row>
    <row r="35" spans="1:16" ht="39" customHeight="1" x14ac:dyDescent="0.2">
      <c r="A35" s="22"/>
      <c r="B35" s="35"/>
      <c r="C35" s="1151" t="s">
        <v>583</v>
      </c>
      <c r="D35" s="1151"/>
      <c r="E35" s="1152"/>
      <c r="F35" s="36">
        <v>6.39</v>
      </c>
      <c r="G35" s="37">
        <v>6.35</v>
      </c>
      <c r="H35" s="37">
        <v>6.47</v>
      </c>
      <c r="I35" s="37">
        <v>5.53</v>
      </c>
      <c r="J35" s="38">
        <v>4.93</v>
      </c>
      <c r="K35" s="22"/>
      <c r="L35" s="22"/>
      <c r="M35" s="22"/>
      <c r="N35" s="22"/>
      <c r="O35" s="22"/>
      <c r="P35" s="22"/>
    </row>
    <row r="36" spans="1:16" ht="39" customHeight="1" x14ac:dyDescent="0.2">
      <c r="A36" s="22"/>
      <c r="B36" s="35"/>
      <c r="C36" s="1151" t="s">
        <v>584</v>
      </c>
      <c r="D36" s="1151"/>
      <c r="E36" s="1152"/>
      <c r="F36" s="36">
        <v>2.82</v>
      </c>
      <c r="G36" s="37">
        <v>2.7</v>
      </c>
      <c r="H36" s="37">
        <v>2.77</v>
      </c>
      <c r="I36" s="37">
        <v>3.26</v>
      </c>
      <c r="J36" s="38">
        <v>3.53</v>
      </c>
      <c r="K36" s="22"/>
      <c r="L36" s="22"/>
      <c r="M36" s="22"/>
      <c r="N36" s="22"/>
      <c r="O36" s="22"/>
      <c r="P36" s="22"/>
    </row>
    <row r="37" spans="1:16" ht="39" customHeight="1" x14ac:dyDescent="0.2">
      <c r="A37" s="22"/>
      <c r="B37" s="35"/>
      <c r="C37" s="1151" t="s">
        <v>585</v>
      </c>
      <c r="D37" s="1151"/>
      <c r="E37" s="1152"/>
      <c r="F37" s="36">
        <v>0.76</v>
      </c>
      <c r="G37" s="37">
        <v>0.86</v>
      </c>
      <c r="H37" s="37">
        <v>0.95</v>
      </c>
      <c r="I37" s="37">
        <v>1.3</v>
      </c>
      <c r="J37" s="38">
        <v>1.7</v>
      </c>
      <c r="K37" s="22"/>
      <c r="L37" s="22"/>
      <c r="M37" s="22"/>
      <c r="N37" s="22"/>
      <c r="O37" s="22"/>
      <c r="P37" s="22"/>
    </row>
    <row r="38" spans="1:16" ht="39" customHeight="1" x14ac:dyDescent="0.2">
      <c r="A38" s="22"/>
      <c r="B38" s="35"/>
      <c r="C38" s="1151" t="s">
        <v>586</v>
      </c>
      <c r="D38" s="1151"/>
      <c r="E38" s="1152"/>
      <c r="F38" s="36">
        <v>0.59</v>
      </c>
      <c r="G38" s="37">
        <v>0.6</v>
      </c>
      <c r="H38" s="37">
        <v>1.04</v>
      </c>
      <c r="I38" s="37">
        <v>0.96</v>
      </c>
      <c r="J38" s="38">
        <v>0.67</v>
      </c>
      <c r="K38" s="22"/>
      <c r="L38" s="22"/>
      <c r="M38" s="22"/>
      <c r="N38" s="22"/>
      <c r="O38" s="22"/>
      <c r="P38" s="22"/>
    </row>
    <row r="39" spans="1:16" ht="39" customHeight="1" x14ac:dyDescent="0.2">
      <c r="A39" s="22"/>
      <c r="B39" s="35"/>
      <c r="C39" s="1151" t="s">
        <v>587</v>
      </c>
      <c r="D39" s="1151"/>
      <c r="E39" s="1152"/>
      <c r="F39" s="36">
        <v>0.39</v>
      </c>
      <c r="G39" s="37">
        <v>0.12</v>
      </c>
      <c r="H39" s="37">
        <v>0.25</v>
      </c>
      <c r="I39" s="37">
        <v>0.5</v>
      </c>
      <c r="J39" s="38">
        <v>0.61</v>
      </c>
      <c r="K39" s="22"/>
      <c r="L39" s="22"/>
      <c r="M39" s="22"/>
      <c r="N39" s="22"/>
      <c r="O39" s="22"/>
      <c r="P39" s="22"/>
    </row>
    <row r="40" spans="1:16" ht="39" customHeight="1" x14ac:dyDescent="0.2">
      <c r="A40" s="22"/>
      <c r="B40" s="35"/>
      <c r="C40" s="1151" t="s">
        <v>588</v>
      </c>
      <c r="D40" s="1151"/>
      <c r="E40" s="1152"/>
      <c r="F40" s="36">
        <v>0.16</v>
      </c>
      <c r="G40" s="37">
        <v>0.18</v>
      </c>
      <c r="H40" s="37">
        <v>0.3</v>
      </c>
      <c r="I40" s="37">
        <v>0.28000000000000003</v>
      </c>
      <c r="J40" s="38">
        <v>0.38</v>
      </c>
      <c r="K40" s="22"/>
      <c r="L40" s="22"/>
      <c r="M40" s="22"/>
      <c r="N40" s="22"/>
      <c r="O40" s="22"/>
      <c r="P40" s="22"/>
    </row>
    <row r="41" spans="1:16" ht="39" customHeight="1" x14ac:dyDescent="0.2">
      <c r="A41" s="22"/>
      <c r="B41" s="35"/>
      <c r="C41" s="1151" t="s">
        <v>589</v>
      </c>
      <c r="D41" s="1151"/>
      <c r="E41" s="1152"/>
      <c r="F41" s="36">
        <v>0.16</v>
      </c>
      <c r="G41" s="37">
        <v>0.16</v>
      </c>
      <c r="H41" s="37">
        <v>0.15</v>
      </c>
      <c r="I41" s="37">
        <v>0.15</v>
      </c>
      <c r="J41" s="38">
        <v>0.17</v>
      </c>
      <c r="K41" s="22"/>
      <c r="L41" s="22"/>
      <c r="M41" s="22"/>
      <c r="N41" s="22"/>
      <c r="O41" s="22"/>
      <c r="P41" s="22"/>
    </row>
    <row r="42" spans="1:16" ht="39" customHeight="1" x14ac:dyDescent="0.2">
      <c r="A42" s="22"/>
      <c r="B42" s="39"/>
      <c r="C42" s="1151" t="s">
        <v>590</v>
      </c>
      <c r="D42" s="1151"/>
      <c r="E42" s="1152"/>
      <c r="F42" s="36" t="s">
        <v>535</v>
      </c>
      <c r="G42" s="37" t="s">
        <v>535</v>
      </c>
      <c r="H42" s="37" t="s">
        <v>535</v>
      </c>
      <c r="I42" s="37" t="s">
        <v>535</v>
      </c>
      <c r="J42" s="38" t="s">
        <v>535</v>
      </c>
      <c r="K42" s="22"/>
      <c r="L42" s="22"/>
      <c r="M42" s="22"/>
      <c r="N42" s="22"/>
      <c r="O42" s="22"/>
      <c r="P42" s="22"/>
    </row>
    <row r="43" spans="1:16" ht="39" customHeight="1" thickBot="1" x14ac:dyDescent="0.25">
      <c r="A43" s="22"/>
      <c r="B43" s="40"/>
      <c r="C43" s="1153" t="s">
        <v>591</v>
      </c>
      <c r="D43" s="1153"/>
      <c r="E43" s="1154"/>
      <c r="F43" s="41">
        <v>0.03</v>
      </c>
      <c r="G43" s="42">
        <v>0.03</v>
      </c>
      <c r="H43" s="42">
        <v>0.04</v>
      </c>
      <c r="I43" s="42">
        <v>0.06</v>
      </c>
      <c r="J43" s="43">
        <v>0.04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3yG0mSFXCEQlZ1NR8XpZldcajEfubBVur2/wsTjvhp9unw/iily3xwUMyIMb2mgSkX3sAWJy2+EuEdtECRbzA==" saltValue="vkNW8mIJL5aMf/X50kK1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SheetLayoutView="55" workbookViewId="0">
      <selection activeCell="M55" sqref="M55"/>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576</v>
      </c>
      <c r="L44" s="54" t="s">
        <v>577</v>
      </c>
      <c r="M44" s="54" t="s">
        <v>578</v>
      </c>
      <c r="N44" s="54" t="s">
        <v>579</v>
      </c>
      <c r="O44" s="55" t="s">
        <v>580</v>
      </c>
      <c r="P44" s="46"/>
      <c r="Q44" s="46"/>
      <c r="R44" s="46"/>
      <c r="S44" s="46"/>
      <c r="T44" s="46"/>
      <c r="U44" s="46"/>
    </row>
    <row r="45" spans="1:21" ht="30.75" customHeight="1" x14ac:dyDescent="0.2">
      <c r="A45" s="46"/>
      <c r="B45" s="1157" t="s">
        <v>11</v>
      </c>
      <c r="C45" s="1158"/>
      <c r="D45" s="56"/>
      <c r="E45" s="1163" t="s">
        <v>12</v>
      </c>
      <c r="F45" s="1163"/>
      <c r="G45" s="1163"/>
      <c r="H45" s="1163"/>
      <c r="I45" s="1163"/>
      <c r="J45" s="1164"/>
      <c r="K45" s="57">
        <v>29609</v>
      </c>
      <c r="L45" s="58">
        <v>28891</v>
      </c>
      <c r="M45" s="58">
        <v>28386</v>
      </c>
      <c r="N45" s="58">
        <v>26244</v>
      </c>
      <c r="O45" s="59">
        <v>26574</v>
      </c>
      <c r="P45" s="46"/>
      <c r="Q45" s="46"/>
      <c r="R45" s="46"/>
      <c r="S45" s="46"/>
      <c r="T45" s="46"/>
      <c r="U45" s="46"/>
    </row>
    <row r="46" spans="1:21" ht="30.75" customHeight="1" x14ac:dyDescent="0.2">
      <c r="A46" s="46"/>
      <c r="B46" s="1159"/>
      <c r="C46" s="1160"/>
      <c r="D46" s="60"/>
      <c r="E46" s="1165" t="s">
        <v>13</v>
      </c>
      <c r="F46" s="1165"/>
      <c r="G46" s="1165"/>
      <c r="H46" s="1165"/>
      <c r="I46" s="1165"/>
      <c r="J46" s="1166"/>
      <c r="K46" s="61">
        <v>39</v>
      </c>
      <c r="L46" s="62">
        <v>58</v>
      </c>
      <c r="M46" s="62">
        <v>52</v>
      </c>
      <c r="N46" s="62">
        <v>48</v>
      </c>
      <c r="O46" s="63">
        <v>43</v>
      </c>
      <c r="P46" s="46"/>
      <c r="Q46" s="46"/>
      <c r="R46" s="46"/>
      <c r="S46" s="46"/>
      <c r="T46" s="46"/>
      <c r="U46" s="46"/>
    </row>
    <row r="47" spans="1:21" ht="30.75" customHeight="1" x14ac:dyDescent="0.2">
      <c r="A47" s="46"/>
      <c r="B47" s="1159"/>
      <c r="C47" s="1160"/>
      <c r="D47" s="60"/>
      <c r="E47" s="1165" t="s">
        <v>14</v>
      </c>
      <c r="F47" s="1165"/>
      <c r="G47" s="1165"/>
      <c r="H47" s="1165"/>
      <c r="I47" s="1165"/>
      <c r="J47" s="1166"/>
      <c r="K47" s="61">
        <v>8035</v>
      </c>
      <c r="L47" s="62">
        <v>8868</v>
      </c>
      <c r="M47" s="62">
        <v>9592</v>
      </c>
      <c r="N47" s="62">
        <v>10315</v>
      </c>
      <c r="O47" s="63">
        <v>11038</v>
      </c>
      <c r="P47" s="46"/>
      <c r="Q47" s="46"/>
      <c r="R47" s="46"/>
      <c r="S47" s="46"/>
      <c r="T47" s="46"/>
      <c r="U47" s="46"/>
    </row>
    <row r="48" spans="1:21" ht="30.75" customHeight="1" x14ac:dyDescent="0.2">
      <c r="A48" s="46"/>
      <c r="B48" s="1159"/>
      <c r="C48" s="1160"/>
      <c r="D48" s="60"/>
      <c r="E48" s="1165" t="s">
        <v>15</v>
      </c>
      <c r="F48" s="1165"/>
      <c r="G48" s="1165"/>
      <c r="H48" s="1165"/>
      <c r="I48" s="1165"/>
      <c r="J48" s="1166"/>
      <c r="K48" s="61">
        <v>6509</v>
      </c>
      <c r="L48" s="62">
        <v>5819</v>
      </c>
      <c r="M48" s="62">
        <v>5569</v>
      </c>
      <c r="N48" s="62">
        <v>5466</v>
      </c>
      <c r="O48" s="63">
        <v>5216</v>
      </c>
      <c r="P48" s="46"/>
      <c r="Q48" s="46"/>
      <c r="R48" s="46"/>
      <c r="S48" s="46"/>
      <c r="T48" s="46"/>
      <c r="U48" s="46"/>
    </row>
    <row r="49" spans="1:21" ht="30.75" customHeight="1" x14ac:dyDescent="0.2">
      <c r="A49" s="46"/>
      <c r="B49" s="1159"/>
      <c r="C49" s="1160"/>
      <c r="D49" s="60"/>
      <c r="E49" s="1165" t="s">
        <v>16</v>
      </c>
      <c r="F49" s="1165"/>
      <c r="G49" s="1165"/>
      <c r="H49" s="1165"/>
      <c r="I49" s="1165"/>
      <c r="J49" s="1166"/>
      <c r="K49" s="61">
        <v>143</v>
      </c>
      <c r="L49" s="62">
        <v>126</v>
      </c>
      <c r="M49" s="62">
        <v>132</v>
      </c>
      <c r="N49" s="62">
        <v>138</v>
      </c>
      <c r="O49" s="63">
        <v>135</v>
      </c>
      <c r="P49" s="46"/>
      <c r="Q49" s="46"/>
      <c r="R49" s="46"/>
      <c r="S49" s="46"/>
      <c r="T49" s="46"/>
      <c r="U49" s="46"/>
    </row>
    <row r="50" spans="1:21" ht="30.75" customHeight="1" x14ac:dyDescent="0.2">
      <c r="A50" s="46"/>
      <c r="B50" s="1159"/>
      <c r="C50" s="1160"/>
      <c r="D50" s="60"/>
      <c r="E50" s="1165" t="s">
        <v>17</v>
      </c>
      <c r="F50" s="1165"/>
      <c r="G50" s="1165"/>
      <c r="H50" s="1165"/>
      <c r="I50" s="1165"/>
      <c r="J50" s="1166"/>
      <c r="K50" s="61">
        <v>1376</v>
      </c>
      <c r="L50" s="62">
        <v>1160</v>
      </c>
      <c r="M50" s="62">
        <v>1142</v>
      </c>
      <c r="N50" s="62">
        <v>902</v>
      </c>
      <c r="O50" s="63">
        <v>1091</v>
      </c>
      <c r="P50" s="46"/>
      <c r="Q50" s="46"/>
      <c r="R50" s="46"/>
      <c r="S50" s="46"/>
      <c r="T50" s="46"/>
      <c r="U50" s="46"/>
    </row>
    <row r="51" spans="1:21" ht="30.75" customHeight="1" x14ac:dyDescent="0.2">
      <c r="A51" s="46"/>
      <c r="B51" s="1161"/>
      <c r="C51" s="1162"/>
      <c r="D51" s="64"/>
      <c r="E51" s="1165" t="s">
        <v>18</v>
      </c>
      <c r="F51" s="1165"/>
      <c r="G51" s="1165"/>
      <c r="H51" s="1165"/>
      <c r="I51" s="1165"/>
      <c r="J51" s="1166"/>
      <c r="K51" s="61" t="s">
        <v>535</v>
      </c>
      <c r="L51" s="62" t="s">
        <v>535</v>
      </c>
      <c r="M51" s="62" t="s">
        <v>535</v>
      </c>
      <c r="N51" s="62" t="s">
        <v>535</v>
      </c>
      <c r="O51" s="63" t="s">
        <v>535</v>
      </c>
      <c r="P51" s="46"/>
      <c r="Q51" s="46"/>
      <c r="R51" s="46"/>
      <c r="S51" s="46"/>
      <c r="T51" s="46"/>
      <c r="U51" s="46"/>
    </row>
    <row r="52" spans="1:21" ht="30.75" customHeight="1" x14ac:dyDescent="0.2">
      <c r="A52" s="46"/>
      <c r="B52" s="1167" t="s">
        <v>19</v>
      </c>
      <c r="C52" s="1168"/>
      <c r="D52" s="64"/>
      <c r="E52" s="1165" t="s">
        <v>20</v>
      </c>
      <c r="F52" s="1165"/>
      <c r="G52" s="1165"/>
      <c r="H52" s="1165"/>
      <c r="I52" s="1165"/>
      <c r="J52" s="1166"/>
      <c r="K52" s="61">
        <v>35019</v>
      </c>
      <c r="L52" s="62">
        <v>34590</v>
      </c>
      <c r="M52" s="62">
        <v>33521</v>
      </c>
      <c r="N52" s="62">
        <v>33003</v>
      </c>
      <c r="O52" s="63">
        <v>33131</v>
      </c>
      <c r="P52" s="46"/>
      <c r="Q52" s="46"/>
      <c r="R52" s="46"/>
      <c r="S52" s="46"/>
      <c r="T52" s="46"/>
      <c r="U52" s="46"/>
    </row>
    <row r="53" spans="1:21" ht="30.75" customHeight="1" thickBot="1" x14ac:dyDescent="0.25">
      <c r="A53" s="46"/>
      <c r="B53" s="1169" t="s">
        <v>21</v>
      </c>
      <c r="C53" s="1170"/>
      <c r="D53" s="65"/>
      <c r="E53" s="1171" t="s">
        <v>22</v>
      </c>
      <c r="F53" s="1171"/>
      <c r="G53" s="1171"/>
      <c r="H53" s="1171"/>
      <c r="I53" s="1171"/>
      <c r="J53" s="1172"/>
      <c r="K53" s="66">
        <v>10692</v>
      </c>
      <c r="L53" s="67">
        <v>10332</v>
      </c>
      <c r="M53" s="67">
        <v>11352</v>
      </c>
      <c r="N53" s="67">
        <v>10110</v>
      </c>
      <c r="O53" s="68">
        <v>10966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592</v>
      </c>
      <c r="P56" s="46"/>
      <c r="Q56" s="46"/>
      <c r="R56" s="46"/>
      <c r="S56" s="46"/>
      <c r="T56" s="46"/>
      <c r="U56" s="46"/>
    </row>
    <row r="57" spans="1:21" ht="31.5" customHeight="1" thickBot="1" x14ac:dyDescent="0.25">
      <c r="A57" s="46"/>
      <c r="B57" s="74"/>
      <c r="C57" s="75"/>
      <c r="D57" s="75"/>
      <c r="E57" s="76"/>
      <c r="F57" s="76"/>
      <c r="G57" s="76"/>
      <c r="H57" s="76"/>
      <c r="I57" s="76"/>
      <c r="J57" s="77" t="s">
        <v>2</v>
      </c>
      <c r="K57" s="78" t="s">
        <v>593</v>
      </c>
      <c r="L57" s="79" t="s">
        <v>594</v>
      </c>
      <c r="M57" s="79" t="s">
        <v>595</v>
      </c>
      <c r="N57" s="79" t="s">
        <v>596</v>
      </c>
      <c r="O57" s="80" t="s">
        <v>597</v>
      </c>
      <c r="P57" s="46"/>
      <c r="Q57" s="46"/>
      <c r="R57" s="46"/>
      <c r="S57" s="46"/>
      <c r="T57" s="46"/>
      <c r="U57" s="46"/>
    </row>
    <row r="58" spans="1:21" ht="31.5" customHeight="1" x14ac:dyDescent="0.2">
      <c r="B58" s="1173" t="s">
        <v>26</v>
      </c>
      <c r="C58" s="1174"/>
      <c r="D58" s="1179" t="s">
        <v>27</v>
      </c>
      <c r="E58" s="1180"/>
      <c r="F58" s="1180"/>
      <c r="G58" s="1180"/>
      <c r="H58" s="1180"/>
      <c r="I58" s="1180"/>
      <c r="J58" s="1181"/>
      <c r="K58" s="81">
        <v>5000</v>
      </c>
      <c r="L58" s="82">
        <v>6600</v>
      </c>
      <c r="M58" s="82">
        <v>6600</v>
      </c>
      <c r="N58" s="82">
        <v>6600</v>
      </c>
      <c r="O58" s="83">
        <v>6600</v>
      </c>
    </row>
    <row r="59" spans="1:21" ht="31.5" customHeight="1" x14ac:dyDescent="0.2">
      <c r="B59" s="1175"/>
      <c r="C59" s="1176"/>
      <c r="D59" s="1182" t="s">
        <v>28</v>
      </c>
      <c r="E59" s="1183"/>
      <c r="F59" s="1183"/>
      <c r="G59" s="1183"/>
      <c r="H59" s="1183"/>
      <c r="I59" s="1183"/>
      <c r="J59" s="1184"/>
      <c r="K59" s="84">
        <v>29560</v>
      </c>
      <c r="L59" s="85">
        <v>32540</v>
      </c>
      <c r="M59" s="85">
        <v>34750</v>
      </c>
      <c r="N59" s="85">
        <v>37680</v>
      </c>
      <c r="O59" s="86">
        <v>41330</v>
      </c>
    </row>
    <row r="60" spans="1:21" ht="31.5" customHeight="1" thickBot="1" x14ac:dyDescent="0.25">
      <c r="B60" s="1177"/>
      <c r="C60" s="1178"/>
      <c r="D60" s="1185" t="s">
        <v>29</v>
      </c>
      <c r="E60" s="1186"/>
      <c r="F60" s="1186"/>
      <c r="G60" s="1186"/>
      <c r="H60" s="1186"/>
      <c r="I60" s="1186"/>
      <c r="J60" s="1187"/>
      <c r="K60" s="87">
        <v>29792</v>
      </c>
      <c r="L60" s="88">
        <v>32827</v>
      </c>
      <c r="M60" s="88">
        <v>35028</v>
      </c>
      <c r="N60" s="88">
        <v>37953</v>
      </c>
      <c r="O60" s="89">
        <v>41602</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7Oo+xYMLymMku9aa3wdES03BXRzxvrjUO5LV+GA+q6fH4N3MdxkgdL6xmnACr37lGlb5FylMoX26PR8gmzNoeA==" saltValue="qVBGVEZunV4VyWhpoL+aq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8" zoomScale="70" zoomScaleNormal="70" zoomScaleSheetLayoutView="100" workbookViewId="0">
      <selection activeCell="C62" sqref="C62:E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578</v>
      </c>
      <c r="G54" s="117" t="s">
        <v>579</v>
      </c>
      <c r="H54" s="118" t="s">
        <v>580</v>
      </c>
    </row>
    <row r="55" spans="2:8" ht="52.5" customHeight="1" x14ac:dyDescent="0.2">
      <c r="B55" s="119"/>
      <c r="C55" s="1196" t="s">
        <v>50</v>
      </c>
      <c r="D55" s="1196"/>
      <c r="E55" s="1197"/>
      <c r="F55" s="120">
        <v>8620</v>
      </c>
      <c r="G55" s="120">
        <v>11612</v>
      </c>
      <c r="H55" s="121">
        <v>11642</v>
      </c>
    </row>
    <row r="56" spans="2:8" ht="52.5" customHeight="1" x14ac:dyDescent="0.2">
      <c r="B56" s="122"/>
      <c r="C56" s="1198" t="s">
        <v>51</v>
      </c>
      <c r="D56" s="1198"/>
      <c r="E56" s="1199"/>
      <c r="F56" s="123">
        <v>2671</v>
      </c>
      <c r="G56" s="123">
        <v>2671</v>
      </c>
      <c r="H56" s="124">
        <v>2671</v>
      </c>
    </row>
    <row r="57" spans="2:8" ht="53.25" customHeight="1" x14ac:dyDescent="0.2">
      <c r="B57" s="122"/>
      <c r="C57" s="1200" t="s">
        <v>52</v>
      </c>
      <c r="D57" s="1200"/>
      <c r="E57" s="1201"/>
      <c r="F57" s="125">
        <v>18068</v>
      </c>
      <c r="G57" s="125">
        <v>23417</v>
      </c>
      <c r="H57" s="126">
        <v>24249</v>
      </c>
    </row>
    <row r="58" spans="2:8" ht="45.75" customHeight="1" x14ac:dyDescent="0.2">
      <c r="B58" s="127"/>
      <c r="C58" s="1188" t="s">
        <v>616</v>
      </c>
      <c r="D58" s="1189"/>
      <c r="E58" s="1190"/>
      <c r="F58" s="128">
        <v>0</v>
      </c>
      <c r="G58" s="128">
        <v>5000</v>
      </c>
      <c r="H58" s="129">
        <v>5146</v>
      </c>
    </row>
    <row r="59" spans="2:8" ht="45.75" customHeight="1" x14ac:dyDescent="0.2">
      <c r="B59" s="127"/>
      <c r="C59" s="1188" t="s">
        <v>617</v>
      </c>
      <c r="D59" s="1189"/>
      <c r="E59" s="1190"/>
      <c r="F59" s="128">
        <v>4000</v>
      </c>
      <c r="G59" s="128">
        <v>4000</v>
      </c>
      <c r="H59" s="129">
        <v>4000</v>
      </c>
    </row>
    <row r="60" spans="2:8" ht="45.75" customHeight="1" x14ac:dyDescent="0.2">
      <c r="B60" s="127"/>
      <c r="C60" s="1188" t="s">
        <v>618</v>
      </c>
      <c r="D60" s="1189"/>
      <c r="E60" s="1190"/>
      <c r="F60" s="128">
        <v>3391</v>
      </c>
      <c r="G60" s="128">
        <v>3620</v>
      </c>
      <c r="H60" s="129">
        <v>3849</v>
      </c>
    </row>
    <row r="61" spans="2:8" ht="45.75" customHeight="1" x14ac:dyDescent="0.2">
      <c r="B61" s="127"/>
      <c r="C61" s="1188" t="s">
        <v>619</v>
      </c>
      <c r="D61" s="1189"/>
      <c r="E61" s="1190"/>
      <c r="F61" s="128">
        <v>2142</v>
      </c>
      <c r="G61" s="128">
        <v>2142</v>
      </c>
      <c r="H61" s="129">
        <v>2143</v>
      </c>
    </row>
    <row r="62" spans="2:8" ht="45.75" customHeight="1" thickBot="1" x14ac:dyDescent="0.25">
      <c r="B62" s="130"/>
      <c r="C62" s="1191" t="s">
        <v>620</v>
      </c>
      <c r="D62" s="1192"/>
      <c r="E62" s="1193"/>
      <c r="F62" s="131">
        <v>1438</v>
      </c>
      <c r="G62" s="131">
        <v>1439</v>
      </c>
      <c r="H62" s="132">
        <v>1940</v>
      </c>
    </row>
    <row r="63" spans="2:8" ht="52.5" customHeight="1" thickBot="1" x14ac:dyDescent="0.25">
      <c r="B63" s="133"/>
      <c r="C63" s="1194" t="s">
        <v>53</v>
      </c>
      <c r="D63" s="1194"/>
      <c r="E63" s="1195"/>
      <c r="F63" s="134">
        <v>29359</v>
      </c>
      <c r="G63" s="134">
        <v>37700</v>
      </c>
      <c r="H63" s="135">
        <v>38562</v>
      </c>
    </row>
    <row r="64" spans="2:8" ht="13.2" x14ac:dyDescent="0.2"/>
  </sheetData>
  <sheetProtection algorithmName="SHA-512" hashValue="pOnJeQWijAMqw6TGY+bczIO1pVuHKMlF/6NmX0NoXPrQgvB6hJslNboPkeAmTwHklmfFWraewFN5J98Jgy/z6A==" saltValue="oNXHsqx9dpVwHZgcbgN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573</v>
      </c>
      <c r="G2" s="149"/>
      <c r="H2" s="150"/>
    </row>
    <row r="3" spans="1:8" x14ac:dyDescent="0.2">
      <c r="A3" s="146" t="s">
        <v>566</v>
      </c>
      <c r="B3" s="151"/>
      <c r="C3" s="152"/>
      <c r="D3" s="153">
        <v>53201</v>
      </c>
      <c r="E3" s="154"/>
      <c r="F3" s="155">
        <v>54945</v>
      </c>
      <c r="G3" s="156"/>
      <c r="H3" s="157"/>
    </row>
    <row r="4" spans="1:8" x14ac:dyDescent="0.2">
      <c r="A4" s="158"/>
      <c r="B4" s="159"/>
      <c r="C4" s="160"/>
      <c r="D4" s="161">
        <v>24057</v>
      </c>
      <c r="E4" s="162"/>
      <c r="F4" s="163">
        <v>29293</v>
      </c>
      <c r="G4" s="164"/>
      <c r="H4" s="165"/>
    </row>
    <row r="5" spans="1:8" x14ac:dyDescent="0.2">
      <c r="A5" s="146" t="s">
        <v>568</v>
      </c>
      <c r="B5" s="151"/>
      <c r="C5" s="152"/>
      <c r="D5" s="153">
        <v>56229</v>
      </c>
      <c r="E5" s="154"/>
      <c r="F5" s="155">
        <v>57132</v>
      </c>
      <c r="G5" s="156"/>
      <c r="H5" s="157"/>
    </row>
    <row r="6" spans="1:8" x14ac:dyDescent="0.2">
      <c r="A6" s="158"/>
      <c r="B6" s="159"/>
      <c r="C6" s="160"/>
      <c r="D6" s="161">
        <v>27745</v>
      </c>
      <c r="E6" s="162"/>
      <c r="F6" s="163">
        <v>30126</v>
      </c>
      <c r="G6" s="164"/>
      <c r="H6" s="165"/>
    </row>
    <row r="7" spans="1:8" x14ac:dyDescent="0.2">
      <c r="A7" s="146" t="s">
        <v>569</v>
      </c>
      <c r="B7" s="151"/>
      <c r="C7" s="152"/>
      <c r="D7" s="153">
        <v>65609</v>
      </c>
      <c r="E7" s="154"/>
      <c r="F7" s="155">
        <v>58766</v>
      </c>
      <c r="G7" s="156"/>
      <c r="H7" s="157"/>
    </row>
    <row r="8" spans="1:8" x14ac:dyDescent="0.2">
      <c r="A8" s="158"/>
      <c r="B8" s="159"/>
      <c r="C8" s="160"/>
      <c r="D8" s="161">
        <v>30208</v>
      </c>
      <c r="E8" s="162"/>
      <c r="F8" s="163">
        <v>29363</v>
      </c>
      <c r="G8" s="164"/>
      <c r="H8" s="165"/>
    </row>
    <row r="9" spans="1:8" x14ac:dyDescent="0.2">
      <c r="A9" s="146" t="s">
        <v>570</v>
      </c>
      <c r="B9" s="151"/>
      <c r="C9" s="152"/>
      <c r="D9" s="153">
        <v>55322</v>
      </c>
      <c r="E9" s="154"/>
      <c r="F9" s="155">
        <v>62482</v>
      </c>
      <c r="G9" s="156"/>
      <c r="H9" s="157"/>
    </row>
    <row r="10" spans="1:8" x14ac:dyDescent="0.2">
      <c r="A10" s="158"/>
      <c r="B10" s="159"/>
      <c r="C10" s="160"/>
      <c r="D10" s="161">
        <v>25028</v>
      </c>
      <c r="E10" s="162"/>
      <c r="F10" s="163">
        <v>34626</v>
      </c>
      <c r="G10" s="164"/>
      <c r="H10" s="165"/>
    </row>
    <row r="11" spans="1:8" x14ac:dyDescent="0.2">
      <c r="A11" s="146" t="s">
        <v>571</v>
      </c>
      <c r="B11" s="151"/>
      <c r="C11" s="152"/>
      <c r="D11" s="153">
        <v>53321</v>
      </c>
      <c r="E11" s="154"/>
      <c r="F11" s="155">
        <v>59288</v>
      </c>
      <c r="G11" s="156"/>
      <c r="H11" s="157"/>
    </row>
    <row r="12" spans="1:8" x14ac:dyDescent="0.2">
      <c r="A12" s="158"/>
      <c r="B12" s="159"/>
      <c r="C12" s="166"/>
      <c r="D12" s="161">
        <v>22507</v>
      </c>
      <c r="E12" s="162"/>
      <c r="F12" s="163">
        <v>32670</v>
      </c>
      <c r="G12" s="164"/>
      <c r="H12" s="165"/>
    </row>
    <row r="13" spans="1:8" x14ac:dyDescent="0.2">
      <c r="A13" s="146"/>
      <c r="B13" s="151"/>
      <c r="C13" s="152"/>
      <c r="D13" s="153">
        <v>56736</v>
      </c>
      <c r="E13" s="154"/>
      <c r="F13" s="155">
        <v>58523</v>
      </c>
      <c r="G13" s="167"/>
      <c r="H13" s="157"/>
    </row>
    <row r="14" spans="1:8" x14ac:dyDescent="0.2">
      <c r="A14" s="158"/>
      <c r="B14" s="159"/>
      <c r="C14" s="160"/>
      <c r="D14" s="161">
        <v>25909</v>
      </c>
      <c r="E14" s="162"/>
      <c r="F14" s="163">
        <v>31216</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2.84</v>
      </c>
      <c r="C19" s="168">
        <f>ROUND(VALUE(SUBSTITUTE(実質収支比率等に係る経年分析!G$48,"▲","-")),2)</f>
        <v>2.72</v>
      </c>
      <c r="D19" s="168">
        <f>ROUND(VALUE(SUBSTITUTE(実質収支比率等に係る経年分析!H$48,"▲","-")),2)</f>
        <v>2.8</v>
      </c>
      <c r="E19" s="168">
        <f>ROUND(VALUE(SUBSTITUTE(実質収支比率等に係る経年分析!I$48,"▲","-")),2)</f>
        <v>3.3</v>
      </c>
      <c r="F19" s="168">
        <f>ROUND(VALUE(SUBSTITUTE(実質収支比率等に係る経年分析!J$48,"▲","-")),2)</f>
        <v>3.55</v>
      </c>
    </row>
    <row r="20" spans="1:11" x14ac:dyDescent="0.2">
      <c r="A20" s="168" t="s">
        <v>57</v>
      </c>
      <c r="B20" s="168">
        <f>ROUND(VALUE(SUBSTITUTE(実質収支比率等に係る経年分析!F$47,"▲","-")),2)</f>
        <v>4.55</v>
      </c>
      <c r="C20" s="168">
        <f>ROUND(VALUE(SUBSTITUTE(実質収支比率等に係る経年分析!G$47,"▲","-")),2)</f>
        <v>4.58</v>
      </c>
      <c r="D20" s="168">
        <f>ROUND(VALUE(SUBSTITUTE(実質収支比率等に係る経年分析!H$47,"▲","-")),2)</f>
        <v>4.53</v>
      </c>
      <c r="E20" s="168">
        <f>ROUND(VALUE(SUBSTITUTE(実質収支比率等に係る経年分析!I$47,"▲","-")),2)</f>
        <v>5.81</v>
      </c>
      <c r="F20" s="168">
        <f>ROUND(VALUE(SUBSTITUTE(実質収支比率等に係る経年分析!J$47,"▲","-")),2)</f>
        <v>6.02</v>
      </c>
    </row>
    <row r="21" spans="1:11" x14ac:dyDescent="0.2">
      <c r="A21" s="168" t="s">
        <v>58</v>
      </c>
      <c r="B21" s="168">
        <f>IF(ISNUMBER(VALUE(SUBSTITUTE(実質収支比率等に係る経年分析!F$49,"▲","-"))),ROUND(VALUE(SUBSTITUTE(実質収支比率等に係る経年分析!F$49,"▲","-")),2),NA())</f>
        <v>0.4</v>
      </c>
      <c r="C21" s="168">
        <f>IF(ISNUMBER(VALUE(SUBSTITUTE(実質収支比率等に係る経年分析!G$49,"▲","-"))),ROUND(VALUE(SUBSTITUTE(実質収支比率等に係る経年分析!G$49,"▲","-")),2),NA())</f>
        <v>-0.11</v>
      </c>
      <c r="D21" s="168">
        <f>IF(ISNUMBER(VALUE(SUBSTITUTE(実質収支比率等に係る経年分析!H$49,"▲","-"))),ROUND(VALUE(SUBSTITUTE(実質収支比率等に係る経年分析!H$49,"▲","-")),2),NA())</f>
        <v>0.14000000000000001</v>
      </c>
      <c r="E21" s="168">
        <f>IF(ISNUMBER(VALUE(SUBSTITUTE(実質収支比率等に係る経年分析!I$49,"▲","-"))),ROUND(VALUE(SUBSTITUTE(実質収支比率等に係る経年分析!I$49,"▲","-")),2),NA())</f>
        <v>2.12</v>
      </c>
      <c r="F21" s="168">
        <f>IF(ISNUMBER(VALUE(SUBSTITUTE(実質収支比率等に係る経年分析!J$49,"▲","-"))),ROUND(VALUE(SUBSTITUTE(実質収支比率等に係る経年分析!J$49,"▲","-")),2),NA())</f>
        <v>0.17</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0.03</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0.04</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0.06</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0.04</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後期高齢者医療事業会計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0.16</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0.16</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0.15</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0.15</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0.17</v>
      </c>
    </row>
    <row r="30" spans="1:11" x14ac:dyDescent="0.2">
      <c r="A30" s="169" t="str">
        <f>IF(連結実質赤字比率に係る赤字・黒字の構成分析!C$40="",NA(),連結実質赤字比率に係る赤字・黒字の構成分析!C$40)</f>
        <v>競輪事業会計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0.18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0.28000000000000003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0.38</v>
      </c>
    </row>
    <row r="31" spans="1:11" x14ac:dyDescent="0.2">
      <c r="A31" s="169" t="str">
        <f>IF(連結実質赤字比率に係る赤字・黒字の構成分析!C$39="",NA(),連結実質赤字比率に係る赤字・黒字の構成分析!C$39)</f>
        <v>介護保険事業会計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0.39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0.61</v>
      </c>
    </row>
    <row r="32" spans="1:11" x14ac:dyDescent="0.2">
      <c r="A32" s="169" t="str">
        <f>IF(連結実質赤字比率に係る赤字・黒字の構成分析!C$38="",NA(),連結実質赤字比率に係る赤字・黒字の構成分析!C$38)</f>
        <v>国民健康保険事業会計（事業勘定）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0.59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0.6</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0.67</v>
      </c>
    </row>
    <row r="33" spans="1:16" x14ac:dyDescent="0.2">
      <c r="A33" s="169" t="str">
        <f>IF(連結実質赤字比率に係る赤字・黒字の構成分析!C$37="",NA(),連結実質赤字比率に係る赤字・黒字の構成分析!C$37)</f>
        <v>病院事業会計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0.76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0.86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1.7</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2.82</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2.7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2.77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3.26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3.53</v>
      </c>
    </row>
    <row r="35" spans="1:16" x14ac:dyDescent="0.2">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6.39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6.35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6.47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5.53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4.93</v>
      </c>
    </row>
    <row r="36" spans="1:16" x14ac:dyDescent="0.2">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5.14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5.59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6.04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5.39</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35019</v>
      </c>
      <c r="E42" s="170"/>
      <c r="F42" s="170"/>
      <c r="G42" s="170">
        <f>'実質公債費比率（分子）の構造'!L$52</f>
        <v>34590</v>
      </c>
      <c r="H42" s="170"/>
      <c r="I42" s="170"/>
      <c r="J42" s="170">
        <f>'実質公債費比率（分子）の構造'!M$52</f>
        <v>33521</v>
      </c>
      <c r="K42" s="170"/>
      <c r="L42" s="170"/>
      <c r="M42" s="170">
        <f>'実質公債費比率（分子）の構造'!N$52</f>
        <v>33003</v>
      </c>
      <c r="N42" s="170"/>
      <c r="O42" s="170"/>
      <c r="P42" s="170">
        <f>'実質公債費比率（分子）の構造'!O$52</f>
        <v>33131</v>
      </c>
    </row>
    <row r="43" spans="1:16" x14ac:dyDescent="0.2">
      <c r="A43" s="170" t="s">
        <v>18</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66</v>
      </c>
      <c r="B44" s="170">
        <f>'実質公債費比率（分子）の構造'!K$50</f>
        <v>1376</v>
      </c>
      <c r="C44" s="170"/>
      <c r="D44" s="170"/>
      <c r="E44" s="170">
        <f>'実質公債費比率（分子）の構造'!L$50</f>
        <v>1160</v>
      </c>
      <c r="F44" s="170"/>
      <c r="G44" s="170"/>
      <c r="H44" s="170">
        <f>'実質公債費比率（分子）の構造'!M$50</f>
        <v>1142</v>
      </c>
      <c r="I44" s="170"/>
      <c r="J44" s="170"/>
      <c r="K44" s="170">
        <f>'実質公債費比率（分子）の構造'!N$50</f>
        <v>902</v>
      </c>
      <c r="L44" s="170"/>
      <c r="M44" s="170"/>
      <c r="N44" s="170">
        <f>'実質公債費比率（分子）の構造'!O$50</f>
        <v>1091</v>
      </c>
      <c r="O44" s="170"/>
      <c r="P44" s="170"/>
    </row>
    <row r="45" spans="1:16" x14ac:dyDescent="0.2">
      <c r="A45" s="170" t="s">
        <v>67</v>
      </c>
      <c r="B45" s="170">
        <f>'実質公債費比率（分子）の構造'!K$49</f>
        <v>143</v>
      </c>
      <c r="C45" s="170"/>
      <c r="D45" s="170"/>
      <c r="E45" s="170">
        <f>'実質公債費比率（分子）の構造'!L$49</f>
        <v>126</v>
      </c>
      <c r="F45" s="170"/>
      <c r="G45" s="170"/>
      <c r="H45" s="170">
        <f>'実質公債費比率（分子）の構造'!M$49</f>
        <v>132</v>
      </c>
      <c r="I45" s="170"/>
      <c r="J45" s="170"/>
      <c r="K45" s="170">
        <f>'実質公債費比率（分子）の構造'!N$49</f>
        <v>138</v>
      </c>
      <c r="L45" s="170"/>
      <c r="M45" s="170"/>
      <c r="N45" s="170">
        <f>'実質公債費比率（分子）の構造'!O$49</f>
        <v>135</v>
      </c>
      <c r="O45" s="170"/>
      <c r="P45" s="170"/>
    </row>
    <row r="46" spans="1:16" x14ac:dyDescent="0.2">
      <c r="A46" s="170" t="s">
        <v>68</v>
      </c>
      <c r="B46" s="170">
        <f>'実質公債費比率（分子）の構造'!K$48</f>
        <v>6509</v>
      </c>
      <c r="C46" s="170"/>
      <c r="D46" s="170"/>
      <c r="E46" s="170">
        <f>'実質公債費比率（分子）の構造'!L$48</f>
        <v>5819</v>
      </c>
      <c r="F46" s="170"/>
      <c r="G46" s="170"/>
      <c r="H46" s="170">
        <f>'実質公債費比率（分子）の構造'!M$48</f>
        <v>5569</v>
      </c>
      <c r="I46" s="170"/>
      <c r="J46" s="170"/>
      <c r="K46" s="170">
        <f>'実質公債費比率（分子）の構造'!N$48</f>
        <v>5466</v>
      </c>
      <c r="L46" s="170"/>
      <c r="M46" s="170"/>
      <c r="N46" s="170">
        <f>'実質公債費比率（分子）の構造'!O$48</f>
        <v>5216</v>
      </c>
      <c r="O46" s="170"/>
      <c r="P46" s="170"/>
    </row>
    <row r="47" spans="1:16" x14ac:dyDescent="0.2">
      <c r="A47" s="170" t="s">
        <v>69</v>
      </c>
      <c r="B47" s="170">
        <f>'実質公債費比率（分子）の構造'!K$47</f>
        <v>8035</v>
      </c>
      <c r="C47" s="170"/>
      <c r="D47" s="170"/>
      <c r="E47" s="170">
        <f>'実質公債費比率（分子）の構造'!L$47</f>
        <v>8868</v>
      </c>
      <c r="F47" s="170"/>
      <c r="G47" s="170"/>
      <c r="H47" s="170">
        <f>'実質公債費比率（分子）の構造'!M$47</f>
        <v>9592</v>
      </c>
      <c r="I47" s="170"/>
      <c r="J47" s="170"/>
      <c r="K47" s="170">
        <f>'実質公債費比率（分子）の構造'!N$47</f>
        <v>10315</v>
      </c>
      <c r="L47" s="170"/>
      <c r="M47" s="170"/>
      <c r="N47" s="170">
        <f>'実質公債費比率（分子）の構造'!O$47</f>
        <v>11038</v>
      </c>
      <c r="O47" s="170"/>
      <c r="P47" s="170"/>
    </row>
    <row r="48" spans="1:16" x14ac:dyDescent="0.2">
      <c r="A48" s="170" t="s">
        <v>70</v>
      </c>
      <c r="B48" s="170">
        <f>'実質公債費比率（分子）の構造'!K$46</f>
        <v>39</v>
      </c>
      <c r="C48" s="170"/>
      <c r="D48" s="170"/>
      <c r="E48" s="170">
        <f>'実質公債費比率（分子）の構造'!L$46</f>
        <v>58</v>
      </c>
      <c r="F48" s="170"/>
      <c r="G48" s="170"/>
      <c r="H48" s="170">
        <f>'実質公債費比率（分子）の構造'!M$46</f>
        <v>52</v>
      </c>
      <c r="I48" s="170"/>
      <c r="J48" s="170"/>
      <c r="K48" s="170">
        <f>'実質公債費比率（分子）の構造'!N$46</f>
        <v>48</v>
      </c>
      <c r="L48" s="170"/>
      <c r="M48" s="170"/>
      <c r="N48" s="170">
        <f>'実質公債費比率（分子）の構造'!O$46</f>
        <v>43</v>
      </c>
      <c r="O48" s="170"/>
      <c r="P48" s="170"/>
    </row>
    <row r="49" spans="1:16" x14ac:dyDescent="0.2">
      <c r="A49" s="170" t="s">
        <v>71</v>
      </c>
      <c r="B49" s="170">
        <f>'実質公債費比率（分子）の構造'!K$45</f>
        <v>29609</v>
      </c>
      <c r="C49" s="170"/>
      <c r="D49" s="170"/>
      <c r="E49" s="170">
        <f>'実質公債費比率（分子）の構造'!L$45</f>
        <v>28891</v>
      </c>
      <c r="F49" s="170"/>
      <c r="G49" s="170"/>
      <c r="H49" s="170">
        <f>'実質公債費比率（分子）の構造'!M$45</f>
        <v>28386</v>
      </c>
      <c r="I49" s="170"/>
      <c r="J49" s="170"/>
      <c r="K49" s="170">
        <f>'実質公債費比率（分子）の構造'!N$45</f>
        <v>26244</v>
      </c>
      <c r="L49" s="170"/>
      <c r="M49" s="170"/>
      <c r="N49" s="170">
        <f>'実質公債費比率（分子）の構造'!O$45</f>
        <v>26574</v>
      </c>
      <c r="O49" s="170"/>
      <c r="P49" s="170"/>
    </row>
    <row r="50" spans="1:16" x14ac:dyDescent="0.2">
      <c r="A50" s="170" t="s">
        <v>72</v>
      </c>
      <c r="B50" s="170" t="e">
        <f>NA()</f>
        <v>#N/A</v>
      </c>
      <c r="C50" s="170">
        <f>IF(ISNUMBER('実質公債費比率（分子）の構造'!K$53),'実質公債費比率（分子）の構造'!K$53,NA())</f>
        <v>10692</v>
      </c>
      <c r="D50" s="170" t="e">
        <f>NA()</f>
        <v>#N/A</v>
      </c>
      <c r="E50" s="170" t="e">
        <f>NA()</f>
        <v>#N/A</v>
      </c>
      <c r="F50" s="170">
        <f>IF(ISNUMBER('実質公債費比率（分子）の構造'!L$53),'実質公債費比率（分子）の構造'!L$53,NA())</f>
        <v>10332</v>
      </c>
      <c r="G50" s="170" t="e">
        <f>NA()</f>
        <v>#N/A</v>
      </c>
      <c r="H50" s="170" t="e">
        <f>NA()</f>
        <v>#N/A</v>
      </c>
      <c r="I50" s="170">
        <f>IF(ISNUMBER('実質公債費比率（分子）の構造'!M$53),'実質公債費比率（分子）の構造'!M$53,NA())</f>
        <v>11352</v>
      </c>
      <c r="J50" s="170" t="e">
        <f>NA()</f>
        <v>#N/A</v>
      </c>
      <c r="K50" s="170" t="e">
        <f>NA()</f>
        <v>#N/A</v>
      </c>
      <c r="L50" s="170">
        <f>IF(ISNUMBER('実質公債費比率（分子）の構造'!N$53),'実質公債費比率（分子）の構造'!N$53,NA())</f>
        <v>10110</v>
      </c>
      <c r="M50" s="170" t="e">
        <f>NA()</f>
        <v>#N/A</v>
      </c>
      <c r="N50" s="170" t="e">
        <f>NA()</f>
        <v>#N/A</v>
      </c>
      <c r="O50" s="170">
        <f>IF(ISNUMBER('実質公債費比率（分子）の構造'!O$53),'実質公債費比率（分子）の構造'!O$53,NA())</f>
        <v>10966</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45</v>
      </c>
      <c r="B56" s="169"/>
      <c r="C56" s="169"/>
      <c r="D56" s="169">
        <f>'将来負担比率（分子）の構造'!I$52</f>
        <v>373689</v>
      </c>
      <c r="E56" s="169"/>
      <c r="F56" s="169"/>
      <c r="G56" s="169">
        <f>'将来負担比率（分子）の構造'!J$52</f>
        <v>377604</v>
      </c>
      <c r="H56" s="169"/>
      <c r="I56" s="169"/>
      <c r="J56" s="169">
        <f>'将来負担比率（分子）の構造'!K$52</f>
        <v>383537</v>
      </c>
      <c r="K56" s="169"/>
      <c r="L56" s="169"/>
      <c r="M56" s="169">
        <f>'将来負担比率（分子）の構造'!L$52</f>
        <v>387761</v>
      </c>
      <c r="N56" s="169"/>
      <c r="O56" s="169"/>
      <c r="P56" s="169">
        <f>'将来負担比率（分子）の構造'!M$52</f>
        <v>390847</v>
      </c>
    </row>
    <row r="57" spans="1:16" x14ac:dyDescent="0.2">
      <c r="A57" s="169" t="s">
        <v>44</v>
      </c>
      <c r="B57" s="169"/>
      <c r="C57" s="169"/>
      <c r="D57" s="169">
        <f>'将来負担比率（分子）の構造'!I$51</f>
        <v>88670</v>
      </c>
      <c r="E57" s="169"/>
      <c r="F57" s="169"/>
      <c r="G57" s="169">
        <f>'将来負担比率（分子）の構造'!J$51</f>
        <v>88008</v>
      </c>
      <c r="H57" s="169"/>
      <c r="I57" s="169"/>
      <c r="J57" s="169">
        <f>'将来負担比率（分子）の構造'!K$51</f>
        <v>80619</v>
      </c>
      <c r="K57" s="169"/>
      <c r="L57" s="169"/>
      <c r="M57" s="169">
        <f>'将来負担比率（分子）の構造'!L$51</f>
        <v>78929</v>
      </c>
      <c r="N57" s="169"/>
      <c r="O57" s="169"/>
      <c r="P57" s="169">
        <f>'将来負担比率（分子）の構造'!M$51</f>
        <v>76922</v>
      </c>
    </row>
    <row r="58" spans="1:16" x14ac:dyDescent="0.2">
      <c r="A58" s="169" t="s">
        <v>43</v>
      </c>
      <c r="B58" s="169"/>
      <c r="C58" s="169"/>
      <c r="D58" s="169">
        <f>'将来負担比率（分子）の構造'!I$50</f>
        <v>66579</v>
      </c>
      <c r="E58" s="169"/>
      <c r="F58" s="169"/>
      <c r="G58" s="169">
        <f>'将来負担比率（分子）の構造'!J$50</f>
        <v>65048</v>
      </c>
      <c r="H58" s="169"/>
      <c r="I58" s="169"/>
      <c r="J58" s="169">
        <f>'将来負担比率（分子）の構造'!K$50</f>
        <v>66716</v>
      </c>
      <c r="K58" s="169"/>
      <c r="L58" s="169"/>
      <c r="M58" s="169">
        <f>'将来負担比率（分子）の構造'!L$50</f>
        <v>80418</v>
      </c>
      <c r="N58" s="169"/>
      <c r="O58" s="169"/>
      <c r="P58" s="169">
        <f>'将来負担比率（分子）の構造'!M$50</f>
        <v>87848</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1922</v>
      </c>
      <c r="C61" s="169"/>
      <c r="D61" s="169"/>
      <c r="E61" s="169">
        <f>'将来負担比率（分子）の構造'!J$46</f>
        <v>1925</v>
      </c>
      <c r="F61" s="169"/>
      <c r="G61" s="169"/>
      <c r="H61" s="169">
        <f>'将来負担比率（分子）の構造'!K$46</f>
        <v>2361</v>
      </c>
      <c r="I61" s="169"/>
      <c r="J61" s="169"/>
      <c r="K61" s="169">
        <f>'将来負担比率（分子）の構造'!L$46</f>
        <v>2097</v>
      </c>
      <c r="L61" s="169"/>
      <c r="M61" s="169"/>
      <c r="N61" s="169">
        <f>'将来負担比率（分子）の構造'!M$46</f>
        <v>2059</v>
      </c>
      <c r="O61" s="169"/>
      <c r="P61" s="169"/>
    </row>
    <row r="62" spans="1:16" x14ac:dyDescent="0.2">
      <c r="A62" s="169" t="s">
        <v>37</v>
      </c>
      <c r="B62" s="169">
        <f>'将来負担比率（分子）の構造'!I$45</f>
        <v>62331</v>
      </c>
      <c r="C62" s="169"/>
      <c r="D62" s="169"/>
      <c r="E62" s="169">
        <f>'将来負担比率（分子）の構造'!J$45</f>
        <v>60468</v>
      </c>
      <c r="F62" s="169"/>
      <c r="G62" s="169"/>
      <c r="H62" s="169">
        <f>'将来負担比率（分子）の構造'!K$45</f>
        <v>57094</v>
      </c>
      <c r="I62" s="169"/>
      <c r="J62" s="169"/>
      <c r="K62" s="169">
        <f>'将来負担比率（分子）の構造'!L$45</f>
        <v>55328</v>
      </c>
      <c r="L62" s="169"/>
      <c r="M62" s="169"/>
      <c r="N62" s="169">
        <f>'将来負担比率（分子）の構造'!M$45</f>
        <v>53734</v>
      </c>
      <c r="O62" s="169"/>
      <c r="P62" s="169"/>
    </row>
    <row r="63" spans="1:16" x14ac:dyDescent="0.2">
      <c r="A63" s="169" t="s">
        <v>36</v>
      </c>
      <c r="B63" s="169">
        <f>'将来負担比率（分子）の構造'!I$44</f>
        <v>669</v>
      </c>
      <c r="C63" s="169"/>
      <c r="D63" s="169"/>
      <c r="E63" s="169">
        <f>'将来負担比率（分子）の構造'!J$44</f>
        <v>624</v>
      </c>
      <c r="F63" s="169"/>
      <c r="G63" s="169"/>
      <c r="H63" s="169">
        <f>'将来負担比率（分子）の構造'!K$44</f>
        <v>542</v>
      </c>
      <c r="I63" s="169"/>
      <c r="J63" s="169"/>
      <c r="K63" s="169">
        <f>'将来負担比率（分子）の構造'!L$44</f>
        <v>509</v>
      </c>
      <c r="L63" s="169"/>
      <c r="M63" s="169"/>
      <c r="N63" s="169">
        <f>'将来負担比率（分子）の構造'!M$44</f>
        <v>399</v>
      </c>
      <c r="O63" s="169"/>
      <c r="P63" s="169"/>
    </row>
    <row r="64" spans="1:16" x14ac:dyDescent="0.2">
      <c r="A64" s="169" t="s">
        <v>35</v>
      </c>
      <c r="B64" s="169">
        <f>'将来負担比率（分子）の構造'!I$43</f>
        <v>67787</v>
      </c>
      <c r="C64" s="169"/>
      <c r="D64" s="169"/>
      <c r="E64" s="169">
        <f>'将来負担比率（分子）の構造'!J$43</f>
        <v>66178</v>
      </c>
      <c r="F64" s="169"/>
      <c r="G64" s="169"/>
      <c r="H64" s="169">
        <f>'将来負担比率（分子）の構造'!K$43</f>
        <v>62544</v>
      </c>
      <c r="I64" s="169"/>
      <c r="J64" s="169"/>
      <c r="K64" s="169">
        <f>'将来負担比率（分子）の構造'!L$43</f>
        <v>60408</v>
      </c>
      <c r="L64" s="169"/>
      <c r="M64" s="169"/>
      <c r="N64" s="169">
        <f>'将来負担比率（分子）の構造'!M$43</f>
        <v>59015</v>
      </c>
      <c r="O64" s="169"/>
      <c r="P64" s="169"/>
    </row>
    <row r="65" spans="1:16" x14ac:dyDescent="0.2">
      <c r="A65" s="169" t="s">
        <v>34</v>
      </c>
      <c r="B65" s="169">
        <f>'将来負担比率（分子）の構造'!I$42</f>
        <v>5790</v>
      </c>
      <c r="C65" s="169"/>
      <c r="D65" s="169"/>
      <c r="E65" s="169">
        <f>'将来負担比率（分子）の構造'!J$42</f>
        <v>4808</v>
      </c>
      <c r="F65" s="169"/>
      <c r="G65" s="169"/>
      <c r="H65" s="169">
        <f>'将来負担比率（分子）の構造'!K$42</f>
        <v>3881</v>
      </c>
      <c r="I65" s="169"/>
      <c r="J65" s="169"/>
      <c r="K65" s="169">
        <f>'将来負担比率（分子）の構造'!L$42</f>
        <v>3135</v>
      </c>
      <c r="L65" s="169"/>
      <c r="M65" s="169"/>
      <c r="N65" s="169">
        <f>'将来負担比率（分子）の構造'!M$42</f>
        <v>2780</v>
      </c>
      <c r="O65" s="169"/>
      <c r="P65" s="169"/>
    </row>
    <row r="66" spans="1:16" x14ac:dyDescent="0.2">
      <c r="A66" s="169" t="s">
        <v>33</v>
      </c>
      <c r="B66" s="169">
        <f>'将来負担比率（分子）の構造'!I$41</f>
        <v>470595</v>
      </c>
      <c r="C66" s="169"/>
      <c r="D66" s="169"/>
      <c r="E66" s="169">
        <f>'将来負担比率（分子）の構造'!J$41</f>
        <v>477105</v>
      </c>
      <c r="F66" s="169"/>
      <c r="G66" s="169"/>
      <c r="H66" s="169">
        <f>'将来負担比率（分子）の構造'!K$41</f>
        <v>486394</v>
      </c>
      <c r="I66" s="169"/>
      <c r="J66" s="169"/>
      <c r="K66" s="169">
        <f>'将来負担比率（分子）の構造'!L$41</f>
        <v>491389</v>
      </c>
      <c r="L66" s="169"/>
      <c r="M66" s="169"/>
      <c r="N66" s="169">
        <f>'将来負担比率（分子）の構造'!M$41</f>
        <v>496217</v>
      </c>
      <c r="O66" s="169"/>
      <c r="P66" s="169"/>
    </row>
    <row r="67" spans="1:16" x14ac:dyDescent="0.2">
      <c r="A67" s="169" t="s">
        <v>76</v>
      </c>
      <c r="B67" s="169" t="e">
        <f>NA()</f>
        <v>#N/A</v>
      </c>
      <c r="C67" s="169">
        <f>IF(ISNUMBER('将来負担比率（分子）の構造'!I$53), IF('将来負担比率（分子）の構造'!I$53 &lt; 0, 0, '将来負担比率（分子）の構造'!I$53), NA())</f>
        <v>80157</v>
      </c>
      <c r="D67" s="169" t="e">
        <f>NA()</f>
        <v>#N/A</v>
      </c>
      <c r="E67" s="169" t="e">
        <f>NA()</f>
        <v>#N/A</v>
      </c>
      <c r="F67" s="169">
        <f>IF(ISNUMBER('将来負担比率（分子）の構造'!J$53), IF('将来負担比率（分子）の構造'!J$53 &lt; 0, 0, '将来負担比率（分子）の構造'!J$53), NA())</f>
        <v>80449</v>
      </c>
      <c r="G67" s="169" t="e">
        <f>NA()</f>
        <v>#N/A</v>
      </c>
      <c r="H67" s="169" t="e">
        <f>NA()</f>
        <v>#N/A</v>
      </c>
      <c r="I67" s="169">
        <f>IF(ISNUMBER('将来負担比率（分子）の構造'!K$53), IF('将来負担比率（分子）の構造'!K$53 &lt; 0, 0, '将来負担比率（分子）の構造'!K$53), NA())</f>
        <v>81944</v>
      </c>
      <c r="J67" s="169" t="e">
        <f>NA()</f>
        <v>#N/A</v>
      </c>
      <c r="K67" s="169" t="e">
        <f>NA()</f>
        <v>#N/A</v>
      </c>
      <c r="L67" s="169">
        <f>IF(ISNUMBER('将来負担比率（分子）の構造'!L$53), IF('将来負担比率（分子）の構造'!L$53 &lt; 0, 0, '将来負担比率（分子）の構造'!L$53), NA())</f>
        <v>65759</v>
      </c>
      <c r="M67" s="169" t="e">
        <f>NA()</f>
        <v>#N/A</v>
      </c>
      <c r="N67" s="169" t="e">
        <f>NA()</f>
        <v>#N/A</v>
      </c>
      <c r="O67" s="169">
        <f>IF(ISNUMBER('将来負担比率（分子）の構造'!M$53), IF('将来負担比率（分子）の構造'!M$53 &lt; 0, 0, '将来負担比率（分子）の構造'!M$53), NA())</f>
        <v>58586</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8620</v>
      </c>
      <c r="C72" s="173">
        <f>基金残高に係る経年分析!G55</f>
        <v>11612</v>
      </c>
      <c r="D72" s="173">
        <f>基金残高に係る経年分析!H55</f>
        <v>11642</v>
      </c>
    </row>
    <row r="73" spans="1:16" x14ac:dyDescent="0.2">
      <c r="A73" s="172" t="s">
        <v>79</v>
      </c>
      <c r="B73" s="173">
        <f>基金残高に係る経年分析!F56</f>
        <v>2671</v>
      </c>
      <c r="C73" s="173">
        <f>基金残高に係る経年分析!G56</f>
        <v>2671</v>
      </c>
      <c r="D73" s="173">
        <f>基金残高に係る経年分析!H56</f>
        <v>2671</v>
      </c>
    </row>
    <row r="74" spans="1:16" x14ac:dyDescent="0.2">
      <c r="A74" s="172" t="s">
        <v>80</v>
      </c>
      <c r="B74" s="173">
        <f>基金残高に係る経年分析!F57</f>
        <v>18068</v>
      </c>
      <c r="C74" s="173">
        <f>基金残高に係る経年分析!G57</f>
        <v>23417</v>
      </c>
      <c r="D74" s="173">
        <f>基金残高に係る経年分析!H57</f>
        <v>24249</v>
      </c>
    </row>
  </sheetData>
  <sheetProtection algorithmName="SHA-512" hashValue="XIO7paKjkqTxpR0fcWfok9477Fq/8PJcX5neAgenTpaJz7HXJQbFBks/6iPmio2DF4BZPNmmkL2g+rXU1TjkKA==" saltValue="TkHrBvSyMz3apluVL5X3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Q13" workbookViewId="0">
      <selection activeCell="CD27" sqref="CD27:EC27"/>
    </sheetView>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213</v>
      </c>
      <c r="DI1" s="590"/>
      <c r="DJ1" s="590"/>
      <c r="DK1" s="590"/>
      <c r="DL1" s="590"/>
      <c r="DM1" s="590"/>
      <c r="DN1" s="591"/>
      <c r="DO1" s="208"/>
      <c r="DP1" s="589" t="s">
        <v>214</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216</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217</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218</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219</v>
      </c>
      <c r="S4" s="593"/>
      <c r="T4" s="593"/>
      <c r="U4" s="593"/>
      <c r="V4" s="593"/>
      <c r="W4" s="593"/>
      <c r="X4" s="593"/>
      <c r="Y4" s="594"/>
      <c r="Z4" s="592" t="s">
        <v>220</v>
      </c>
      <c r="AA4" s="593"/>
      <c r="AB4" s="593"/>
      <c r="AC4" s="594"/>
      <c r="AD4" s="592" t="s">
        <v>221</v>
      </c>
      <c r="AE4" s="593"/>
      <c r="AF4" s="593"/>
      <c r="AG4" s="593"/>
      <c r="AH4" s="593"/>
      <c r="AI4" s="593"/>
      <c r="AJ4" s="593"/>
      <c r="AK4" s="594"/>
      <c r="AL4" s="592" t="s">
        <v>220</v>
      </c>
      <c r="AM4" s="593"/>
      <c r="AN4" s="593"/>
      <c r="AO4" s="594"/>
      <c r="AP4" s="595" t="s">
        <v>222</v>
      </c>
      <c r="AQ4" s="595"/>
      <c r="AR4" s="595"/>
      <c r="AS4" s="595"/>
      <c r="AT4" s="595"/>
      <c r="AU4" s="595"/>
      <c r="AV4" s="595"/>
      <c r="AW4" s="595"/>
      <c r="AX4" s="595"/>
      <c r="AY4" s="595"/>
      <c r="AZ4" s="595"/>
      <c r="BA4" s="595"/>
      <c r="BB4" s="595"/>
      <c r="BC4" s="595"/>
      <c r="BD4" s="595"/>
      <c r="BE4" s="595"/>
      <c r="BF4" s="595"/>
      <c r="BG4" s="595" t="s">
        <v>223</v>
      </c>
      <c r="BH4" s="595"/>
      <c r="BI4" s="595"/>
      <c r="BJ4" s="595"/>
      <c r="BK4" s="595"/>
      <c r="BL4" s="595"/>
      <c r="BM4" s="595"/>
      <c r="BN4" s="595"/>
      <c r="BO4" s="595" t="s">
        <v>220</v>
      </c>
      <c r="BP4" s="595"/>
      <c r="BQ4" s="595"/>
      <c r="BR4" s="595"/>
      <c r="BS4" s="595" t="s">
        <v>224</v>
      </c>
      <c r="BT4" s="595"/>
      <c r="BU4" s="595"/>
      <c r="BV4" s="595"/>
      <c r="BW4" s="595"/>
      <c r="BX4" s="595"/>
      <c r="BY4" s="595"/>
      <c r="BZ4" s="595"/>
      <c r="CA4" s="595"/>
      <c r="CB4" s="595"/>
      <c r="CD4" s="592" t="s">
        <v>225</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226</v>
      </c>
      <c r="C5" s="597"/>
      <c r="D5" s="597"/>
      <c r="E5" s="597"/>
      <c r="F5" s="597"/>
      <c r="G5" s="597"/>
      <c r="H5" s="597"/>
      <c r="I5" s="597"/>
      <c r="J5" s="597"/>
      <c r="K5" s="597"/>
      <c r="L5" s="597"/>
      <c r="M5" s="597"/>
      <c r="N5" s="597"/>
      <c r="O5" s="597"/>
      <c r="P5" s="597"/>
      <c r="Q5" s="598"/>
      <c r="R5" s="599">
        <v>139820869</v>
      </c>
      <c r="S5" s="600"/>
      <c r="T5" s="600"/>
      <c r="U5" s="600"/>
      <c r="V5" s="600"/>
      <c r="W5" s="600"/>
      <c r="X5" s="600"/>
      <c r="Y5" s="601"/>
      <c r="Z5" s="602">
        <v>38.799999999999997</v>
      </c>
      <c r="AA5" s="602"/>
      <c r="AB5" s="602"/>
      <c r="AC5" s="602"/>
      <c r="AD5" s="603">
        <v>129166415</v>
      </c>
      <c r="AE5" s="603"/>
      <c r="AF5" s="603"/>
      <c r="AG5" s="603"/>
      <c r="AH5" s="603"/>
      <c r="AI5" s="603"/>
      <c r="AJ5" s="603"/>
      <c r="AK5" s="603"/>
      <c r="AL5" s="604">
        <v>69</v>
      </c>
      <c r="AM5" s="605"/>
      <c r="AN5" s="605"/>
      <c r="AO5" s="606"/>
      <c r="AP5" s="596" t="s">
        <v>227</v>
      </c>
      <c r="AQ5" s="597"/>
      <c r="AR5" s="597"/>
      <c r="AS5" s="597"/>
      <c r="AT5" s="597"/>
      <c r="AU5" s="597"/>
      <c r="AV5" s="597"/>
      <c r="AW5" s="597"/>
      <c r="AX5" s="597"/>
      <c r="AY5" s="597"/>
      <c r="AZ5" s="597"/>
      <c r="BA5" s="597"/>
      <c r="BB5" s="597"/>
      <c r="BC5" s="597"/>
      <c r="BD5" s="597"/>
      <c r="BE5" s="597"/>
      <c r="BF5" s="598"/>
      <c r="BG5" s="610">
        <v>124827924</v>
      </c>
      <c r="BH5" s="611"/>
      <c r="BI5" s="611"/>
      <c r="BJ5" s="611"/>
      <c r="BK5" s="611"/>
      <c r="BL5" s="611"/>
      <c r="BM5" s="611"/>
      <c r="BN5" s="612"/>
      <c r="BO5" s="613">
        <v>89.3</v>
      </c>
      <c r="BP5" s="613"/>
      <c r="BQ5" s="613"/>
      <c r="BR5" s="613"/>
      <c r="BS5" s="614" t="s">
        <v>139</v>
      </c>
      <c r="BT5" s="614"/>
      <c r="BU5" s="614"/>
      <c r="BV5" s="614"/>
      <c r="BW5" s="614"/>
      <c r="BX5" s="614"/>
      <c r="BY5" s="614"/>
      <c r="BZ5" s="614"/>
      <c r="CA5" s="614"/>
      <c r="CB5" s="618"/>
      <c r="CD5" s="592" t="s">
        <v>222</v>
      </c>
      <c r="CE5" s="593"/>
      <c r="CF5" s="593"/>
      <c r="CG5" s="593"/>
      <c r="CH5" s="593"/>
      <c r="CI5" s="593"/>
      <c r="CJ5" s="593"/>
      <c r="CK5" s="593"/>
      <c r="CL5" s="593"/>
      <c r="CM5" s="593"/>
      <c r="CN5" s="593"/>
      <c r="CO5" s="593"/>
      <c r="CP5" s="593"/>
      <c r="CQ5" s="594"/>
      <c r="CR5" s="592" t="s">
        <v>228</v>
      </c>
      <c r="CS5" s="593"/>
      <c r="CT5" s="593"/>
      <c r="CU5" s="593"/>
      <c r="CV5" s="593"/>
      <c r="CW5" s="593"/>
      <c r="CX5" s="593"/>
      <c r="CY5" s="594"/>
      <c r="CZ5" s="592" t="s">
        <v>220</v>
      </c>
      <c r="DA5" s="593"/>
      <c r="DB5" s="593"/>
      <c r="DC5" s="594"/>
      <c r="DD5" s="592" t="s">
        <v>229</v>
      </c>
      <c r="DE5" s="593"/>
      <c r="DF5" s="593"/>
      <c r="DG5" s="593"/>
      <c r="DH5" s="593"/>
      <c r="DI5" s="593"/>
      <c r="DJ5" s="593"/>
      <c r="DK5" s="593"/>
      <c r="DL5" s="593"/>
      <c r="DM5" s="593"/>
      <c r="DN5" s="593"/>
      <c r="DO5" s="593"/>
      <c r="DP5" s="594"/>
      <c r="DQ5" s="592" t="s">
        <v>230</v>
      </c>
      <c r="DR5" s="593"/>
      <c r="DS5" s="593"/>
      <c r="DT5" s="593"/>
      <c r="DU5" s="593"/>
      <c r="DV5" s="593"/>
      <c r="DW5" s="593"/>
      <c r="DX5" s="593"/>
      <c r="DY5" s="593"/>
      <c r="DZ5" s="593"/>
      <c r="EA5" s="593"/>
      <c r="EB5" s="593"/>
      <c r="EC5" s="594"/>
    </row>
    <row r="6" spans="2:143" ht="11.25" customHeight="1" x14ac:dyDescent="0.2">
      <c r="B6" s="607" t="s">
        <v>231</v>
      </c>
      <c r="C6" s="608"/>
      <c r="D6" s="608"/>
      <c r="E6" s="608"/>
      <c r="F6" s="608"/>
      <c r="G6" s="608"/>
      <c r="H6" s="608"/>
      <c r="I6" s="608"/>
      <c r="J6" s="608"/>
      <c r="K6" s="608"/>
      <c r="L6" s="608"/>
      <c r="M6" s="608"/>
      <c r="N6" s="608"/>
      <c r="O6" s="608"/>
      <c r="P6" s="608"/>
      <c r="Q6" s="609"/>
      <c r="R6" s="610">
        <v>2442617</v>
      </c>
      <c r="S6" s="611"/>
      <c r="T6" s="611"/>
      <c r="U6" s="611"/>
      <c r="V6" s="611"/>
      <c r="W6" s="611"/>
      <c r="X6" s="611"/>
      <c r="Y6" s="612"/>
      <c r="Z6" s="613">
        <v>0.7</v>
      </c>
      <c r="AA6" s="613"/>
      <c r="AB6" s="613"/>
      <c r="AC6" s="613"/>
      <c r="AD6" s="614">
        <v>2442617</v>
      </c>
      <c r="AE6" s="614"/>
      <c r="AF6" s="614"/>
      <c r="AG6" s="614"/>
      <c r="AH6" s="614"/>
      <c r="AI6" s="614"/>
      <c r="AJ6" s="614"/>
      <c r="AK6" s="614"/>
      <c r="AL6" s="615">
        <v>1.3</v>
      </c>
      <c r="AM6" s="616"/>
      <c r="AN6" s="616"/>
      <c r="AO6" s="617"/>
      <c r="AP6" s="607" t="s">
        <v>232</v>
      </c>
      <c r="AQ6" s="608"/>
      <c r="AR6" s="608"/>
      <c r="AS6" s="608"/>
      <c r="AT6" s="608"/>
      <c r="AU6" s="608"/>
      <c r="AV6" s="608"/>
      <c r="AW6" s="608"/>
      <c r="AX6" s="608"/>
      <c r="AY6" s="608"/>
      <c r="AZ6" s="608"/>
      <c r="BA6" s="608"/>
      <c r="BB6" s="608"/>
      <c r="BC6" s="608"/>
      <c r="BD6" s="608"/>
      <c r="BE6" s="608"/>
      <c r="BF6" s="609"/>
      <c r="BG6" s="610">
        <v>124827924</v>
      </c>
      <c r="BH6" s="611"/>
      <c r="BI6" s="611"/>
      <c r="BJ6" s="611"/>
      <c r="BK6" s="611"/>
      <c r="BL6" s="611"/>
      <c r="BM6" s="611"/>
      <c r="BN6" s="612"/>
      <c r="BO6" s="613">
        <v>89.3</v>
      </c>
      <c r="BP6" s="613"/>
      <c r="BQ6" s="613"/>
      <c r="BR6" s="613"/>
      <c r="BS6" s="614" t="s">
        <v>233</v>
      </c>
      <c r="BT6" s="614"/>
      <c r="BU6" s="614"/>
      <c r="BV6" s="614"/>
      <c r="BW6" s="614"/>
      <c r="BX6" s="614"/>
      <c r="BY6" s="614"/>
      <c r="BZ6" s="614"/>
      <c r="CA6" s="614"/>
      <c r="CB6" s="618"/>
      <c r="CD6" s="596" t="s">
        <v>234</v>
      </c>
      <c r="CE6" s="597"/>
      <c r="CF6" s="597"/>
      <c r="CG6" s="597"/>
      <c r="CH6" s="597"/>
      <c r="CI6" s="597"/>
      <c r="CJ6" s="597"/>
      <c r="CK6" s="597"/>
      <c r="CL6" s="597"/>
      <c r="CM6" s="597"/>
      <c r="CN6" s="597"/>
      <c r="CO6" s="597"/>
      <c r="CP6" s="597"/>
      <c r="CQ6" s="598"/>
      <c r="CR6" s="610">
        <v>1091827</v>
      </c>
      <c r="CS6" s="611"/>
      <c r="CT6" s="611"/>
      <c r="CU6" s="611"/>
      <c r="CV6" s="611"/>
      <c r="CW6" s="611"/>
      <c r="CX6" s="611"/>
      <c r="CY6" s="612"/>
      <c r="CZ6" s="604">
        <v>0.3</v>
      </c>
      <c r="DA6" s="605"/>
      <c r="DB6" s="605"/>
      <c r="DC6" s="621"/>
      <c r="DD6" s="619">
        <v>31636</v>
      </c>
      <c r="DE6" s="611"/>
      <c r="DF6" s="611"/>
      <c r="DG6" s="611"/>
      <c r="DH6" s="611"/>
      <c r="DI6" s="611"/>
      <c r="DJ6" s="611"/>
      <c r="DK6" s="611"/>
      <c r="DL6" s="611"/>
      <c r="DM6" s="611"/>
      <c r="DN6" s="611"/>
      <c r="DO6" s="611"/>
      <c r="DP6" s="612"/>
      <c r="DQ6" s="619">
        <v>1091540</v>
      </c>
      <c r="DR6" s="611"/>
      <c r="DS6" s="611"/>
      <c r="DT6" s="611"/>
      <c r="DU6" s="611"/>
      <c r="DV6" s="611"/>
      <c r="DW6" s="611"/>
      <c r="DX6" s="611"/>
      <c r="DY6" s="611"/>
      <c r="DZ6" s="611"/>
      <c r="EA6" s="611"/>
      <c r="EB6" s="611"/>
      <c r="EC6" s="620"/>
    </row>
    <row r="7" spans="2:143" ht="11.25" customHeight="1" x14ac:dyDescent="0.2">
      <c r="B7" s="607" t="s">
        <v>235</v>
      </c>
      <c r="C7" s="608"/>
      <c r="D7" s="608"/>
      <c r="E7" s="608"/>
      <c r="F7" s="608"/>
      <c r="G7" s="608"/>
      <c r="H7" s="608"/>
      <c r="I7" s="608"/>
      <c r="J7" s="608"/>
      <c r="K7" s="608"/>
      <c r="L7" s="608"/>
      <c r="M7" s="608"/>
      <c r="N7" s="608"/>
      <c r="O7" s="608"/>
      <c r="P7" s="608"/>
      <c r="Q7" s="609"/>
      <c r="R7" s="610">
        <v>54612</v>
      </c>
      <c r="S7" s="611"/>
      <c r="T7" s="611"/>
      <c r="U7" s="611"/>
      <c r="V7" s="611"/>
      <c r="W7" s="611"/>
      <c r="X7" s="611"/>
      <c r="Y7" s="612"/>
      <c r="Z7" s="613">
        <v>0</v>
      </c>
      <c r="AA7" s="613"/>
      <c r="AB7" s="613"/>
      <c r="AC7" s="613"/>
      <c r="AD7" s="614">
        <v>54612</v>
      </c>
      <c r="AE7" s="614"/>
      <c r="AF7" s="614"/>
      <c r="AG7" s="614"/>
      <c r="AH7" s="614"/>
      <c r="AI7" s="614"/>
      <c r="AJ7" s="614"/>
      <c r="AK7" s="614"/>
      <c r="AL7" s="615">
        <v>0</v>
      </c>
      <c r="AM7" s="616"/>
      <c r="AN7" s="616"/>
      <c r="AO7" s="617"/>
      <c r="AP7" s="607" t="s">
        <v>236</v>
      </c>
      <c r="AQ7" s="608"/>
      <c r="AR7" s="608"/>
      <c r="AS7" s="608"/>
      <c r="AT7" s="608"/>
      <c r="AU7" s="608"/>
      <c r="AV7" s="608"/>
      <c r="AW7" s="608"/>
      <c r="AX7" s="608"/>
      <c r="AY7" s="608"/>
      <c r="AZ7" s="608"/>
      <c r="BA7" s="608"/>
      <c r="BB7" s="608"/>
      <c r="BC7" s="608"/>
      <c r="BD7" s="608"/>
      <c r="BE7" s="608"/>
      <c r="BF7" s="609"/>
      <c r="BG7" s="610">
        <v>64754525</v>
      </c>
      <c r="BH7" s="611"/>
      <c r="BI7" s="611"/>
      <c r="BJ7" s="611"/>
      <c r="BK7" s="611"/>
      <c r="BL7" s="611"/>
      <c r="BM7" s="611"/>
      <c r="BN7" s="612"/>
      <c r="BO7" s="613">
        <v>46.3</v>
      </c>
      <c r="BP7" s="613"/>
      <c r="BQ7" s="613"/>
      <c r="BR7" s="613"/>
      <c r="BS7" s="614" t="s">
        <v>233</v>
      </c>
      <c r="BT7" s="614"/>
      <c r="BU7" s="614"/>
      <c r="BV7" s="614"/>
      <c r="BW7" s="614"/>
      <c r="BX7" s="614"/>
      <c r="BY7" s="614"/>
      <c r="BZ7" s="614"/>
      <c r="CA7" s="614"/>
      <c r="CB7" s="618"/>
      <c r="CD7" s="607" t="s">
        <v>237</v>
      </c>
      <c r="CE7" s="608"/>
      <c r="CF7" s="608"/>
      <c r="CG7" s="608"/>
      <c r="CH7" s="608"/>
      <c r="CI7" s="608"/>
      <c r="CJ7" s="608"/>
      <c r="CK7" s="608"/>
      <c r="CL7" s="608"/>
      <c r="CM7" s="608"/>
      <c r="CN7" s="608"/>
      <c r="CO7" s="608"/>
      <c r="CP7" s="608"/>
      <c r="CQ7" s="609"/>
      <c r="CR7" s="610">
        <v>22685315</v>
      </c>
      <c r="CS7" s="611"/>
      <c r="CT7" s="611"/>
      <c r="CU7" s="611"/>
      <c r="CV7" s="611"/>
      <c r="CW7" s="611"/>
      <c r="CX7" s="611"/>
      <c r="CY7" s="612"/>
      <c r="CZ7" s="613">
        <v>6.5</v>
      </c>
      <c r="DA7" s="613"/>
      <c r="DB7" s="613"/>
      <c r="DC7" s="613"/>
      <c r="DD7" s="619">
        <v>387723</v>
      </c>
      <c r="DE7" s="611"/>
      <c r="DF7" s="611"/>
      <c r="DG7" s="611"/>
      <c r="DH7" s="611"/>
      <c r="DI7" s="611"/>
      <c r="DJ7" s="611"/>
      <c r="DK7" s="611"/>
      <c r="DL7" s="611"/>
      <c r="DM7" s="611"/>
      <c r="DN7" s="611"/>
      <c r="DO7" s="611"/>
      <c r="DP7" s="612"/>
      <c r="DQ7" s="619">
        <v>18955886</v>
      </c>
      <c r="DR7" s="611"/>
      <c r="DS7" s="611"/>
      <c r="DT7" s="611"/>
      <c r="DU7" s="611"/>
      <c r="DV7" s="611"/>
      <c r="DW7" s="611"/>
      <c r="DX7" s="611"/>
      <c r="DY7" s="611"/>
      <c r="DZ7" s="611"/>
      <c r="EA7" s="611"/>
      <c r="EB7" s="611"/>
      <c r="EC7" s="620"/>
    </row>
    <row r="8" spans="2:143" ht="11.25" customHeight="1" x14ac:dyDescent="0.2">
      <c r="B8" s="607" t="s">
        <v>238</v>
      </c>
      <c r="C8" s="608"/>
      <c r="D8" s="608"/>
      <c r="E8" s="608"/>
      <c r="F8" s="608"/>
      <c r="G8" s="608"/>
      <c r="H8" s="608"/>
      <c r="I8" s="608"/>
      <c r="J8" s="608"/>
      <c r="K8" s="608"/>
      <c r="L8" s="608"/>
      <c r="M8" s="608"/>
      <c r="N8" s="608"/>
      <c r="O8" s="608"/>
      <c r="P8" s="608"/>
      <c r="Q8" s="609"/>
      <c r="R8" s="610">
        <v>610165</v>
      </c>
      <c r="S8" s="611"/>
      <c r="T8" s="611"/>
      <c r="U8" s="611"/>
      <c r="V8" s="611"/>
      <c r="W8" s="611"/>
      <c r="X8" s="611"/>
      <c r="Y8" s="612"/>
      <c r="Z8" s="613">
        <v>0.2</v>
      </c>
      <c r="AA8" s="613"/>
      <c r="AB8" s="613"/>
      <c r="AC8" s="613"/>
      <c r="AD8" s="614">
        <v>610165</v>
      </c>
      <c r="AE8" s="614"/>
      <c r="AF8" s="614"/>
      <c r="AG8" s="614"/>
      <c r="AH8" s="614"/>
      <c r="AI8" s="614"/>
      <c r="AJ8" s="614"/>
      <c r="AK8" s="614"/>
      <c r="AL8" s="615">
        <v>0.3</v>
      </c>
      <c r="AM8" s="616"/>
      <c r="AN8" s="616"/>
      <c r="AO8" s="617"/>
      <c r="AP8" s="607" t="s">
        <v>239</v>
      </c>
      <c r="AQ8" s="608"/>
      <c r="AR8" s="608"/>
      <c r="AS8" s="608"/>
      <c r="AT8" s="608"/>
      <c r="AU8" s="608"/>
      <c r="AV8" s="608"/>
      <c r="AW8" s="608"/>
      <c r="AX8" s="608"/>
      <c r="AY8" s="608"/>
      <c r="AZ8" s="608"/>
      <c r="BA8" s="608"/>
      <c r="BB8" s="608"/>
      <c r="BC8" s="608"/>
      <c r="BD8" s="608"/>
      <c r="BE8" s="608"/>
      <c r="BF8" s="609"/>
      <c r="BG8" s="610">
        <v>1271930</v>
      </c>
      <c r="BH8" s="611"/>
      <c r="BI8" s="611"/>
      <c r="BJ8" s="611"/>
      <c r="BK8" s="611"/>
      <c r="BL8" s="611"/>
      <c r="BM8" s="611"/>
      <c r="BN8" s="612"/>
      <c r="BO8" s="613">
        <v>0.9</v>
      </c>
      <c r="BP8" s="613"/>
      <c r="BQ8" s="613"/>
      <c r="BR8" s="613"/>
      <c r="BS8" s="614" t="s">
        <v>139</v>
      </c>
      <c r="BT8" s="614"/>
      <c r="BU8" s="614"/>
      <c r="BV8" s="614"/>
      <c r="BW8" s="614"/>
      <c r="BX8" s="614"/>
      <c r="BY8" s="614"/>
      <c r="BZ8" s="614"/>
      <c r="CA8" s="614"/>
      <c r="CB8" s="618"/>
      <c r="CD8" s="607" t="s">
        <v>240</v>
      </c>
      <c r="CE8" s="608"/>
      <c r="CF8" s="608"/>
      <c r="CG8" s="608"/>
      <c r="CH8" s="608"/>
      <c r="CI8" s="608"/>
      <c r="CJ8" s="608"/>
      <c r="CK8" s="608"/>
      <c r="CL8" s="608"/>
      <c r="CM8" s="608"/>
      <c r="CN8" s="608"/>
      <c r="CO8" s="608"/>
      <c r="CP8" s="608"/>
      <c r="CQ8" s="609"/>
      <c r="CR8" s="610">
        <v>114930382</v>
      </c>
      <c r="CS8" s="611"/>
      <c r="CT8" s="611"/>
      <c r="CU8" s="611"/>
      <c r="CV8" s="611"/>
      <c r="CW8" s="611"/>
      <c r="CX8" s="611"/>
      <c r="CY8" s="612"/>
      <c r="CZ8" s="613">
        <v>32.9</v>
      </c>
      <c r="DA8" s="613"/>
      <c r="DB8" s="613"/>
      <c r="DC8" s="613"/>
      <c r="DD8" s="619">
        <v>924721</v>
      </c>
      <c r="DE8" s="611"/>
      <c r="DF8" s="611"/>
      <c r="DG8" s="611"/>
      <c r="DH8" s="611"/>
      <c r="DI8" s="611"/>
      <c r="DJ8" s="611"/>
      <c r="DK8" s="611"/>
      <c r="DL8" s="611"/>
      <c r="DM8" s="611"/>
      <c r="DN8" s="611"/>
      <c r="DO8" s="611"/>
      <c r="DP8" s="612"/>
      <c r="DQ8" s="619">
        <v>56103143</v>
      </c>
      <c r="DR8" s="611"/>
      <c r="DS8" s="611"/>
      <c r="DT8" s="611"/>
      <c r="DU8" s="611"/>
      <c r="DV8" s="611"/>
      <c r="DW8" s="611"/>
      <c r="DX8" s="611"/>
      <c r="DY8" s="611"/>
      <c r="DZ8" s="611"/>
      <c r="EA8" s="611"/>
      <c r="EB8" s="611"/>
      <c r="EC8" s="620"/>
    </row>
    <row r="9" spans="2:143" ht="11.25" customHeight="1" x14ac:dyDescent="0.2">
      <c r="B9" s="607" t="s">
        <v>241</v>
      </c>
      <c r="C9" s="608"/>
      <c r="D9" s="608"/>
      <c r="E9" s="608"/>
      <c r="F9" s="608"/>
      <c r="G9" s="608"/>
      <c r="H9" s="608"/>
      <c r="I9" s="608"/>
      <c r="J9" s="608"/>
      <c r="K9" s="608"/>
      <c r="L9" s="608"/>
      <c r="M9" s="608"/>
      <c r="N9" s="608"/>
      <c r="O9" s="608"/>
      <c r="P9" s="608"/>
      <c r="Q9" s="609"/>
      <c r="R9" s="610">
        <v>620955</v>
      </c>
      <c r="S9" s="611"/>
      <c r="T9" s="611"/>
      <c r="U9" s="611"/>
      <c r="V9" s="611"/>
      <c r="W9" s="611"/>
      <c r="X9" s="611"/>
      <c r="Y9" s="612"/>
      <c r="Z9" s="613">
        <v>0.2</v>
      </c>
      <c r="AA9" s="613"/>
      <c r="AB9" s="613"/>
      <c r="AC9" s="613"/>
      <c r="AD9" s="614">
        <v>620955</v>
      </c>
      <c r="AE9" s="614"/>
      <c r="AF9" s="614"/>
      <c r="AG9" s="614"/>
      <c r="AH9" s="614"/>
      <c r="AI9" s="614"/>
      <c r="AJ9" s="614"/>
      <c r="AK9" s="614"/>
      <c r="AL9" s="615">
        <v>0.3</v>
      </c>
      <c r="AM9" s="616"/>
      <c r="AN9" s="616"/>
      <c r="AO9" s="617"/>
      <c r="AP9" s="607" t="s">
        <v>242</v>
      </c>
      <c r="AQ9" s="608"/>
      <c r="AR9" s="608"/>
      <c r="AS9" s="608"/>
      <c r="AT9" s="608"/>
      <c r="AU9" s="608"/>
      <c r="AV9" s="608"/>
      <c r="AW9" s="608"/>
      <c r="AX9" s="608"/>
      <c r="AY9" s="608"/>
      <c r="AZ9" s="608"/>
      <c r="BA9" s="608"/>
      <c r="BB9" s="608"/>
      <c r="BC9" s="608"/>
      <c r="BD9" s="608"/>
      <c r="BE9" s="608"/>
      <c r="BF9" s="609"/>
      <c r="BG9" s="610">
        <v>55483490</v>
      </c>
      <c r="BH9" s="611"/>
      <c r="BI9" s="611"/>
      <c r="BJ9" s="611"/>
      <c r="BK9" s="611"/>
      <c r="BL9" s="611"/>
      <c r="BM9" s="611"/>
      <c r="BN9" s="612"/>
      <c r="BO9" s="613">
        <v>39.700000000000003</v>
      </c>
      <c r="BP9" s="613"/>
      <c r="BQ9" s="613"/>
      <c r="BR9" s="613"/>
      <c r="BS9" s="614" t="s">
        <v>130</v>
      </c>
      <c r="BT9" s="614"/>
      <c r="BU9" s="614"/>
      <c r="BV9" s="614"/>
      <c r="BW9" s="614"/>
      <c r="BX9" s="614"/>
      <c r="BY9" s="614"/>
      <c r="BZ9" s="614"/>
      <c r="CA9" s="614"/>
      <c r="CB9" s="618"/>
      <c r="CD9" s="607" t="s">
        <v>243</v>
      </c>
      <c r="CE9" s="608"/>
      <c r="CF9" s="608"/>
      <c r="CG9" s="608"/>
      <c r="CH9" s="608"/>
      <c r="CI9" s="608"/>
      <c r="CJ9" s="608"/>
      <c r="CK9" s="608"/>
      <c r="CL9" s="608"/>
      <c r="CM9" s="608"/>
      <c r="CN9" s="608"/>
      <c r="CO9" s="608"/>
      <c r="CP9" s="608"/>
      <c r="CQ9" s="609"/>
      <c r="CR9" s="610">
        <v>43950009</v>
      </c>
      <c r="CS9" s="611"/>
      <c r="CT9" s="611"/>
      <c r="CU9" s="611"/>
      <c r="CV9" s="611"/>
      <c r="CW9" s="611"/>
      <c r="CX9" s="611"/>
      <c r="CY9" s="612"/>
      <c r="CZ9" s="613">
        <v>12.6</v>
      </c>
      <c r="DA9" s="613"/>
      <c r="DB9" s="613"/>
      <c r="DC9" s="613"/>
      <c r="DD9" s="619">
        <v>3954720</v>
      </c>
      <c r="DE9" s="611"/>
      <c r="DF9" s="611"/>
      <c r="DG9" s="611"/>
      <c r="DH9" s="611"/>
      <c r="DI9" s="611"/>
      <c r="DJ9" s="611"/>
      <c r="DK9" s="611"/>
      <c r="DL9" s="611"/>
      <c r="DM9" s="611"/>
      <c r="DN9" s="611"/>
      <c r="DO9" s="611"/>
      <c r="DP9" s="612"/>
      <c r="DQ9" s="619">
        <v>28124373</v>
      </c>
      <c r="DR9" s="611"/>
      <c r="DS9" s="611"/>
      <c r="DT9" s="611"/>
      <c r="DU9" s="611"/>
      <c r="DV9" s="611"/>
      <c r="DW9" s="611"/>
      <c r="DX9" s="611"/>
      <c r="DY9" s="611"/>
      <c r="DZ9" s="611"/>
      <c r="EA9" s="611"/>
      <c r="EB9" s="611"/>
      <c r="EC9" s="620"/>
    </row>
    <row r="10" spans="2:143" ht="11.25" customHeight="1" x14ac:dyDescent="0.2">
      <c r="B10" s="607" t="s">
        <v>244</v>
      </c>
      <c r="C10" s="608"/>
      <c r="D10" s="608"/>
      <c r="E10" s="608"/>
      <c r="F10" s="608"/>
      <c r="G10" s="608"/>
      <c r="H10" s="608"/>
      <c r="I10" s="608"/>
      <c r="J10" s="608"/>
      <c r="K10" s="608"/>
      <c r="L10" s="608"/>
      <c r="M10" s="608"/>
      <c r="N10" s="608"/>
      <c r="O10" s="608"/>
      <c r="P10" s="608"/>
      <c r="Q10" s="609"/>
      <c r="R10" s="610">
        <v>124601</v>
      </c>
      <c r="S10" s="611"/>
      <c r="T10" s="611"/>
      <c r="U10" s="611"/>
      <c r="V10" s="611"/>
      <c r="W10" s="611"/>
      <c r="X10" s="611"/>
      <c r="Y10" s="612"/>
      <c r="Z10" s="613">
        <v>0</v>
      </c>
      <c r="AA10" s="613"/>
      <c r="AB10" s="613"/>
      <c r="AC10" s="613"/>
      <c r="AD10" s="614">
        <v>124601</v>
      </c>
      <c r="AE10" s="614"/>
      <c r="AF10" s="614"/>
      <c r="AG10" s="614"/>
      <c r="AH10" s="614"/>
      <c r="AI10" s="614"/>
      <c r="AJ10" s="614"/>
      <c r="AK10" s="614"/>
      <c r="AL10" s="615">
        <v>0.1</v>
      </c>
      <c r="AM10" s="616"/>
      <c r="AN10" s="616"/>
      <c r="AO10" s="617"/>
      <c r="AP10" s="607" t="s">
        <v>245</v>
      </c>
      <c r="AQ10" s="608"/>
      <c r="AR10" s="608"/>
      <c r="AS10" s="608"/>
      <c r="AT10" s="608"/>
      <c r="AU10" s="608"/>
      <c r="AV10" s="608"/>
      <c r="AW10" s="608"/>
      <c r="AX10" s="608"/>
      <c r="AY10" s="608"/>
      <c r="AZ10" s="608"/>
      <c r="BA10" s="608"/>
      <c r="BB10" s="608"/>
      <c r="BC10" s="608"/>
      <c r="BD10" s="608"/>
      <c r="BE10" s="608"/>
      <c r="BF10" s="609"/>
      <c r="BG10" s="610">
        <v>2591325</v>
      </c>
      <c r="BH10" s="611"/>
      <c r="BI10" s="611"/>
      <c r="BJ10" s="611"/>
      <c r="BK10" s="611"/>
      <c r="BL10" s="611"/>
      <c r="BM10" s="611"/>
      <c r="BN10" s="612"/>
      <c r="BO10" s="613">
        <v>1.9</v>
      </c>
      <c r="BP10" s="613"/>
      <c r="BQ10" s="613"/>
      <c r="BR10" s="613"/>
      <c r="BS10" s="614" t="s">
        <v>130</v>
      </c>
      <c r="BT10" s="614"/>
      <c r="BU10" s="614"/>
      <c r="BV10" s="614"/>
      <c r="BW10" s="614"/>
      <c r="BX10" s="614"/>
      <c r="BY10" s="614"/>
      <c r="BZ10" s="614"/>
      <c r="CA10" s="614"/>
      <c r="CB10" s="618"/>
      <c r="CD10" s="607" t="s">
        <v>246</v>
      </c>
      <c r="CE10" s="608"/>
      <c r="CF10" s="608"/>
      <c r="CG10" s="608"/>
      <c r="CH10" s="608"/>
      <c r="CI10" s="608"/>
      <c r="CJ10" s="608"/>
      <c r="CK10" s="608"/>
      <c r="CL10" s="608"/>
      <c r="CM10" s="608"/>
      <c r="CN10" s="608"/>
      <c r="CO10" s="608"/>
      <c r="CP10" s="608"/>
      <c r="CQ10" s="609"/>
      <c r="CR10" s="610">
        <v>596110</v>
      </c>
      <c r="CS10" s="611"/>
      <c r="CT10" s="611"/>
      <c r="CU10" s="611"/>
      <c r="CV10" s="611"/>
      <c r="CW10" s="611"/>
      <c r="CX10" s="611"/>
      <c r="CY10" s="612"/>
      <c r="CZ10" s="613">
        <v>0.2</v>
      </c>
      <c r="DA10" s="613"/>
      <c r="DB10" s="613"/>
      <c r="DC10" s="613"/>
      <c r="DD10" s="619" t="s">
        <v>139</v>
      </c>
      <c r="DE10" s="611"/>
      <c r="DF10" s="611"/>
      <c r="DG10" s="611"/>
      <c r="DH10" s="611"/>
      <c r="DI10" s="611"/>
      <c r="DJ10" s="611"/>
      <c r="DK10" s="611"/>
      <c r="DL10" s="611"/>
      <c r="DM10" s="611"/>
      <c r="DN10" s="611"/>
      <c r="DO10" s="611"/>
      <c r="DP10" s="612"/>
      <c r="DQ10" s="619">
        <v>507199</v>
      </c>
      <c r="DR10" s="611"/>
      <c r="DS10" s="611"/>
      <c r="DT10" s="611"/>
      <c r="DU10" s="611"/>
      <c r="DV10" s="611"/>
      <c r="DW10" s="611"/>
      <c r="DX10" s="611"/>
      <c r="DY10" s="611"/>
      <c r="DZ10" s="611"/>
      <c r="EA10" s="611"/>
      <c r="EB10" s="611"/>
      <c r="EC10" s="620"/>
    </row>
    <row r="11" spans="2:143" ht="11.25" customHeight="1" x14ac:dyDescent="0.2">
      <c r="B11" s="607" t="s">
        <v>247</v>
      </c>
      <c r="C11" s="608"/>
      <c r="D11" s="608"/>
      <c r="E11" s="608"/>
      <c r="F11" s="608"/>
      <c r="G11" s="608"/>
      <c r="H11" s="608"/>
      <c r="I11" s="608"/>
      <c r="J11" s="608"/>
      <c r="K11" s="608"/>
      <c r="L11" s="608"/>
      <c r="M11" s="608"/>
      <c r="N11" s="608"/>
      <c r="O11" s="608"/>
      <c r="P11" s="608"/>
      <c r="Q11" s="609"/>
      <c r="R11" s="610">
        <v>18139413</v>
      </c>
      <c r="S11" s="611"/>
      <c r="T11" s="611"/>
      <c r="U11" s="611"/>
      <c r="V11" s="611"/>
      <c r="W11" s="611"/>
      <c r="X11" s="611"/>
      <c r="Y11" s="612"/>
      <c r="Z11" s="615">
        <v>5</v>
      </c>
      <c r="AA11" s="616"/>
      <c r="AB11" s="616"/>
      <c r="AC11" s="622"/>
      <c r="AD11" s="619">
        <v>18139413</v>
      </c>
      <c r="AE11" s="611"/>
      <c r="AF11" s="611"/>
      <c r="AG11" s="611"/>
      <c r="AH11" s="611"/>
      <c r="AI11" s="611"/>
      <c r="AJ11" s="611"/>
      <c r="AK11" s="612"/>
      <c r="AL11" s="615">
        <v>9.6999999999999993</v>
      </c>
      <c r="AM11" s="616"/>
      <c r="AN11" s="616"/>
      <c r="AO11" s="617"/>
      <c r="AP11" s="607" t="s">
        <v>248</v>
      </c>
      <c r="AQ11" s="608"/>
      <c r="AR11" s="608"/>
      <c r="AS11" s="608"/>
      <c r="AT11" s="608"/>
      <c r="AU11" s="608"/>
      <c r="AV11" s="608"/>
      <c r="AW11" s="608"/>
      <c r="AX11" s="608"/>
      <c r="AY11" s="608"/>
      <c r="AZ11" s="608"/>
      <c r="BA11" s="608"/>
      <c r="BB11" s="608"/>
      <c r="BC11" s="608"/>
      <c r="BD11" s="608"/>
      <c r="BE11" s="608"/>
      <c r="BF11" s="609"/>
      <c r="BG11" s="610">
        <v>5407780</v>
      </c>
      <c r="BH11" s="611"/>
      <c r="BI11" s="611"/>
      <c r="BJ11" s="611"/>
      <c r="BK11" s="611"/>
      <c r="BL11" s="611"/>
      <c r="BM11" s="611"/>
      <c r="BN11" s="612"/>
      <c r="BO11" s="613">
        <v>3.9</v>
      </c>
      <c r="BP11" s="613"/>
      <c r="BQ11" s="613"/>
      <c r="BR11" s="613"/>
      <c r="BS11" s="614" t="s">
        <v>130</v>
      </c>
      <c r="BT11" s="614"/>
      <c r="BU11" s="614"/>
      <c r="BV11" s="614"/>
      <c r="BW11" s="614"/>
      <c r="BX11" s="614"/>
      <c r="BY11" s="614"/>
      <c r="BZ11" s="614"/>
      <c r="CA11" s="614"/>
      <c r="CB11" s="618"/>
      <c r="CD11" s="607" t="s">
        <v>249</v>
      </c>
      <c r="CE11" s="608"/>
      <c r="CF11" s="608"/>
      <c r="CG11" s="608"/>
      <c r="CH11" s="608"/>
      <c r="CI11" s="608"/>
      <c r="CJ11" s="608"/>
      <c r="CK11" s="608"/>
      <c r="CL11" s="608"/>
      <c r="CM11" s="608"/>
      <c r="CN11" s="608"/>
      <c r="CO11" s="608"/>
      <c r="CP11" s="608"/>
      <c r="CQ11" s="609"/>
      <c r="CR11" s="610">
        <v>3823249</v>
      </c>
      <c r="CS11" s="611"/>
      <c r="CT11" s="611"/>
      <c r="CU11" s="611"/>
      <c r="CV11" s="611"/>
      <c r="CW11" s="611"/>
      <c r="CX11" s="611"/>
      <c r="CY11" s="612"/>
      <c r="CZ11" s="613">
        <v>1.1000000000000001</v>
      </c>
      <c r="DA11" s="613"/>
      <c r="DB11" s="613"/>
      <c r="DC11" s="613"/>
      <c r="DD11" s="619">
        <v>1432948</v>
      </c>
      <c r="DE11" s="611"/>
      <c r="DF11" s="611"/>
      <c r="DG11" s="611"/>
      <c r="DH11" s="611"/>
      <c r="DI11" s="611"/>
      <c r="DJ11" s="611"/>
      <c r="DK11" s="611"/>
      <c r="DL11" s="611"/>
      <c r="DM11" s="611"/>
      <c r="DN11" s="611"/>
      <c r="DO11" s="611"/>
      <c r="DP11" s="612"/>
      <c r="DQ11" s="619">
        <v>2795778</v>
      </c>
      <c r="DR11" s="611"/>
      <c r="DS11" s="611"/>
      <c r="DT11" s="611"/>
      <c r="DU11" s="611"/>
      <c r="DV11" s="611"/>
      <c r="DW11" s="611"/>
      <c r="DX11" s="611"/>
      <c r="DY11" s="611"/>
      <c r="DZ11" s="611"/>
      <c r="EA11" s="611"/>
      <c r="EB11" s="611"/>
      <c r="EC11" s="620"/>
    </row>
    <row r="12" spans="2:143" ht="11.25" customHeight="1" x14ac:dyDescent="0.2">
      <c r="B12" s="607" t="s">
        <v>250</v>
      </c>
      <c r="C12" s="608"/>
      <c r="D12" s="608"/>
      <c r="E12" s="608"/>
      <c r="F12" s="608"/>
      <c r="G12" s="608"/>
      <c r="H12" s="608"/>
      <c r="I12" s="608"/>
      <c r="J12" s="608"/>
      <c r="K12" s="608"/>
      <c r="L12" s="608"/>
      <c r="M12" s="608"/>
      <c r="N12" s="608"/>
      <c r="O12" s="608"/>
      <c r="P12" s="608"/>
      <c r="Q12" s="609"/>
      <c r="R12" s="610">
        <v>25040</v>
      </c>
      <c r="S12" s="611"/>
      <c r="T12" s="611"/>
      <c r="U12" s="611"/>
      <c r="V12" s="611"/>
      <c r="W12" s="611"/>
      <c r="X12" s="611"/>
      <c r="Y12" s="612"/>
      <c r="Z12" s="613">
        <v>0</v>
      </c>
      <c r="AA12" s="613"/>
      <c r="AB12" s="613"/>
      <c r="AC12" s="613"/>
      <c r="AD12" s="614">
        <v>25040</v>
      </c>
      <c r="AE12" s="614"/>
      <c r="AF12" s="614"/>
      <c r="AG12" s="614"/>
      <c r="AH12" s="614"/>
      <c r="AI12" s="614"/>
      <c r="AJ12" s="614"/>
      <c r="AK12" s="614"/>
      <c r="AL12" s="615">
        <v>0</v>
      </c>
      <c r="AM12" s="616"/>
      <c r="AN12" s="616"/>
      <c r="AO12" s="617"/>
      <c r="AP12" s="607" t="s">
        <v>251</v>
      </c>
      <c r="AQ12" s="608"/>
      <c r="AR12" s="608"/>
      <c r="AS12" s="608"/>
      <c r="AT12" s="608"/>
      <c r="AU12" s="608"/>
      <c r="AV12" s="608"/>
      <c r="AW12" s="608"/>
      <c r="AX12" s="608"/>
      <c r="AY12" s="608"/>
      <c r="AZ12" s="608"/>
      <c r="BA12" s="608"/>
      <c r="BB12" s="608"/>
      <c r="BC12" s="608"/>
      <c r="BD12" s="608"/>
      <c r="BE12" s="608"/>
      <c r="BF12" s="609"/>
      <c r="BG12" s="610">
        <v>53619573</v>
      </c>
      <c r="BH12" s="611"/>
      <c r="BI12" s="611"/>
      <c r="BJ12" s="611"/>
      <c r="BK12" s="611"/>
      <c r="BL12" s="611"/>
      <c r="BM12" s="611"/>
      <c r="BN12" s="612"/>
      <c r="BO12" s="613">
        <v>38.299999999999997</v>
      </c>
      <c r="BP12" s="613"/>
      <c r="BQ12" s="613"/>
      <c r="BR12" s="613"/>
      <c r="BS12" s="614" t="s">
        <v>139</v>
      </c>
      <c r="BT12" s="614"/>
      <c r="BU12" s="614"/>
      <c r="BV12" s="614"/>
      <c r="BW12" s="614"/>
      <c r="BX12" s="614"/>
      <c r="BY12" s="614"/>
      <c r="BZ12" s="614"/>
      <c r="CA12" s="614"/>
      <c r="CB12" s="618"/>
      <c r="CD12" s="607" t="s">
        <v>252</v>
      </c>
      <c r="CE12" s="608"/>
      <c r="CF12" s="608"/>
      <c r="CG12" s="608"/>
      <c r="CH12" s="608"/>
      <c r="CI12" s="608"/>
      <c r="CJ12" s="608"/>
      <c r="CK12" s="608"/>
      <c r="CL12" s="608"/>
      <c r="CM12" s="608"/>
      <c r="CN12" s="608"/>
      <c r="CO12" s="608"/>
      <c r="CP12" s="608"/>
      <c r="CQ12" s="609"/>
      <c r="CR12" s="610">
        <v>9526205</v>
      </c>
      <c r="CS12" s="611"/>
      <c r="CT12" s="611"/>
      <c r="CU12" s="611"/>
      <c r="CV12" s="611"/>
      <c r="CW12" s="611"/>
      <c r="CX12" s="611"/>
      <c r="CY12" s="612"/>
      <c r="CZ12" s="613">
        <v>2.7</v>
      </c>
      <c r="DA12" s="613"/>
      <c r="DB12" s="613"/>
      <c r="DC12" s="613"/>
      <c r="DD12" s="619">
        <v>288315</v>
      </c>
      <c r="DE12" s="611"/>
      <c r="DF12" s="611"/>
      <c r="DG12" s="611"/>
      <c r="DH12" s="611"/>
      <c r="DI12" s="611"/>
      <c r="DJ12" s="611"/>
      <c r="DK12" s="611"/>
      <c r="DL12" s="611"/>
      <c r="DM12" s="611"/>
      <c r="DN12" s="611"/>
      <c r="DO12" s="611"/>
      <c r="DP12" s="612"/>
      <c r="DQ12" s="619">
        <v>6872173</v>
      </c>
      <c r="DR12" s="611"/>
      <c r="DS12" s="611"/>
      <c r="DT12" s="611"/>
      <c r="DU12" s="611"/>
      <c r="DV12" s="611"/>
      <c r="DW12" s="611"/>
      <c r="DX12" s="611"/>
      <c r="DY12" s="611"/>
      <c r="DZ12" s="611"/>
      <c r="EA12" s="611"/>
      <c r="EB12" s="611"/>
      <c r="EC12" s="620"/>
    </row>
    <row r="13" spans="2:143" ht="11.25" customHeight="1" x14ac:dyDescent="0.2">
      <c r="B13" s="607" t="s">
        <v>253</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233</v>
      </c>
      <c r="AA13" s="613"/>
      <c r="AB13" s="613"/>
      <c r="AC13" s="613"/>
      <c r="AD13" s="614" t="s">
        <v>233</v>
      </c>
      <c r="AE13" s="614"/>
      <c r="AF13" s="614"/>
      <c r="AG13" s="614"/>
      <c r="AH13" s="614"/>
      <c r="AI13" s="614"/>
      <c r="AJ13" s="614"/>
      <c r="AK13" s="614"/>
      <c r="AL13" s="615" t="s">
        <v>233</v>
      </c>
      <c r="AM13" s="616"/>
      <c r="AN13" s="616"/>
      <c r="AO13" s="617"/>
      <c r="AP13" s="607" t="s">
        <v>254</v>
      </c>
      <c r="AQ13" s="608"/>
      <c r="AR13" s="608"/>
      <c r="AS13" s="608"/>
      <c r="AT13" s="608"/>
      <c r="AU13" s="608"/>
      <c r="AV13" s="608"/>
      <c r="AW13" s="608"/>
      <c r="AX13" s="608"/>
      <c r="AY13" s="608"/>
      <c r="AZ13" s="608"/>
      <c r="BA13" s="608"/>
      <c r="BB13" s="608"/>
      <c r="BC13" s="608"/>
      <c r="BD13" s="608"/>
      <c r="BE13" s="608"/>
      <c r="BF13" s="609"/>
      <c r="BG13" s="610">
        <v>53318199</v>
      </c>
      <c r="BH13" s="611"/>
      <c r="BI13" s="611"/>
      <c r="BJ13" s="611"/>
      <c r="BK13" s="611"/>
      <c r="BL13" s="611"/>
      <c r="BM13" s="611"/>
      <c r="BN13" s="612"/>
      <c r="BO13" s="613">
        <v>38.1</v>
      </c>
      <c r="BP13" s="613"/>
      <c r="BQ13" s="613"/>
      <c r="BR13" s="613"/>
      <c r="BS13" s="614" t="s">
        <v>130</v>
      </c>
      <c r="BT13" s="614"/>
      <c r="BU13" s="614"/>
      <c r="BV13" s="614"/>
      <c r="BW13" s="614"/>
      <c r="BX13" s="614"/>
      <c r="BY13" s="614"/>
      <c r="BZ13" s="614"/>
      <c r="CA13" s="614"/>
      <c r="CB13" s="618"/>
      <c r="CD13" s="607" t="s">
        <v>255</v>
      </c>
      <c r="CE13" s="608"/>
      <c r="CF13" s="608"/>
      <c r="CG13" s="608"/>
      <c r="CH13" s="608"/>
      <c r="CI13" s="608"/>
      <c r="CJ13" s="608"/>
      <c r="CK13" s="608"/>
      <c r="CL13" s="608"/>
      <c r="CM13" s="608"/>
      <c r="CN13" s="608"/>
      <c r="CO13" s="608"/>
      <c r="CP13" s="608"/>
      <c r="CQ13" s="609"/>
      <c r="CR13" s="610">
        <v>42085309</v>
      </c>
      <c r="CS13" s="611"/>
      <c r="CT13" s="611"/>
      <c r="CU13" s="611"/>
      <c r="CV13" s="611"/>
      <c r="CW13" s="611"/>
      <c r="CX13" s="611"/>
      <c r="CY13" s="612"/>
      <c r="CZ13" s="613">
        <v>12</v>
      </c>
      <c r="DA13" s="613"/>
      <c r="DB13" s="613"/>
      <c r="DC13" s="613"/>
      <c r="DD13" s="619">
        <v>22863670</v>
      </c>
      <c r="DE13" s="611"/>
      <c r="DF13" s="611"/>
      <c r="DG13" s="611"/>
      <c r="DH13" s="611"/>
      <c r="DI13" s="611"/>
      <c r="DJ13" s="611"/>
      <c r="DK13" s="611"/>
      <c r="DL13" s="611"/>
      <c r="DM13" s="611"/>
      <c r="DN13" s="611"/>
      <c r="DO13" s="611"/>
      <c r="DP13" s="612"/>
      <c r="DQ13" s="619">
        <v>21748233</v>
      </c>
      <c r="DR13" s="611"/>
      <c r="DS13" s="611"/>
      <c r="DT13" s="611"/>
      <c r="DU13" s="611"/>
      <c r="DV13" s="611"/>
      <c r="DW13" s="611"/>
      <c r="DX13" s="611"/>
      <c r="DY13" s="611"/>
      <c r="DZ13" s="611"/>
      <c r="EA13" s="611"/>
      <c r="EB13" s="611"/>
      <c r="EC13" s="620"/>
    </row>
    <row r="14" spans="2:143" ht="11.25" customHeight="1" x14ac:dyDescent="0.2">
      <c r="B14" s="607" t="s">
        <v>256</v>
      </c>
      <c r="C14" s="608"/>
      <c r="D14" s="608"/>
      <c r="E14" s="608"/>
      <c r="F14" s="608"/>
      <c r="G14" s="608"/>
      <c r="H14" s="608"/>
      <c r="I14" s="608"/>
      <c r="J14" s="608"/>
      <c r="K14" s="608"/>
      <c r="L14" s="608"/>
      <c r="M14" s="608"/>
      <c r="N14" s="608"/>
      <c r="O14" s="608"/>
      <c r="P14" s="608"/>
      <c r="Q14" s="609"/>
      <c r="R14" s="610" t="s">
        <v>139</v>
      </c>
      <c r="S14" s="611"/>
      <c r="T14" s="611"/>
      <c r="U14" s="611"/>
      <c r="V14" s="611"/>
      <c r="W14" s="611"/>
      <c r="X14" s="611"/>
      <c r="Y14" s="612"/>
      <c r="Z14" s="613" t="s">
        <v>130</v>
      </c>
      <c r="AA14" s="613"/>
      <c r="AB14" s="613"/>
      <c r="AC14" s="613"/>
      <c r="AD14" s="614" t="s">
        <v>130</v>
      </c>
      <c r="AE14" s="614"/>
      <c r="AF14" s="614"/>
      <c r="AG14" s="614"/>
      <c r="AH14" s="614"/>
      <c r="AI14" s="614"/>
      <c r="AJ14" s="614"/>
      <c r="AK14" s="614"/>
      <c r="AL14" s="615" t="s">
        <v>130</v>
      </c>
      <c r="AM14" s="616"/>
      <c r="AN14" s="616"/>
      <c r="AO14" s="617"/>
      <c r="AP14" s="607" t="s">
        <v>257</v>
      </c>
      <c r="AQ14" s="608"/>
      <c r="AR14" s="608"/>
      <c r="AS14" s="608"/>
      <c r="AT14" s="608"/>
      <c r="AU14" s="608"/>
      <c r="AV14" s="608"/>
      <c r="AW14" s="608"/>
      <c r="AX14" s="608"/>
      <c r="AY14" s="608"/>
      <c r="AZ14" s="608"/>
      <c r="BA14" s="608"/>
      <c r="BB14" s="608"/>
      <c r="BC14" s="608"/>
      <c r="BD14" s="608"/>
      <c r="BE14" s="608"/>
      <c r="BF14" s="609"/>
      <c r="BG14" s="610">
        <v>1868777</v>
      </c>
      <c r="BH14" s="611"/>
      <c r="BI14" s="611"/>
      <c r="BJ14" s="611"/>
      <c r="BK14" s="611"/>
      <c r="BL14" s="611"/>
      <c r="BM14" s="611"/>
      <c r="BN14" s="612"/>
      <c r="BO14" s="613">
        <v>1.3</v>
      </c>
      <c r="BP14" s="613"/>
      <c r="BQ14" s="613"/>
      <c r="BR14" s="613"/>
      <c r="BS14" s="614" t="s">
        <v>130</v>
      </c>
      <c r="BT14" s="614"/>
      <c r="BU14" s="614"/>
      <c r="BV14" s="614"/>
      <c r="BW14" s="614"/>
      <c r="BX14" s="614"/>
      <c r="BY14" s="614"/>
      <c r="BZ14" s="614"/>
      <c r="CA14" s="614"/>
      <c r="CB14" s="618"/>
      <c r="CD14" s="607" t="s">
        <v>258</v>
      </c>
      <c r="CE14" s="608"/>
      <c r="CF14" s="608"/>
      <c r="CG14" s="608"/>
      <c r="CH14" s="608"/>
      <c r="CI14" s="608"/>
      <c r="CJ14" s="608"/>
      <c r="CK14" s="608"/>
      <c r="CL14" s="608"/>
      <c r="CM14" s="608"/>
      <c r="CN14" s="608"/>
      <c r="CO14" s="608"/>
      <c r="CP14" s="608"/>
      <c r="CQ14" s="609"/>
      <c r="CR14" s="610">
        <v>11501514</v>
      </c>
      <c r="CS14" s="611"/>
      <c r="CT14" s="611"/>
      <c r="CU14" s="611"/>
      <c r="CV14" s="611"/>
      <c r="CW14" s="611"/>
      <c r="CX14" s="611"/>
      <c r="CY14" s="612"/>
      <c r="CZ14" s="613">
        <v>3.3</v>
      </c>
      <c r="DA14" s="613"/>
      <c r="DB14" s="613"/>
      <c r="DC14" s="613"/>
      <c r="DD14" s="619">
        <v>840543</v>
      </c>
      <c r="DE14" s="611"/>
      <c r="DF14" s="611"/>
      <c r="DG14" s="611"/>
      <c r="DH14" s="611"/>
      <c r="DI14" s="611"/>
      <c r="DJ14" s="611"/>
      <c r="DK14" s="611"/>
      <c r="DL14" s="611"/>
      <c r="DM14" s="611"/>
      <c r="DN14" s="611"/>
      <c r="DO14" s="611"/>
      <c r="DP14" s="612"/>
      <c r="DQ14" s="619">
        <v>8587770</v>
      </c>
      <c r="DR14" s="611"/>
      <c r="DS14" s="611"/>
      <c r="DT14" s="611"/>
      <c r="DU14" s="611"/>
      <c r="DV14" s="611"/>
      <c r="DW14" s="611"/>
      <c r="DX14" s="611"/>
      <c r="DY14" s="611"/>
      <c r="DZ14" s="611"/>
      <c r="EA14" s="611"/>
      <c r="EB14" s="611"/>
      <c r="EC14" s="620"/>
    </row>
    <row r="15" spans="2:143" ht="11.25" customHeight="1" x14ac:dyDescent="0.2">
      <c r="B15" s="607" t="s">
        <v>259</v>
      </c>
      <c r="C15" s="608"/>
      <c r="D15" s="608"/>
      <c r="E15" s="608"/>
      <c r="F15" s="608"/>
      <c r="G15" s="608"/>
      <c r="H15" s="608"/>
      <c r="I15" s="608"/>
      <c r="J15" s="608"/>
      <c r="K15" s="608"/>
      <c r="L15" s="608"/>
      <c r="M15" s="608"/>
      <c r="N15" s="608"/>
      <c r="O15" s="608"/>
      <c r="P15" s="608"/>
      <c r="Q15" s="609"/>
      <c r="R15" s="610">
        <v>5754349</v>
      </c>
      <c r="S15" s="611"/>
      <c r="T15" s="611"/>
      <c r="U15" s="611"/>
      <c r="V15" s="611"/>
      <c r="W15" s="611"/>
      <c r="X15" s="611"/>
      <c r="Y15" s="612"/>
      <c r="Z15" s="613">
        <v>1.6</v>
      </c>
      <c r="AA15" s="613"/>
      <c r="AB15" s="613"/>
      <c r="AC15" s="613"/>
      <c r="AD15" s="614">
        <v>5754349</v>
      </c>
      <c r="AE15" s="614"/>
      <c r="AF15" s="614"/>
      <c r="AG15" s="614"/>
      <c r="AH15" s="614"/>
      <c r="AI15" s="614"/>
      <c r="AJ15" s="614"/>
      <c r="AK15" s="614"/>
      <c r="AL15" s="615">
        <v>3.1</v>
      </c>
      <c r="AM15" s="616"/>
      <c r="AN15" s="616"/>
      <c r="AO15" s="617"/>
      <c r="AP15" s="607" t="s">
        <v>260</v>
      </c>
      <c r="AQ15" s="608"/>
      <c r="AR15" s="608"/>
      <c r="AS15" s="608"/>
      <c r="AT15" s="608"/>
      <c r="AU15" s="608"/>
      <c r="AV15" s="608"/>
      <c r="AW15" s="608"/>
      <c r="AX15" s="608"/>
      <c r="AY15" s="608"/>
      <c r="AZ15" s="608"/>
      <c r="BA15" s="608"/>
      <c r="BB15" s="608"/>
      <c r="BC15" s="608"/>
      <c r="BD15" s="608"/>
      <c r="BE15" s="608"/>
      <c r="BF15" s="609"/>
      <c r="BG15" s="610">
        <v>4584964</v>
      </c>
      <c r="BH15" s="611"/>
      <c r="BI15" s="611"/>
      <c r="BJ15" s="611"/>
      <c r="BK15" s="611"/>
      <c r="BL15" s="611"/>
      <c r="BM15" s="611"/>
      <c r="BN15" s="612"/>
      <c r="BO15" s="613">
        <v>3.3</v>
      </c>
      <c r="BP15" s="613"/>
      <c r="BQ15" s="613"/>
      <c r="BR15" s="613"/>
      <c r="BS15" s="614" t="s">
        <v>233</v>
      </c>
      <c r="BT15" s="614"/>
      <c r="BU15" s="614"/>
      <c r="BV15" s="614"/>
      <c r="BW15" s="614"/>
      <c r="BX15" s="614"/>
      <c r="BY15" s="614"/>
      <c r="BZ15" s="614"/>
      <c r="CA15" s="614"/>
      <c r="CB15" s="618"/>
      <c r="CD15" s="607" t="s">
        <v>261</v>
      </c>
      <c r="CE15" s="608"/>
      <c r="CF15" s="608"/>
      <c r="CG15" s="608"/>
      <c r="CH15" s="608"/>
      <c r="CI15" s="608"/>
      <c r="CJ15" s="608"/>
      <c r="CK15" s="608"/>
      <c r="CL15" s="608"/>
      <c r="CM15" s="608"/>
      <c r="CN15" s="608"/>
      <c r="CO15" s="608"/>
      <c r="CP15" s="608"/>
      <c r="CQ15" s="609"/>
      <c r="CR15" s="610">
        <v>56055319</v>
      </c>
      <c r="CS15" s="611"/>
      <c r="CT15" s="611"/>
      <c r="CU15" s="611"/>
      <c r="CV15" s="611"/>
      <c r="CW15" s="611"/>
      <c r="CX15" s="611"/>
      <c r="CY15" s="612"/>
      <c r="CZ15" s="613">
        <v>16</v>
      </c>
      <c r="DA15" s="613"/>
      <c r="DB15" s="613"/>
      <c r="DC15" s="613"/>
      <c r="DD15" s="619">
        <v>5733574</v>
      </c>
      <c r="DE15" s="611"/>
      <c r="DF15" s="611"/>
      <c r="DG15" s="611"/>
      <c r="DH15" s="611"/>
      <c r="DI15" s="611"/>
      <c r="DJ15" s="611"/>
      <c r="DK15" s="611"/>
      <c r="DL15" s="611"/>
      <c r="DM15" s="611"/>
      <c r="DN15" s="611"/>
      <c r="DO15" s="611"/>
      <c r="DP15" s="612"/>
      <c r="DQ15" s="619">
        <v>41438346</v>
      </c>
      <c r="DR15" s="611"/>
      <c r="DS15" s="611"/>
      <c r="DT15" s="611"/>
      <c r="DU15" s="611"/>
      <c r="DV15" s="611"/>
      <c r="DW15" s="611"/>
      <c r="DX15" s="611"/>
      <c r="DY15" s="611"/>
      <c r="DZ15" s="611"/>
      <c r="EA15" s="611"/>
      <c r="EB15" s="611"/>
      <c r="EC15" s="620"/>
    </row>
    <row r="16" spans="2:143" ht="11.25" customHeight="1" x14ac:dyDescent="0.2">
      <c r="B16" s="607" t="s">
        <v>262</v>
      </c>
      <c r="C16" s="608"/>
      <c r="D16" s="608"/>
      <c r="E16" s="608"/>
      <c r="F16" s="608"/>
      <c r="G16" s="608"/>
      <c r="H16" s="608"/>
      <c r="I16" s="608"/>
      <c r="J16" s="608"/>
      <c r="K16" s="608"/>
      <c r="L16" s="608"/>
      <c r="M16" s="608"/>
      <c r="N16" s="608"/>
      <c r="O16" s="608"/>
      <c r="P16" s="608"/>
      <c r="Q16" s="609"/>
      <c r="R16" s="610">
        <v>437759</v>
      </c>
      <c r="S16" s="611"/>
      <c r="T16" s="611"/>
      <c r="U16" s="611"/>
      <c r="V16" s="611"/>
      <c r="W16" s="611"/>
      <c r="X16" s="611"/>
      <c r="Y16" s="612"/>
      <c r="Z16" s="613">
        <v>0.1</v>
      </c>
      <c r="AA16" s="613"/>
      <c r="AB16" s="613"/>
      <c r="AC16" s="613"/>
      <c r="AD16" s="614">
        <v>437759</v>
      </c>
      <c r="AE16" s="614"/>
      <c r="AF16" s="614"/>
      <c r="AG16" s="614"/>
      <c r="AH16" s="614"/>
      <c r="AI16" s="614"/>
      <c r="AJ16" s="614"/>
      <c r="AK16" s="614"/>
      <c r="AL16" s="615">
        <v>0.2</v>
      </c>
      <c r="AM16" s="616"/>
      <c r="AN16" s="616"/>
      <c r="AO16" s="617"/>
      <c r="AP16" s="607" t="s">
        <v>263</v>
      </c>
      <c r="AQ16" s="608"/>
      <c r="AR16" s="608"/>
      <c r="AS16" s="608"/>
      <c r="AT16" s="608"/>
      <c r="AU16" s="608"/>
      <c r="AV16" s="608"/>
      <c r="AW16" s="608"/>
      <c r="AX16" s="608"/>
      <c r="AY16" s="608"/>
      <c r="AZ16" s="608"/>
      <c r="BA16" s="608"/>
      <c r="BB16" s="608"/>
      <c r="BC16" s="608"/>
      <c r="BD16" s="608"/>
      <c r="BE16" s="608"/>
      <c r="BF16" s="609"/>
      <c r="BG16" s="610">
        <v>85</v>
      </c>
      <c r="BH16" s="611"/>
      <c r="BI16" s="611"/>
      <c r="BJ16" s="611"/>
      <c r="BK16" s="611"/>
      <c r="BL16" s="611"/>
      <c r="BM16" s="611"/>
      <c r="BN16" s="612"/>
      <c r="BO16" s="613">
        <v>0</v>
      </c>
      <c r="BP16" s="613"/>
      <c r="BQ16" s="613"/>
      <c r="BR16" s="613"/>
      <c r="BS16" s="614" t="s">
        <v>130</v>
      </c>
      <c r="BT16" s="614"/>
      <c r="BU16" s="614"/>
      <c r="BV16" s="614"/>
      <c r="BW16" s="614"/>
      <c r="BX16" s="614"/>
      <c r="BY16" s="614"/>
      <c r="BZ16" s="614"/>
      <c r="CA16" s="614"/>
      <c r="CB16" s="618"/>
      <c r="CD16" s="607" t="s">
        <v>264</v>
      </c>
      <c r="CE16" s="608"/>
      <c r="CF16" s="608"/>
      <c r="CG16" s="608"/>
      <c r="CH16" s="608"/>
      <c r="CI16" s="608"/>
      <c r="CJ16" s="608"/>
      <c r="CK16" s="608"/>
      <c r="CL16" s="608"/>
      <c r="CM16" s="608"/>
      <c r="CN16" s="608"/>
      <c r="CO16" s="608"/>
      <c r="CP16" s="608"/>
      <c r="CQ16" s="609"/>
      <c r="CR16" s="610">
        <v>5939421</v>
      </c>
      <c r="CS16" s="611"/>
      <c r="CT16" s="611"/>
      <c r="CU16" s="611"/>
      <c r="CV16" s="611"/>
      <c r="CW16" s="611"/>
      <c r="CX16" s="611"/>
      <c r="CY16" s="612"/>
      <c r="CZ16" s="613">
        <v>1.7</v>
      </c>
      <c r="DA16" s="613"/>
      <c r="DB16" s="613"/>
      <c r="DC16" s="613"/>
      <c r="DD16" s="619" t="s">
        <v>130</v>
      </c>
      <c r="DE16" s="611"/>
      <c r="DF16" s="611"/>
      <c r="DG16" s="611"/>
      <c r="DH16" s="611"/>
      <c r="DI16" s="611"/>
      <c r="DJ16" s="611"/>
      <c r="DK16" s="611"/>
      <c r="DL16" s="611"/>
      <c r="DM16" s="611"/>
      <c r="DN16" s="611"/>
      <c r="DO16" s="611"/>
      <c r="DP16" s="612"/>
      <c r="DQ16" s="619">
        <v>570022</v>
      </c>
      <c r="DR16" s="611"/>
      <c r="DS16" s="611"/>
      <c r="DT16" s="611"/>
      <c r="DU16" s="611"/>
      <c r="DV16" s="611"/>
      <c r="DW16" s="611"/>
      <c r="DX16" s="611"/>
      <c r="DY16" s="611"/>
      <c r="DZ16" s="611"/>
      <c r="EA16" s="611"/>
      <c r="EB16" s="611"/>
      <c r="EC16" s="620"/>
    </row>
    <row r="17" spans="2:133" ht="11.25" customHeight="1" x14ac:dyDescent="0.2">
      <c r="B17" s="607" t="s">
        <v>265</v>
      </c>
      <c r="C17" s="608"/>
      <c r="D17" s="608"/>
      <c r="E17" s="608"/>
      <c r="F17" s="608"/>
      <c r="G17" s="608"/>
      <c r="H17" s="608"/>
      <c r="I17" s="608"/>
      <c r="J17" s="608"/>
      <c r="K17" s="608"/>
      <c r="L17" s="608"/>
      <c r="M17" s="608"/>
      <c r="N17" s="608"/>
      <c r="O17" s="608"/>
      <c r="P17" s="608"/>
      <c r="Q17" s="609"/>
      <c r="R17" s="610">
        <v>2080841</v>
      </c>
      <c r="S17" s="611"/>
      <c r="T17" s="611"/>
      <c r="U17" s="611"/>
      <c r="V17" s="611"/>
      <c r="W17" s="611"/>
      <c r="X17" s="611"/>
      <c r="Y17" s="612"/>
      <c r="Z17" s="613">
        <v>0.6</v>
      </c>
      <c r="AA17" s="613"/>
      <c r="AB17" s="613"/>
      <c r="AC17" s="613"/>
      <c r="AD17" s="614">
        <v>2080841</v>
      </c>
      <c r="AE17" s="614"/>
      <c r="AF17" s="614"/>
      <c r="AG17" s="614"/>
      <c r="AH17" s="614"/>
      <c r="AI17" s="614"/>
      <c r="AJ17" s="614"/>
      <c r="AK17" s="614"/>
      <c r="AL17" s="615">
        <v>1.1000000000000001</v>
      </c>
      <c r="AM17" s="616"/>
      <c r="AN17" s="616"/>
      <c r="AO17" s="617"/>
      <c r="AP17" s="607" t="s">
        <v>266</v>
      </c>
      <c r="AQ17" s="608"/>
      <c r="AR17" s="608"/>
      <c r="AS17" s="608"/>
      <c r="AT17" s="608"/>
      <c r="AU17" s="608"/>
      <c r="AV17" s="608"/>
      <c r="AW17" s="608"/>
      <c r="AX17" s="608"/>
      <c r="AY17" s="608"/>
      <c r="AZ17" s="608"/>
      <c r="BA17" s="608"/>
      <c r="BB17" s="608"/>
      <c r="BC17" s="608"/>
      <c r="BD17" s="608"/>
      <c r="BE17" s="608"/>
      <c r="BF17" s="609"/>
      <c r="BG17" s="610" t="s">
        <v>139</v>
      </c>
      <c r="BH17" s="611"/>
      <c r="BI17" s="611"/>
      <c r="BJ17" s="611"/>
      <c r="BK17" s="611"/>
      <c r="BL17" s="611"/>
      <c r="BM17" s="611"/>
      <c r="BN17" s="612"/>
      <c r="BO17" s="613" t="s">
        <v>130</v>
      </c>
      <c r="BP17" s="613"/>
      <c r="BQ17" s="613"/>
      <c r="BR17" s="613"/>
      <c r="BS17" s="614" t="s">
        <v>130</v>
      </c>
      <c r="BT17" s="614"/>
      <c r="BU17" s="614"/>
      <c r="BV17" s="614"/>
      <c r="BW17" s="614"/>
      <c r="BX17" s="614"/>
      <c r="BY17" s="614"/>
      <c r="BZ17" s="614"/>
      <c r="CA17" s="614"/>
      <c r="CB17" s="618"/>
      <c r="CD17" s="607" t="s">
        <v>267</v>
      </c>
      <c r="CE17" s="608"/>
      <c r="CF17" s="608"/>
      <c r="CG17" s="608"/>
      <c r="CH17" s="608"/>
      <c r="CI17" s="608"/>
      <c r="CJ17" s="608"/>
      <c r="CK17" s="608"/>
      <c r="CL17" s="608"/>
      <c r="CM17" s="608"/>
      <c r="CN17" s="608"/>
      <c r="CO17" s="608"/>
      <c r="CP17" s="608"/>
      <c r="CQ17" s="609"/>
      <c r="CR17" s="610">
        <v>37360102</v>
      </c>
      <c r="CS17" s="611"/>
      <c r="CT17" s="611"/>
      <c r="CU17" s="611"/>
      <c r="CV17" s="611"/>
      <c r="CW17" s="611"/>
      <c r="CX17" s="611"/>
      <c r="CY17" s="612"/>
      <c r="CZ17" s="613">
        <v>10.7</v>
      </c>
      <c r="DA17" s="613"/>
      <c r="DB17" s="613"/>
      <c r="DC17" s="613"/>
      <c r="DD17" s="619" t="s">
        <v>130</v>
      </c>
      <c r="DE17" s="611"/>
      <c r="DF17" s="611"/>
      <c r="DG17" s="611"/>
      <c r="DH17" s="611"/>
      <c r="DI17" s="611"/>
      <c r="DJ17" s="611"/>
      <c r="DK17" s="611"/>
      <c r="DL17" s="611"/>
      <c r="DM17" s="611"/>
      <c r="DN17" s="611"/>
      <c r="DO17" s="611"/>
      <c r="DP17" s="612"/>
      <c r="DQ17" s="619">
        <v>35301670</v>
      </c>
      <c r="DR17" s="611"/>
      <c r="DS17" s="611"/>
      <c r="DT17" s="611"/>
      <c r="DU17" s="611"/>
      <c r="DV17" s="611"/>
      <c r="DW17" s="611"/>
      <c r="DX17" s="611"/>
      <c r="DY17" s="611"/>
      <c r="DZ17" s="611"/>
      <c r="EA17" s="611"/>
      <c r="EB17" s="611"/>
      <c r="EC17" s="620"/>
    </row>
    <row r="18" spans="2:133" ht="11.25" customHeight="1" x14ac:dyDescent="0.2">
      <c r="B18" s="607" t="s">
        <v>268</v>
      </c>
      <c r="C18" s="608"/>
      <c r="D18" s="608"/>
      <c r="E18" s="608"/>
      <c r="F18" s="608"/>
      <c r="G18" s="608"/>
      <c r="H18" s="608"/>
      <c r="I18" s="608"/>
      <c r="J18" s="608"/>
      <c r="K18" s="608"/>
      <c r="L18" s="608"/>
      <c r="M18" s="608"/>
      <c r="N18" s="608"/>
      <c r="O18" s="608"/>
      <c r="P18" s="608"/>
      <c r="Q18" s="609"/>
      <c r="R18" s="610">
        <v>1110003</v>
      </c>
      <c r="S18" s="611"/>
      <c r="T18" s="611"/>
      <c r="U18" s="611"/>
      <c r="V18" s="611"/>
      <c r="W18" s="611"/>
      <c r="X18" s="611"/>
      <c r="Y18" s="612"/>
      <c r="Z18" s="613">
        <v>0.3</v>
      </c>
      <c r="AA18" s="613"/>
      <c r="AB18" s="613"/>
      <c r="AC18" s="613"/>
      <c r="AD18" s="614">
        <v>1110003</v>
      </c>
      <c r="AE18" s="614"/>
      <c r="AF18" s="614"/>
      <c r="AG18" s="614"/>
      <c r="AH18" s="614"/>
      <c r="AI18" s="614"/>
      <c r="AJ18" s="614"/>
      <c r="AK18" s="614"/>
      <c r="AL18" s="615">
        <v>0.6</v>
      </c>
      <c r="AM18" s="616"/>
      <c r="AN18" s="616"/>
      <c r="AO18" s="617"/>
      <c r="AP18" s="607" t="s">
        <v>269</v>
      </c>
      <c r="AQ18" s="608"/>
      <c r="AR18" s="608"/>
      <c r="AS18" s="608"/>
      <c r="AT18" s="608"/>
      <c r="AU18" s="608"/>
      <c r="AV18" s="608"/>
      <c r="AW18" s="608"/>
      <c r="AX18" s="608"/>
      <c r="AY18" s="608"/>
      <c r="AZ18" s="608"/>
      <c r="BA18" s="608"/>
      <c r="BB18" s="608"/>
      <c r="BC18" s="608"/>
      <c r="BD18" s="608"/>
      <c r="BE18" s="608"/>
      <c r="BF18" s="609"/>
      <c r="BG18" s="610" t="s">
        <v>233</v>
      </c>
      <c r="BH18" s="611"/>
      <c r="BI18" s="611"/>
      <c r="BJ18" s="611"/>
      <c r="BK18" s="611"/>
      <c r="BL18" s="611"/>
      <c r="BM18" s="611"/>
      <c r="BN18" s="612"/>
      <c r="BO18" s="613" t="s">
        <v>139</v>
      </c>
      <c r="BP18" s="613"/>
      <c r="BQ18" s="613"/>
      <c r="BR18" s="613"/>
      <c r="BS18" s="614" t="s">
        <v>130</v>
      </c>
      <c r="BT18" s="614"/>
      <c r="BU18" s="614"/>
      <c r="BV18" s="614"/>
      <c r="BW18" s="614"/>
      <c r="BX18" s="614"/>
      <c r="BY18" s="614"/>
      <c r="BZ18" s="614"/>
      <c r="CA18" s="614"/>
      <c r="CB18" s="618"/>
      <c r="CD18" s="607" t="s">
        <v>270</v>
      </c>
      <c r="CE18" s="608"/>
      <c r="CF18" s="608"/>
      <c r="CG18" s="608"/>
      <c r="CH18" s="608"/>
      <c r="CI18" s="608"/>
      <c r="CJ18" s="608"/>
      <c r="CK18" s="608"/>
      <c r="CL18" s="608"/>
      <c r="CM18" s="608"/>
      <c r="CN18" s="608"/>
      <c r="CO18" s="608"/>
      <c r="CP18" s="608"/>
      <c r="CQ18" s="609"/>
      <c r="CR18" s="610" t="s">
        <v>139</v>
      </c>
      <c r="CS18" s="611"/>
      <c r="CT18" s="611"/>
      <c r="CU18" s="611"/>
      <c r="CV18" s="611"/>
      <c r="CW18" s="611"/>
      <c r="CX18" s="611"/>
      <c r="CY18" s="612"/>
      <c r="CZ18" s="613" t="s">
        <v>130</v>
      </c>
      <c r="DA18" s="613"/>
      <c r="DB18" s="613"/>
      <c r="DC18" s="613"/>
      <c r="DD18" s="619" t="s">
        <v>139</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2">
      <c r="B19" s="607" t="s">
        <v>271</v>
      </c>
      <c r="C19" s="608"/>
      <c r="D19" s="608"/>
      <c r="E19" s="608"/>
      <c r="F19" s="608"/>
      <c r="G19" s="608"/>
      <c r="H19" s="608"/>
      <c r="I19" s="608"/>
      <c r="J19" s="608"/>
      <c r="K19" s="608"/>
      <c r="L19" s="608"/>
      <c r="M19" s="608"/>
      <c r="N19" s="608"/>
      <c r="O19" s="608"/>
      <c r="P19" s="608"/>
      <c r="Q19" s="609"/>
      <c r="R19" s="610">
        <v>1085506</v>
      </c>
      <c r="S19" s="611"/>
      <c r="T19" s="611"/>
      <c r="U19" s="611"/>
      <c r="V19" s="611"/>
      <c r="W19" s="611"/>
      <c r="X19" s="611"/>
      <c r="Y19" s="612"/>
      <c r="Z19" s="613">
        <v>0.3</v>
      </c>
      <c r="AA19" s="613"/>
      <c r="AB19" s="613"/>
      <c r="AC19" s="613"/>
      <c r="AD19" s="614">
        <v>1085506</v>
      </c>
      <c r="AE19" s="614"/>
      <c r="AF19" s="614"/>
      <c r="AG19" s="614"/>
      <c r="AH19" s="614"/>
      <c r="AI19" s="614"/>
      <c r="AJ19" s="614"/>
      <c r="AK19" s="614"/>
      <c r="AL19" s="615">
        <v>0.6</v>
      </c>
      <c r="AM19" s="616"/>
      <c r="AN19" s="616"/>
      <c r="AO19" s="617"/>
      <c r="AP19" s="607" t="s">
        <v>272</v>
      </c>
      <c r="AQ19" s="608"/>
      <c r="AR19" s="608"/>
      <c r="AS19" s="608"/>
      <c r="AT19" s="608"/>
      <c r="AU19" s="608"/>
      <c r="AV19" s="608"/>
      <c r="AW19" s="608"/>
      <c r="AX19" s="608"/>
      <c r="AY19" s="608"/>
      <c r="AZ19" s="608"/>
      <c r="BA19" s="608"/>
      <c r="BB19" s="608"/>
      <c r="BC19" s="608"/>
      <c r="BD19" s="608"/>
      <c r="BE19" s="608"/>
      <c r="BF19" s="609"/>
      <c r="BG19" s="610">
        <v>14992945</v>
      </c>
      <c r="BH19" s="611"/>
      <c r="BI19" s="611"/>
      <c r="BJ19" s="611"/>
      <c r="BK19" s="611"/>
      <c r="BL19" s="611"/>
      <c r="BM19" s="611"/>
      <c r="BN19" s="612"/>
      <c r="BO19" s="613">
        <v>10.7</v>
      </c>
      <c r="BP19" s="613"/>
      <c r="BQ19" s="613"/>
      <c r="BR19" s="613"/>
      <c r="BS19" s="614" t="s">
        <v>130</v>
      </c>
      <c r="BT19" s="614"/>
      <c r="BU19" s="614"/>
      <c r="BV19" s="614"/>
      <c r="BW19" s="614"/>
      <c r="BX19" s="614"/>
      <c r="BY19" s="614"/>
      <c r="BZ19" s="614"/>
      <c r="CA19" s="614"/>
      <c r="CB19" s="618"/>
      <c r="CD19" s="607" t="s">
        <v>273</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139</v>
      </c>
      <c r="DA19" s="613"/>
      <c r="DB19" s="613"/>
      <c r="DC19" s="613"/>
      <c r="DD19" s="619" t="s">
        <v>139</v>
      </c>
      <c r="DE19" s="611"/>
      <c r="DF19" s="611"/>
      <c r="DG19" s="611"/>
      <c r="DH19" s="611"/>
      <c r="DI19" s="611"/>
      <c r="DJ19" s="611"/>
      <c r="DK19" s="611"/>
      <c r="DL19" s="611"/>
      <c r="DM19" s="611"/>
      <c r="DN19" s="611"/>
      <c r="DO19" s="611"/>
      <c r="DP19" s="612"/>
      <c r="DQ19" s="619" t="s">
        <v>233</v>
      </c>
      <c r="DR19" s="611"/>
      <c r="DS19" s="611"/>
      <c r="DT19" s="611"/>
      <c r="DU19" s="611"/>
      <c r="DV19" s="611"/>
      <c r="DW19" s="611"/>
      <c r="DX19" s="611"/>
      <c r="DY19" s="611"/>
      <c r="DZ19" s="611"/>
      <c r="EA19" s="611"/>
      <c r="EB19" s="611"/>
      <c r="EC19" s="620"/>
    </row>
    <row r="20" spans="2:133" ht="11.25" customHeight="1" x14ac:dyDescent="0.2">
      <c r="B20" s="623" t="s">
        <v>274</v>
      </c>
      <c r="C20" s="624"/>
      <c r="D20" s="624"/>
      <c r="E20" s="624"/>
      <c r="F20" s="624"/>
      <c r="G20" s="624"/>
      <c r="H20" s="624"/>
      <c r="I20" s="624"/>
      <c r="J20" s="624"/>
      <c r="K20" s="624"/>
      <c r="L20" s="624"/>
      <c r="M20" s="624"/>
      <c r="N20" s="624"/>
      <c r="O20" s="624"/>
      <c r="P20" s="624"/>
      <c r="Q20" s="625"/>
      <c r="R20" s="610">
        <v>24497</v>
      </c>
      <c r="S20" s="611"/>
      <c r="T20" s="611"/>
      <c r="U20" s="611"/>
      <c r="V20" s="611"/>
      <c r="W20" s="611"/>
      <c r="X20" s="611"/>
      <c r="Y20" s="612"/>
      <c r="Z20" s="613">
        <v>0</v>
      </c>
      <c r="AA20" s="613"/>
      <c r="AB20" s="613"/>
      <c r="AC20" s="613"/>
      <c r="AD20" s="614">
        <v>24497</v>
      </c>
      <c r="AE20" s="614"/>
      <c r="AF20" s="614"/>
      <c r="AG20" s="614"/>
      <c r="AH20" s="614"/>
      <c r="AI20" s="614"/>
      <c r="AJ20" s="614"/>
      <c r="AK20" s="614"/>
      <c r="AL20" s="615">
        <v>0</v>
      </c>
      <c r="AM20" s="616"/>
      <c r="AN20" s="616"/>
      <c r="AO20" s="617"/>
      <c r="AP20" s="607" t="s">
        <v>275</v>
      </c>
      <c r="AQ20" s="608"/>
      <c r="AR20" s="608"/>
      <c r="AS20" s="608"/>
      <c r="AT20" s="608"/>
      <c r="AU20" s="608"/>
      <c r="AV20" s="608"/>
      <c r="AW20" s="608"/>
      <c r="AX20" s="608"/>
      <c r="AY20" s="608"/>
      <c r="AZ20" s="608"/>
      <c r="BA20" s="608"/>
      <c r="BB20" s="608"/>
      <c r="BC20" s="608"/>
      <c r="BD20" s="608"/>
      <c r="BE20" s="608"/>
      <c r="BF20" s="609"/>
      <c r="BG20" s="610">
        <v>14992945</v>
      </c>
      <c r="BH20" s="611"/>
      <c r="BI20" s="611"/>
      <c r="BJ20" s="611"/>
      <c r="BK20" s="611"/>
      <c r="BL20" s="611"/>
      <c r="BM20" s="611"/>
      <c r="BN20" s="612"/>
      <c r="BO20" s="613">
        <v>10.7</v>
      </c>
      <c r="BP20" s="613"/>
      <c r="BQ20" s="613"/>
      <c r="BR20" s="613"/>
      <c r="BS20" s="614" t="s">
        <v>139</v>
      </c>
      <c r="BT20" s="614"/>
      <c r="BU20" s="614"/>
      <c r="BV20" s="614"/>
      <c r="BW20" s="614"/>
      <c r="BX20" s="614"/>
      <c r="BY20" s="614"/>
      <c r="BZ20" s="614"/>
      <c r="CA20" s="614"/>
      <c r="CB20" s="618"/>
      <c r="CD20" s="607" t="s">
        <v>276</v>
      </c>
      <c r="CE20" s="608"/>
      <c r="CF20" s="608"/>
      <c r="CG20" s="608"/>
      <c r="CH20" s="608"/>
      <c r="CI20" s="608"/>
      <c r="CJ20" s="608"/>
      <c r="CK20" s="608"/>
      <c r="CL20" s="608"/>
      <c r="CM20" s="608"/>
      <c r="CN20" s="608"/>
      <c r="CO20" s="608"/>
      <c r="CP20" s="608"/>
      <c r="CQ20" s="609"/>
      <c r="CR20" s="610">
        <v>349544762</v>
      </c>
      <c r="CS20" s="611"/>
      <c r="CT20" s="611"/>
      <c r="CU20" s="611"/>
      <c r="CV20" s="611"/>
      <c r="CW20" s="611"/>
      <c r="CX20" s="611"/>
      <c r="CY20" s="612"/>
      <c r="CZ20" s="613">
        <v>100</v>
      </c>
      <c r="DA20" s="613"/>
      <c r="DB20" s="613"/>
      <c r="DC20" s="613"/>
      <c r="DD20" s="619">
        <v>36457850</v>
      </c>
      <c r="DE20" s="611"/>
      <c r="DF20" s="611"/>
      <c r="DG20" s="611"/>
      <c r="DH20" s="611"/>
      <c r="DI20" s="611"/>
      <c r="DJ20" s="611"/>
      <c r="DK20" s="611"/>
      <c r="DL20" s="611"/>
      <c r="DM20" s="611"/>
      <c r="DN20" s="611"/>
      <c r="DO20" s="611"/>
      <c r="DP20" s="612"/>
      <c r="DQ20" s="619">
        <v>222096133</v>
      </c>
      <c r="DR20" s="611"/>
      <c r="DS20" s="611"/>
      <c r="DT20" s="611"/>
      <c r="DU20" s="611"/>
      <c r="DV20" s="611"/>
      <c r="DW20" s="611"/>
      <c r="DX20" s="611"/>
      <c r="DY20" s="611"/>
      <c r="DZ20" s="611"/>
      <c r="EA20" s="611"/>
      <c r="EB20" s="611"/>
      <c r="EC20" s="620"/>
    </row>
    <row r="21" spans="2:133" ht="11.25" customHeight="1" x14ac:dyDescent="0.2">
      <c r="B21" s="607" t="s">
        <v>277</v>
      </c>
      <c r="C21" s="608"/>
      <c r="D21" s="608"/>
      <c r="E21" s="608"/>
      <c r="F21" s="608"/>
      <c r="G21" s="608"/>
      <c r="H21" s="608"/>
      <c r="I21" s="608"/>
      <c r="J21" s="608"/>
      <c r="K21" s="608"/>
      <c r="L21" s="608"/>
      <c r="M21" s="608"/>
      <c r="N21" s="608"/>
      <c r="O21" s="608"/>
      <c r="P21" s="608"/>
      <c r="Q21" s="609"/>
      <c r="R21" s="610">
        <v>27241218</v>
      </c>
      <c r="S21" s="611"/>
      <c r="T21" s="611"/>
      <c r="U21" s="611"/>
      <c r="V21" s="611"/>
      <c r="W21" s="611"/>
      <c r="X21" s="611"/>
      <c r="Y21" s="612"/>
      <c r="Z21" s="613">
        <v>7.5</v>
      </c>
      <c r="AA21" s="613"/>
      <c r="AB21" s="613"/>
      <c r="AC21" s="613"/>
      <c r="AD21" s="614">
        <v>24782476</v>
      </c>
      <c r="AE21" s="614"/>
      <c r="AF21" s="614"/>
      <c r="AG21" s="614"/>
      <c r="AH21" s="614"/>
      <c r="AI21" s="614"/>
      <c r="AJ21" s="614"/>
      <c r="AK21" s="614"/>
      <c r="AL21" s="615">
        <v>13.2</v>
      </c>
      <c r="AM21" s="616"/>
      <c r="AN21" s="616"/>
      <c r="AO21" s="617"/>
      <c r="AP21" s="607" t="s">
        <v>278</v>
      </c>
      <c r="AQ21" s="626"/>
      <c r="AR21" s="626"/>
      <c r="AS21" s="626"/>
      <c r="AT21" s="626"/>
      <c r="AU21" s="626"/>
      <c r="AV21" s="626"/>
      <c r="AW21" s="626"/>
      <c r="AX21" s="626"/>
      <c r="AY21" s="626"/>
      <c r="AZ21" s="626"/>
      <c r="BA21" s="626"/>
      <c r="BB21" s="626"/>
      <c r="BC21" s="626"/>
      <c r="BD21" s="626"/>
      <c r="BE21" s="626"/>
      <c r="BF21" s="627"/>
      <c r="BG21" s="610">
        <v>37368</v>
      </c>
      <c r="BH21" s="611"/>
      <c r="BI21" s="611"/>
      <c r="BJ21" s="611"/>
      <c r="BK21" s="611"/>
      <c r="BL21" s="611"/>
      <c r="BM21" s="611"/>
      <c r="BN21" s="612"/>
      <c r="BO21" s="613">
        <v>0</v>
      </c>
      <c r="BP21" s="613"/>
      <c r="BQ21" s="613"/>
      <c r="BR21" s="613"/>
      <c r="BS21" s="614" t="s">
        <v>139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279</v>
      </c>
      <c r="C22" s="608"/>
      <c r="D22" s="608"/>
      <c r="E22" s="608"/>
      <c r="F22" s="608"/>
      <c r="G22" s="608"/>
      <c r="H22" s="608"/>
      <c r="I22" s="608"/>
      <c r="J22" s="608"/>
      <c r="K22" s="608"/>
      <c r="L22" s="608"/>
      <c r="M22" s="608"/>
      <c r="N22" s="608"/>
      <c r="O22" s="608"/>
      <c r="P22" s="608"/>
      <c r="Q22" s="609"/>
      <c r="R22" s="610">
        <v>24782476</v>
      </c>
      <c r="S22" s="611"/>
      <c r="T22" s="611"/>
      <c r="U22" s="611"/>
      <c r="V22" s="611"/>
      <c r="W22" s="611"/>
      <c r="X22" s="611"/>
      <c r="Y22" s="612"/>
      <c r="Z22" s="613">
        <v>6.9</v>
      </c>
      <c r="AA22" s="613"/>
      <c r="AB22" s="613"/>
      <c r="AC22" s="613"/>
      <c r="AD22" s="614">
        <v>24782476</v>
      </c>
      <c r="AE22" s="614"/>
      <c r="AF22" s="614"/>
      <c r="AG22" s="614"/>
      <c r="AH22" s="614"/>
      <c r="AI22" s="614"/>
      <c r="AJ22" s="614"/>
      <c r="AK22" s="614"/>
      <c r="AL22" s="615">
        <v>13.2</v>
      </c>
      <c r="AM22" s="616"/>
      <c r="AN22" s="616"/>
      <c r="AO22" s="617"/>
      <c r="AP22" s="607" t="s">
        <v>280</v>
      </c>
      <c r="AQ22" s="626"/>
      <c r="AR22" s="626"/>
      <c r="AS22" s="626"/>
      <c r="AT22" s="626"/>
      <c r="AU22" s="626"/>
      <c r="AV22" s="626"/>
      <c r="AW22" s="626"/>
      <c r="AX22" s="626"/>
      <c r="AY22" s="626"/>
      <c r="AZ22" s="626"/>
      <c r="BA22" s="626"/>
      <c r="BB22" s="626"/>
      <c r="BC22" s="626"/>
      <c r="BD22" s="626"/>
      <c r="BE22" s="626"/>
      <c r="BF22" s="627"/>
      <c r="BG22" s="610">
        <v>4301124</v>
      </c>
      <c r="BH22" s="611"/>
      <c r="BI22" s="611"/>
      <c r="BJ22" s="611"/>
      <c r="BK22" s="611"/>
      <c r="BL22" s="611"/>
      <c r="BM22" s="611"/>
      <c r="BN22" s="612"/>
      <c r="BO22" s="613">
        <v>3.1</v>
      </c>
      <c r="BP22" s="613"/>
      <c r="BQ22" s="613"/>
      <c r="BR22" s="613"/>
      <c r="BS22" s="614" t="s">
        <v>130</v>
      </c>
      <c r="BT22" s="614"/>
      <c r="BU22" s="614"/>
      <c r="BV22" s="614"/>
      <c r="BW22" s="614"/>
      <c r="BX22" s="614"/>
      <c r="BY22" s="614"/>
      <c r="BZ22" s="614"/>
      <c r="CA22" s="614"/>
      <c r="CB22" s="618"/>
      <c r="CD22" s="592" t="s">
        <v>281</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282</v>
      </c>
      <c r="C23" s="608"/>
      <c r="D23" s="608"/>
      <c r="E23" s="608"/>
      <c r="F23" s="608"/>
      <c r="G23" s="608"/>
      <c r="H23" s="608"/>
      <c r="I23" s="608"/>
      <c r="J23" s="608"/>
      <c r="K23" s="608"/>
      <c r="L23" s="608"/>
      <c r="M23" s="608"/>
      <c r="N23" s="608"/>
      <c r="O23" s="608"/>
      <c r="P23" s="608"/>
      <c r="Q23" s="609"/>
      <c r="R23" s="610">
        <v>2458688</v>
      </c>
      <c r="S23" s="611"/>
      <c r="T23" s="611"/>
      <c r="U23" s="611"/>
      <c r="V23" s="611"/>
      <c r="W23" s="611"/>
      <c r="X23" s="611"/>
      <c r="Y23" s="612"/>
      <c r="Z23" s="613">
        <v>0.7</v>
      </c>
      <c r="AA23" s="613"/>
      <c r="AB23" s="613"/>
      <c r="AC23" s="613"/>
      <c r="AD23" s="614" t="s">
        <v>130</v>
      </c>
      <c r="AE23" s="614"/>
      <c r="AF23" s="614"/>
      <c r="AG23" s="614"/>
      <c r="AH23" s="614"/>
      <c r="AI23" s="614"/>
      <c r="AJ23" s="614"/>
      <c r="AK23" s="614"/>
      <c r="AL23" s="615" t="s">
        <v>139</v>
      </c>
      <c r="AM23" s="616"/>
      <c r="AN23" s="616"/>
      <c r="AO23" s="617"/>
      <c r="AP23" s="607" t="s">
        <v>283</v>
      </c>
      <c r="AQ23" s="626"/>
      <c r="AR23" s="626"/>
      <c r="AS23" s="626"/>
      <c r="AT23" s="626"/>
      <c r="AU23" s="626"/>
      <c r="AV23" s="626"/>
      <c r="AW23" s="626"/>
      <c r="AX23" s="626"/>
      <c r="AY23" s="626"/>
      <c r="AZ23" s="626"/>
      <c r="BA23" s="626"/>
      <c r="BB23" s="626"/>
      <c r="BC23" s="626"/>
      <c r="BD23" s="626"/>
      <c r="BE23" s="626"/>
      <c r="BF23" s="627"/>
      <c r="BG23" s="610">
        <v>10654453</v>
      </c>
      <c r="BH23" s="611"/>
      <c r="BI23" s="611"/>
      <c r="BJ23" s="611"/>
      <c r="BK23" s="611"/>
      <c r="BL23" s="611"/>
      <c r="BM23" s="611"/>
      <c r="BN23" s="612"/>
      <c r="BO23" s="613">
        <v>7.6</v>
      </c>
      <c r="BP23" s="613"/>
      <c r="BQ23" s="613"/>
      <c r="BR23" s="613"/>
      <c r="BS23" s="614" t="s">
        <v>139</v>
      </c>
      <c r="BT23" s="614"/>
      <c r="BU23" s="614"/>
      <c r="BV23" s="614"/>
      <c r="BW23" s="614"/>
      <c r="BX23" s="614"/>
      <c r="BY23" s="614"/>
      <c r="BZ23" s="614"/>
      <c r="CA23" s="614"/>
      <c r="CB23" s="618"/>
      <c r="CD23" s="592" t="s">
        <v>222</v>
      </c>
      <c r="CE23" s="593"/>
      <c r="CF23" s="593"/>
      <c r="CG23" s="593"/>
      <c r="CH23" s="593"/>
      <c r="CI23" s="593"/>
      <c r="CJ23" s="593"/>
      <c r="CK23" s="593"/>
      <c r="CL23" s="593"/>
      <c r="CM23" s="593"/>
      <c r="CN23" s="593"/>
      <c r="CO23" s="593"/>
      <c r="CP23" s="593"/>
      <c r="CQ23" s="594"/>
      <c r="CR23" s="592" t="s">
        <v>284</v>
      </c>
      <c r="CS23" s="593"/>
      <c r="CT23" s="593"/>
      <c r="CU23" s="593"/>
      <c r="CV23" s="593"/>
      <c r="CW23" s="593"/>
      <c r="CX23" s="593"/>
      <c r="CY23" s="594"/>
      <c r="CZ23" s="592" t="s">
        <v>285</v>
      </c>
      <c r="DA23" s="593"/>
      <c r="DB23" s="593"/>
      <c r="DC23" s="594"/>
      <c r="DD23" s="592" t="s">
        <v>286</v>
      </c>
      <c r="DE23" s="593"/>
      <c r="DF23" s="593"/>
      <c r="DG23" s="593"/>
      <c r="DH23" s="593"/>
      <c r="DI23" s="593"/>
      <c r="DJ23" s="593"/>
      <c r="DK23" s="594"/>
      <c r="DL23" s="637" t="s">
        <v>287</v>
      </c>
      <c r="DM23" s="638"/>
      <c r="DN23" s="638"/>
      <c r="DO23" s="638"/>
      <c r="DP23" s="638"/>
      <c r="DQ23" s="638"/>
      <c r="DR23" s="638"/>
      <c r="DS23" s="638"/>
      <c r="DT23" s="638"/>
      <c r="DU23" s="638"/>
      <c r="DV23" s="639"/>
      <c r="DW23" s="592" t="s">
        <v>288</v>
      </c>
      <c r="DX23" s="593"/>
      <c r="DY23" s="593"/>
      <c r="DZ23" s="593"/>
      <c r="EA23" s="593"/>
      <c r="EB23" s="593"/>
      <c r="EC23" s="594"/>
    </row>
    <row r="24" spans="2:133" ht="11.25" customHeight="1" x14ac:dyDescent="0.2">
      <c r="B24" s="607" t="s">
        <v>289</v>
      </c>
      <c r="C24" s="608"/>
      <c r="D24" s="608"/>
      <c r="E24" s="608"/>
      <c r="F24" s="608"/>
      <c r="G24" s="608"/>
      <c r="H24" s="608"/>
      <c r="I24" s="608"/>
      <c r="J24" s="608"/>
      <c r="K24" s="608"/>
      <c r="L24" s="608"/>
      <c r="M24" s="608"/>
      <c r="N24" s="608"/>
      <c r="O24" s="608"/>
      <c r="P24" s="608"/>
      <c r="Q24" s="609"/>
      <c r="R24" s="610">
        <v>54</v>
      </c>
      <c r="S24" s="611"/>
      <c r="T24" s="611"/>
      <c r="U24" s="611"/>
      <c r="V24" s="611"/>
      <c r="W24" s="611"/>
      <c r="X24" s="611"/>
      <c r="Y24" s="612"/>
      <c r="Z24" s="613">
        <v>0</v>
      </c>
      <c r="AA24" s="613"/>
      <c r="AB24" s="613"/>
      <c r="AC24" s="613"/>
      <c r="AD24" s="614" t="s">
        <v>233</v>
      </c>
      <c r="AE24" s="614"/>
      <c r="AF24" s="614"/>
      <c r="AG24" s="614"/>
      <c r="AH24" s="614"/>
      <c r="AI24" s="614"/>
      <c r="AJ24" s="614"/>
      <c r="AK24" s="614"/>
      <c r="AL24" s="615" t="s">
        <v>233</v>
      </c>
      <c r="AM24" s="616"/>
      <c r="AN24" s="616"/>
      <c r="AO24" s="617"/>
      <c r="AP24" s="607" t="s">
        <v>290</v>
      </c>
      <c r="AQ24" s="626"/>
      <c r="AR24" s="626"/>
      <c r="AS24" s="626"/>
      <c r="AT24" s="626"/>
      <c r="AU24" s="626"/>
      <c r="AV24" s="626"/>
      <c r="AW24" s="626"/>
      <c r="AX24" s="626"/>
      <c r="AY24" s="626"/>
      <c r="AZ24" s="626"/>
      <c r="BA24" s="626"/>
      <c r="BB24" s="626"/>
      <c r="BC24" s="626"/>
      <c r="BD24" s="626"/>
      <c r="BE24" s="626"/>
      <c r="BF24" s="627"/>
      <c r="BG24" s="610" t="s">
        <v>139</v>
      </c>
      <c r="BH24" s="611"/>
      <c r="BI24" s="611"/>
      <c r="BJ24" s="611"/>
      <c r="BK24" s="611"/>
      <c r="BL24" s="611"/>
      <c r="BM24" s="611"/>
      <c r="BN24" s="612"/>
      <c r="BO24" s="613" t="s">
        <v>139</v>
      </c>
      <c r="BP24" s="613"/>
      <c r="BQ24" s="613"/>
      <c r="BR24" s="613"/>
      <c r="BS24" s="614" t="s">
        <v>130</v>
      </c>
      <c r="BT24" s="614"/>
      <c r="BU24" s="614"/>
      <c r="BV24" s="614"/>
      <c r="BW24" s="614"/>
      <c r="BX24" s="614"/>
      <c r="BY24" s="614"/>
      <c r="BZ24" s="614"/>
      <c r="CA24" s="614"/>
      <c r="CB24" s="618"/>
      <c r="CD24" s="596" t="s">
        <v>291</v>
      </c>
      <c r="CE24" s="597"/>
      <c r="CF24" s="597"/>
      <c r="CG24" s="597"/>
      <c r="CH24" s="597"/>
      <c r="CI24" s="597"/>
      <c r="CJ24" s="597"/>
      <c r="CK24" s="597"/>
      <c r="CL24" s="597"/>
      <c r="CM24" s="597"/>
      <c r="CN24" s="597"/>
      <c r="CO24" s="597"/>
      <c r="CP24" s="597"/>
      <c r="CQ24" s="598"/>
      <c r="CR24" s="599">
        <v>192388540</v>
      </c>
      <c r="CS24" s="600"/>
      <c r="CT24" s="600"/>
      <c r="CU24" s="600"/>
      <c r="CV24" s="600"/>
      <c r="CW24" s="600"/>
      <c r="CX24" s="600"/>
      <c r="CY24" s="601"/>
      <c r="CZ24" s="604">
        <v>55</v>
      </c>
      <c r="DA24" s="605"/>
      <c r="DB24" s="605"/>
      <c r="DC24" s="621"/>
      <c r="DD24" s="644">
        <v>122784159</v>
      </c>
      <c r="DE24" s="600"/>
      <c r="DF24" s="600"/>
      <c r="DG24" s="600"/>
      <c r="DH24" s="600"/>
      <c r="DI24" s="600"/>
      <c r="DJ24" s="600"/>
      <c r="DK24" s="601"/>
      <c r="DL24" s="644">
        <v>121439126</v>
      </c>
      <c r="DM24" s="600"/>
      <c r="DN24" s="600"/>
      <c r="DO24" s="600"/>
      <c r="DP24" s="600"/>
      <c r="DQ24" s="600"/>
      <c r="DR24" s="600"/>
      <c r="DS24" s="600"/>
      <c r="DT24" s="600"/>
      <c r="DU24" s="600"/>
      <c r="DV24" s="601"/>
      <c r="DW24" s="604">
        <v>60.7</v>
      </c>
      <c r="DX24" s="605"/>
      <c r="DY24" s="605"/>
      <c r="DZ24" s="605"/>
      <c r="EA24" s="605"/>
      <c r="EB24" s="605"/>
      <c r="EC24" s="606"/>
    </row>
    <row r="25" spans="2:133" ht="11.25" customHeight="1" x14ac:dyDescent="0.2">
      <c r="B25" s="607" t="s">
        <v>292</v>
      </c>
      <c r="C25" s="608"/>
      <c r="D25" s="608"/>
      <c r="E25" s="608"/>
      <c r="F25" s="608"/>
      <c r="G25" s="608"/>
      <c r="H25" s="608"/>
      <c r="I25" s="608"/>
      <c r="J25" s="608"/>
      <c r="K25" s="608"/>
      <c r="L25" s="608"/>
      <c r="M25" s="608"/>
      <c r="N25" s="608"/>
      <c r="O25" s="608"/>
      <c r="P25" s="608"/>
      <c r="Q25" s="609"/>
      <c r="R25" s="610">
        <v>198462442</v>
      </c>
      <c r="S25" s="611"/>
      <c r="T25" s="611"/>
      <c r="U25" s="611"/>
      <c r="V25" s="611"/>
      <c r="W25" s="611"/>
      <c r="X25" s="611"/>
      <c r="Y25" s="612"/>
      <c r="Z25" s="613">
        <v>55</v>
      </c>
      <c r="AA25" s="613"/>
      <c r="AB25" s="613"/>
      <c r="AC25" s="613"/>
      <c r="AD25" s="614">
        <v>185349246</v>
      </c>
      <c r="AE25" s="614"/>
      <c r="AF25" s="614"/>
      <c r="AG25" s="614"/>
      <c r="AH25" s="614"/>
      <c r="AI25" s="614"/>
      <c r="AJ25" s="614"/>
      <c r="AK25" s="614"/>
      <c r="AL25" s="615">
        <v>99</v>
      </c>
      <c r="AM25" s="616"/>
      <c r="AN25" s="616"/>
      <c r="AO25" s="617"/>
      <c r="AP25" s="607" t="s">
        <v>293</v>
      </c>
      <c r="AQ25" s="626"/>
      <c r="AR25" s="626"/>
      <c r="AS25" s="626"/>
      <c r="AT25" s="626"/>
      <c r="AU25" s="626"/>
      <c r="AV25" s="626"/>
      <c r="AW25" s="626"/>
      <c r="AX25" s="626"/>
      <c r="AY25" s="626"/>
      <c r="AZ25" s="626"/>
      <c r="BA25" s="626"/>
      <c r="BB25" s="626"/>
      <c r="BC25" s="626"/>
      <c r="BD25" s="626"/>
      <c r="BE25" s="626"/>
      <c r="BF25" s="627"/>
      <c r="BG25" s="610" t="s">
        <v>233</v>
      </c>
      <c r="BH25" s="611"/>
      <c r="BI25" s="611"/>
      <c r="BJ25" s="611"/>
      <c r="BK25" s="611"/>
      <c r="BL25" s="611"/>
      <c r="BM25" s="611"/>
      <c r="BN25" s="612"/>
      <c r="BO25" s="613" t="s">
        <v>139</v>
      </c>
      <c r="BP25" s="613"/>
      <c r="BQ25" s="613"/>
      <c r="BR25" s="613"/>
      <c r="BS25" s="614" t="s">
        <v>130</v>
      </c>
      <c r="BT25" s="614"/>
      <c r="BU25" s="614"/>
      <c r="BV25" s="614"/>
      <c r="BW25" s="614"/>
      <c r="BX25" s="614"/>
      <c r="BY25" s="614"/>
      <c r="BZ25" s="614"/>
      <c r="CA25" s="614"/>
      <c r="CB25" s="618"/>
      <c r="CD25" s="607" t="s">
        <v>294</v>
      </c>
      <c r="CE25" s="608"/>
      <c r="CF25" s="608"/>
      <c r="CG25" s="608"/>
      <c r="CH25" s="608"/>
      <c r="CI25" s="608"/>
      <c r="CJ25" s="608"/>
      <c r="CK25" s="608"/>
      <c r="CL25" s="608"/>
      <c r="CM25" s="608"/>
      <c r="CN25" s="608"/>
      <c r="CO25" s="608"/>
      <c r="CP25" s="608"/>
      <c r="CQ25" s="609"/>
      <c r="CR25" s="610">
        <v>73952421</v>
      </c>
      <c r="CS25" s="640"/>
      <c r="CT25" s="640"/>
      <c r="CU25" s="640"/>
      <c r="CV25" s="640"/>
      <c r="CW25" s="640"/>
      <c r="CX25" s="640"/>
      <c r="CY25" s="641"/>
      <c r="CZ25" s="615">
        <v>21.2</v>
      </c>
      <c r="DA25" s="642"/>
      <c r="DB25" s="642"/>
      <c r="DC25" s="645"/>
      <c r="DD25" s="619">
        <v>63008791</v>
      </c>
      <c r="DE25" s="640"/>
      <c r="DF25" s="640"/>
      <c r="DG25" s="640"/>
      <c r="DH25" s="640"/>
      <c r="DI25" s="640"/>
      <c r="DJ25" s="640"/>
      <c r="DK25" s="641"/>
      <c r="DL25" s="619">
        <v>62577154</v>
      </c>
      <c r="DM25" s="640"/>
      <c r="DN25" s="640"/>
      <c r="DO25" s="640"/>
      <c r="DP25" s="640"/>
      <c r="DQ25" s="640"/>
      <c r="DR25" s="640"/>
      <c r="DS25" s="640"/>
      <c r="DT25" s="640"/>
      <c r="DU25" s="640"/>
      <c r="DV25" s="641"/>
      <c r="DW25" s="615">
        <v>31.3</v>
      </c>
      <c r="DX25" s="642"/>
      <c r="DY25" s="642"/>
      <c r="DZ25" s="642"/>
      <c r="EA25" s="642"/>
      <c r="EB25" s="642"/>
      <c r="EC25" s="643"/>
    </row>
    <row r="26" spans="2:133" ht="11.25" customHeight="1" x14ac:dyDescent="0.2">
      <c r="B26" s="607" t="s">
        <v>295</v>
      </c>
      <c r="C26" s="608"/>
      <c r="D26" s="608"/>
      <c r="E26" s="608"/>
      <c r="F26" s="608"/>
      <c r="G26" s="608"/>
      <c r="H26" s="608"/>
      <c r="I26" s="608"/>
      <c r="J26" s="608"/>
      <c r="K26" s="608"/>
      <c r="L26" s="608"/>
      <c r="M26" s="608"/>
      <c r="N26" s="608"/>
      <c r="O26" s="608"/>
      <c r="P26" s="608"/>
      <c r="Q26" s="609"/>
      <c r="R26" s="610">
        <v>298315</v>
      </c>
      <c r="S26" s="611"/>
      <c r="T26" s="611"/>
      <c r="U26" s="611"/>
      <c r="V26" s="611"/>
      <c r="W26" s="611"/>
      <c r="X26" s="611"/>
      <c r="Y26" s="612"/>
      <c r="Z26" s="613">
        <v>0.1</v>
      </c>
      <c r="AA26" s="613"/>
      <c r="AB26" s="613"/>
      <c r="AC26" s="613"/>
      <c r="AD26" s="614">
        <v>298315</v>
      </c>
      <c r="AE26" s="614"/>
      <c r="AF26" s="614"/>
      <c r="AG26" s="614"/>
      <c r="AH26" s="614"/>
      <c r="AI26" s="614"/>
      <c r="AJ26" s="614"/>
      <c r="AK26" s="614"/>
      <c r="AL26" s="615">
        <v>0.2</v>
      </c>
      <c r="AM26" s="616"/>
      <c r="AN26" s="616"/>
      <c r="AO26" s="617"/>
      <c r="AP26" s="607" t="s">
        <v>296</v>
      </c>
      <c r="AQ26" s="626"/>
      <c r="AR26" s="626"/>
      <c r="AS26" s="626"/>
      <c r="AT26" s="626"/>
      <c r="AU26" s="626"/>
      <c r="AV26" s="626"/>
      <c r="AW26" s="626"/>
      <c r="AX26" s="626"/>
      <c r="AY26" s="626"/>
      <c r="AZ26" s="626"/>
      <c r="BA26" s="626"/>
      <c r="BB26" s="626"/>
      <c r="BC26" s="626"/>
      <c r="BD26" s="626"/>
      <c r="BE26" s="626"/>
      <c r="BF26" s="627"/>
      <c r="BG26" s="610" t="s">
        <v>139</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297</v>
      </c>
      <c r="CE26" s="608"/>
      <c r="CF26" s="608"/>
      <c r="CG26" s="608"/>
      <c r="CH26" s="608"/>
      <c r="CI26" s="608"/>
      <c r="CJ26" s="608"/>
      <c r="CK26" s="608"/>
      <c r="CL26" s="608"/>
      <c r="CM26" s="608"/>
      <c r="CN26" s="608"/>
      <c r="CO26" s="608"/>
      <c r="CP26" s="608"/>
      <c r="CQ26" s="609"/>
      <c r="CR26" s="610">
        <v>50142274</v>
      </c>
      <c r="CS26" s="611"/>
      <c r="CT26" s="611"/>
      <c r="CU26" s="611"/>
      <c r="CV26" s="611"/>
      <c r="CW26" s="611"/>
      <c r="CX26" s="611"/>
      <c r="CY26" s="612"/>
      <c r="CZ26" s="615">
        <v>14.3</v>
      </c>
      <c r="DA26" s="642"/>
      <c r="DB26" s="642"/>
      <c r="DC26" s="645"/>
      <c r="DD26" s="619">
        <v>40093499</v>
      </c>
      <c r="DE26" s="611"/>
      <c r="DF26" s="611"/>
      <c r="DG26" s="611"/>
      <c r="DH26" s="611"/>
      <c r="DI26" s="611"/>
      <c r="DJ26" s="611"/>
      <c r="DK26" s="612"/>
      <c r="DL26" s="619" t="s">
        <v>130</v>
      </c>
      <c r="DM26" s="611"/>
      <c r="DN26" s="611"/>
      <c r="DO26" s="611"/>
      <c r="DP26" s="611"/>
      <c r="DQ26" s="611"/>
      <c r="DR26" s="611"/>
      <c r="DS26" s="611"/>
      <c r="DT26" s="611"/>
      <c r="DU26" s="611"/>
      <c r="DV26" s="612"/>
      <c r="DW26" s="615" t="s">
        <v>139</v>
      </c>
      <c r="DX26" s="642"/>
      <c r="DY26" s="642"/>
      <c r="DZ26" s="642"/>
      <c r="EA26" s="642"/>
      <c r="EB26" s="642"/>
      <c r="EC26" s="643"/>
    </row>
    <row r="27" spans="2:133" ht="11.25" customHeight="1" x14ac:dyDescent="0.2">
      <c r="B27" s="607" t="s">
        <v>298</v>
      </c>
      <c r="C27" s="608"/>
      <c r="D27" s="608"/>
      <c r="E27" s="608"/>
      <c r="F27" s="608"/>
      <c r="G27" s="608"/>
      <c r="H27" s="608"/>
      <c r="I27" s="608"/>
      <c r="J27" s="608"/>
      <c r="K27" s="608"/>
      <c r="L27" s="608"/>
      <c r="M27" s="608"/>
      <c r="N27" s="608"/>
      <c r="O27" s="608"/>
      <c r="P27" s="608"/>
      <c r="Q27" s="609"/>
      <c r="R27" s="610">
        <v>1514608</v>
      </c>
      <c r="S27" s="611"/>
      <c r="T27" s="611"/>
      <c r="U27" s="611"/>
      <c r="V27" s="611"/>
      <c r="W27" s="611"/>
      <c r="X27" s="611"/>
      <c r="Y27" s="612"/>
      <c r="Z27" s="613">
        <v>0.4</v>
      </c>
      <c r="AA27" s="613"/>
      <c r="AB27" s="613"/>
      <c r="AC27" s="613"/>
      <c r="AD27" s="614" t="s">
        <v>139</v>
      </c>
      <c r="AE27" s="614"/>
      <c r="AF27" s="614"/>
      <c r="AG27" s="614"/>
      <c r="AH27" s="614"/>
      <c r="AI27" s="614"/>
      <c r="AJ27" s="614"/>
      <c r="AK27" s="614"/>
      <c r="AL27" s="615" t="s">
        <v>130</v>
      </c>
      <c r="AM27" s="616"/>
      <c r="AN27" s="616"/>
      <c r="AO27" s="617"/>
      <c r="AP27" s="607" t="s">
        <v>299</v>
      </c>
      <c r="AQ27" s="608"/>
      <c r="AR27" s="608"/>
      <c r="AS27" s="608"/>
      <c r="AT27" s="608"/>
      <c r="AU27" s="608"/>
      <c r="AV27" s="608"/>
      <c r="AW27" s="608"/>
      <c r="AX27" s="608"/>
      <c r="AY27" s="608"/>
      <c r="AZ27" s="608"/>
      <c r="BA27" s="608"/>
      <c r="BB27" s="608"/>
      <c r="BC27" s="608"/>
      <c r="BD27" s="608"/>
      <c r="BE27" s="608"/>
      <c r="BF27" s="609"/>
      <c r="BG27" s="610">
        <v>139820869</v>
      </c>
      <c r="BH27" s="611"/>
      <c r="BI27" s="611"/>
      <c r="BJ27" s="611"/>
      <c r="BK27" s="611"/>
      <c r="BL27" s="611"/>
      <c r="BM27" s="611"/>
      <c r="BN27" s="612"/>
      <c r="BO27" s="613">
        <v>100</v>
      </c>
      <c r="BP27" s="613"/>
      <c r="BQ27" s="613"/>
      <c r="BR27" s="613"/>
      <c r="BS27" s="614" t="s">
        <v>130</v>
      </c>
      <c r="BT27" s="614"/>
      <c r="BU27" s="614"/>
      <c r="BV27" s="614"/>
      <c r="BW27" s="614"/>
      <c r="BX27" s="614"/>
      <c r="BY27" s="614"/>
      <c r="BZ27" s="614"/>
      <c r="CA27" s="614"/>
      <c r="CB27" s="618"/>
      <c r="CD27" s="607" t="s">
        <v>300</v>
      </c>
      <c r="CE27" s="608"/>
      <c r="CF27" s="608"/>
      <c r="CG27" s="608"/>
      <c r="CH27" s="608"/>
      <c r="CI27" s="608"/>
      <c r="CJ27" s="608"/>
      <c r="CK27" s="608"/>
      <c r="CL27" s="608"/>
      <c r="CM27" s="608"/>
      <c r="CN27" s="608"/>
      <c r="CO27" s="608"/>
      <c r="CP27" s="608"/>
      <c r="CQ27" s="609"/>
      <c r="CR27" s="610">
        <v>81076017</v>
      </c>
      <c r="CS27" s="640"/>
      <c r="CT27" s="640"/>
      <c r="CU27" s="640"/>
      <c r="CV27" s="640"/>
      <c r="CW27" s="640"/>
      <c r="CX27" s="640"/>
      <c r="CY27" s="641"/>
      <c r="CZ27" s="615">
        <v>23.2</v>
      </c>
      <c r="DA27" s="642"/>
      <c r="DB27" s="642"/>
      <c r="DC27" s="645"/>
      <c r="DD27" s="619">
        <v>24473698</v>
      </c>
      <c r="DE27" s="640"/>
      <c r="DF27" s="640"/>
      <c r="DG27" s="640"/>
      <c r="DH27" s="640"/>
      <c r="DI27" s="640"/>
      <c r="DJ27" s="640"/>
      <c r="DK27" s="641"/>
      <c r="DL27" s="619">
        <v>23560302</v>
      </c>
      <c r="DM27" s="640"/>
      <c r="DN27" s="640"/>
      <c r="DO27" s="640"/>
      <c r="DP27" s="640"/>
      <c r="DQ27" s="640"/>
      <c r="DR27" s="640"/>
      <c r="DS27" s="640"/>
      <c r="DT27" s="640"/>
      <c r="DU27" s="640"/>
      <c r="DV27" s="641"/>
      <c r="DW27" s="615">
        <v>11.8</v>
      </c>
      <c r="DX27" s="642"/>
      <c r="DY27" s="642"/>
      <c r="DZ27" s="642"/>
      <c r="EA27" s="642"/>
      <c r="EB27" s="642"/>
      <c r="EC27" s="643"/>
    </row>
    <row r="28" spans="2:133" ht="11.25" customHeight="1" x14ac:dyDescent="0.2">
      <c r="B28" s="607" t="s">
        <v>301</v>
      </c>
      <c r="C28" s="608"/>
      <c r="D28" s="608"/>
      <c r="E28" s="608"/>
      <c r="F28" s="608"/>
      <c r="G28" s="608"/>
      <c r="H28" s="608"/>
      <c r="I28" s="608"/>
      <c r="J28" s="608"/>
      <c r="K28" s="608"/>
      <c r="L28" s="608"/>
      <c r="M28" s="608"/>
      <c r="N28" s="608"/>
      <c r="O28" s="608"/>
      <c r="P28" s="608"/>
      <c r="Q28" s="609"/>
      <c r="R28" s="610">
        <v>3563905</v>
      </c>
      <c r="S28" s="611"/>
      <c r="T28" s="611"/>
      <c r="U28" s="611"/>
      <c r="V28" s="611"/>
      <c r="W28" s="611"/>
      <c r="X28" s="611"/>
      <c r="Y28" s="612"/>
      <c r="Z28" s="613">
        <v>1</v>
      </c>
      <c r="AA28" s="613"/>
      <c r="AB28" s="613"/>
      <c r="AC28" s="613"/>
      <c r="AD28" s="614">
        <v>603101</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302</v>
      </c>
      <c r="CE28" s="608"/>
      <c r="CF28" s="608"/>
      <c r="CG28" s="608"/>
      <c r="CH28" s="608"/>
      <c r="CI28" s="608"/>
      <c r="CJ28" s="608"/>
      <c r="CK28" s="608"/>
      <c r="CL28" s="608"/>
      <c r="CM28" s="608"/>
      <c r="CN28" s="608"/>
      <c r="CO28" s="608"/>
      <c r="CP28" s="608"/>
      <c r="CQ28" s="609"/>
      <c r="CR28" s="610">
        <v>37360102</v>
      </c>
      <c r="CS28" s="611"/>
      <c r="CT28" s="611"/>
      <c r="CU28" s="611"/>
      <c r="CV28" s="611"/>
      <c r="CW28" s="611"/>
      <c r="CX28" s="611"/>
      <c r="CY28" s="612"/>
      <c r="CZ28" s="615">
        <v>10.7</v>
      </c>
      <c r="DA28" s="642"/>
      <c r="DB28" s="642"/>
      <c r="DC28" s="645"/>
      <c r="DD28" s="619">
        <v>35301670</v>
      </c>
      <c r="DE28" s="611"/>
      <c r="DF28" s="611"/>
      <c r="DG28" s="611"/>
      <c r="DH28" s="611"/>
      <c r="DI28" s="611"/>
      <c r="DJ28" s="611"/>
      <c r="DK28" s="612"/>
      <c r="DL28" s="619">
        <v>35301670</v>
      </c>
      <c r="DM28" s="611"/>
      <c r="DN28" s="611"/>
      <c r="DO28" s="611"/>
      <c r="DP28" s="611"/>
      <c r="DQ28" s="611"/>
      <c r="DR28" s="611"/>
      <c r="DS28" s="611"/>
      <c r="DT28" s="611"/>
      <c r="DU28" s="611"/>
      <c r="DV28" s="612"/>
      <c r="DW28" s="615">
        <v>17.600000000000001</v>
      </c>
      <c r="DX28" s="642"/>
      <c r="DY28" s="642"/>
      <c r="DZ28" s="642"/>
      <c r="EA28" s="642"/>
      <c r="EB28" s="642"/>
      <c r="EC28" s="643"/>
    </row>
    <row r="29" spans="2:133" ht="11.25" customHeight="1" x14ac:dyDescent="0.2">
      <c r="B29" s="607" t="s">
        <v>303</v>
      </c>
      <c r="C29" s="608"/>
      <c r="D29" s="608"/>
      <c r="E29" s="608"/>
      <c r="F29" s="608"/>
      <c r="G29" s="608"/>
      <c r="H29" s="608"/>
      <c r="I29" s="608"/>
      <c r="J29" s="608"/>
      <c r="K29" s="608"/>
      <c r="L29" s="608"/>
      <c r="M29" s="608"/>
      <c r="N29" s="608"/>
      <c r="O29" s="608"/>
      <c r="P29" s="608"/>
      <c r="Q29" s="609"/>
      <c r="R29" s="610">
        <v>1212525</v>
      </c>
      <c r="S29" s="611"/>
      <c r="T29" s="611"/>
      <c r="U29" s="611"/>
      <c r="V29" s="611"/>
      <c r="W29" s="611"/>
      <c r="X29" s="611"/>
      <c r="Y29" s="612"/>
      <c r="Z29" s="613">
        <v>0.3</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304</v>
      </c>
      <c r="CE29" s="649"/>
      <c r="CF29" s="607" t="s">
        <v>71</v>
      </c>
      <c r="CG29" s="608"/>
      <c r="CH29" s="608"/>
      <c r="CI29" s="608"/>
      <c r="CJ29" s="608"/>
      <c r="CK29" s="608"/>
      <c r="CL29" s="608"/>
      <c r="CM29" s="608"/>
      <c r="CN29" s="608"/>
      <c r="CO29" s="608"/>
      <c r="CP29" s="608"/>
      <c r="CQ29" s="609"/>
      <c r="CR29" s="610">
        <v>37360102</v>
      </c>
      <c r="CS29" s="640"/>
      <c r="CT29" s="640"/>
      <c r="CU29" s="640"/>
      <c r="CV29" s="640"/>
      <c r="CW29" s="640"/>
      <c r="CX29" s="640"/>
      <c r="CY29" s="641"/>
      <c r="CZ29" s="615">
        <v>10.7</v>
      </c>
      <c r="DA29" s="642"/>
      <c r="DB29" s="642"/>
      <c r="DC29" s="645"/>
      <c r="DD29" s="619">
        <v>35301670</v>
      </c>
      <c r="DE29" s="640"/>
      <c r="DF29" s="640"/>
      <c r="DG29" s="640"/>
      <c r="DH29" s="640"/>
      <c r="DI29" s="640"/>
      <c r="DJ29" s="640"/>
      <c r="DK29" s="641"/>
      <c r="DL29" s="619">
        <v>35301670</v>
      </c>
      <c r="DM29" s="640"/>
      <c r="DN29" s="640"/>
      <c r="DO29" s="640"/>
      <c r="DP29" s="640"/>
      <c r="DQ29" s="640"/>
      <c r="DR29" s="640"/>
      <c r="DS29" s="640"/>
      <c r="DT29" s="640"/>
      <c r="DU29" s="640"/>
      <c r="DV29" s="641"/>
      <c r="DW29" s="615">
        <v>17.600000000000001</v>
      </c>
      <c r="DX29" s="642"/>
      <c r="DY29" s="642"/>
      <c r="DZ29" s="642"/>
      <c r="EA29" s="642"/>
      <c r="EB29" s="642"/>
      <c r="EC29" s="643"/>
    </row>
    <row r="30" spans="2:133" ht="11.25" customHeight="1" x14ac:dyDescent="0.2">
      <c r="B30" s="607" t="s">
        <v>305</v>
      </c>
      <c r="C30" s="608"/>
      <c r="D30" s="608"/>
      <c r="E30" s="608"/>
      <c r="F30" s="608"/>
      <c r="G30" s="608"/>
      <c r="H30" s="608"/>
      <c r="I30" s="608"/>
      <c r="J30" s="608"/>
      <c r="K30" s="608"/>
      <c r="L30" s="608"/>
      <c r="M30" s="608"/>
      <c r="N30" s="608"/>
      <c r="O30" s="608"/>
      <c r="P30" s="608"/>
      <c r="Q30" s="609"/>
      <c r="R30" s="610">
        <v>76853600</v>
      </c>
      <c r="S30" s="611"/>
      <c r="T30" s="611"/>
      <c r="U30" s="611"/>
      <c r="V30" s="611"/>
      <c r="W30" s="611"/>
      <c r="X30" s="611"/>
      <c r="Y30" s="612"/>
      <c r="Z30" s="613">
        <v>21.3</v>
      </c>
      <c r="AA30" s="613"/>
      <c r="AB30" s="613"/>
      <c r="AC30" s="613"/>
      <c r="AD30" s="614" t="s">
        <v>130</v>
      </c>
      <c r="AE30" s="614"/>
      <c r="AF30" s="614"/>
      <c r="AG30" s="614"/>
      <c r="AH30" s="614"/>
      <c r="AI30" s="614"/>
      <c r="AJ30" s="614"/>
      <c r="AK30" s="614"/>
      <c r="AL30" s="615" t="s">
        <v>130</v>
      </c>
      <c r="AM30" s="616"/>
      <c r="AN30" s="616"/>
      <c r="AO30" s="617"/>
      <c r="AP30" s="592" t="s">
        <v>222</v>
      </c>
      <c r="AQ30" s="593"/>
      <c r="AR30" s="593"/>
      <c r="AS30" s="593"/>
      <c r="AT30" s="593"/>
      <c r="AU30" s="593"/>
      <c r="AV30" s="593"/>
      <c r="AW30" s="593"/>
      <c r="AX30" s="593"/>
      <c r="AY30" s="593"/>
      <c r="AZ30" s="593"/>
      <c r="BA30" s="593"/>
      <c r="BB30" s="593"/>
      <c r="BC30" s="593"/>
      <c r="BD30" s="593"/>
      <c r="BE30" s="593"/>
      <c r="BF30" s="594"/>
      <c r="BG30" s="592" t="s">
        <v>306</v>
      </c>
      <c r="BH30" s="646"/>
      <c r="BI30" s="646"/>
      <c r="BJ30" s="646"/>
      <c r="BK30" s="646"/>
      <c r="BL30" s="646"/>
      <c r="BM30" s="646"/>
      <c r="BN30" s="646"/>
      <c r="BO30" s="646"/>
      <c r="BP30" s="646"/>
      <c r="BQ30" s="647"/>
      <c r="BR30" s="592" t="s">
        <v>307</v>
      </c>
      <c r="BS30" s="646"/>
      <c r="BT30" s="646"/>
      <c r="BU30" s="646"/>
      <c r="BV30" s="646"/>
      <c r="BW30" s="646"/>
      <c r="BX30" s="646"/>
      <c r="BY30" s="646"/>
      <c r="BZ30" s="646"/>
      <c r="CA30" s="646"/>
      <c r="CB30" s="647"/>
      <c r="CD30" s="650"/>
      <c r="CE30" s="651"/>
      <c r="CF30" s="607" t="s">
        <v>308</v>
      </c>
      <c r="CG30" s="608"/>
      <c r="CH30" s="608"/>
      <c r="CI30" s="608"/>
      <c r="CJ30" s="608"/>
      <c r="CK30" s="608"/>
      <c r="CL30" s="608"/>
      <c r="CM30" s="608"/>
      <c r="CN30" s="608"/>
      <c r="CO30" s="608"/>
      <c r="CP30" s="608"/>
      <c r="CQ30" s="609"/>
      <c r="CR30" s="610">
        <v>35633912</v>
      </c>
      <c r="CS30" s="611"/>
      <c r="CT30" s="611"/>
      <c r="CU30" s="611"/>
      <c r="CV30" s="611"/>
      <c r="CW30" s="611"/>
      <c r="CX30" s="611"/>
      <c r="CY30" s="612"/>
      <c r="CZ30" s="615">
        <v>10.199999999999999</v>
      </c>
      <c r="DA30" s="642"/>
      <c r="DB30" s="642"/>
      <c r="DC30" s="645"/>
      <c r="DD30" s="619">
        <v>33576323</v>
      </c>
      <c r="DE30" s="611"/>
      <c r="DF30" s="611"/>
      <c r="DG30" s="611"/>
      <c r="DH30" s="611"/>
      <c r="DI30" s="611"/>
      <c r="DJ30" s="611"/>
      <c r="DK30" s="612"/>
      <c r="DL30" s="619">
        <v>33576323</v>
      </c>
      <c r="DM30" s="611"/>
      <c r="DN30" s="611"/>
      <c r="DO30" s="611"/>
      <c r="DP30" s="611"/>
      <c r="DQ30" s="611"/>
      <c r="DR30" s="611"/>
      <c r="DS30" s="611"/>
      <c r="DT30" s="611"/>
      <c r="DU30" s="611"/>
      <c r="DV30" s="612"/>
      <c r="DW30" s="615">
        <v>16.8</v>
      </c>
      <c r="DX30" s="642"/>
      <c r="DY30" s="642"/>
      <c r="DZ30" s="642"/>
      <c r="EA30" s="642"/>
      <c r="EB30" s="642"/>
      <c r="EC30" s="643"/>
    </row>
    <row r="31" spans="2:133" ht="11.25" customHeight="1" x14ac:dyDescent="0.2">
      <c r="B31" s="623" t="s">
        <v>309</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130</v>
      </c>
      <c r="AA31" s="613"/>
      <c r="AB31" s="613"/>
      <c r="AC31" s="613"/>
      <c r="AD31" s="614" t="s">
        <v>130</v>
      </c>
      <c r="AE31" s="614"/>
      <c r="AF31" s="614"/>
      <c r="AG31" s="614"/>
      <c r="AH31" s="614"/>
      <c r="AI31" s="614"/>
      <c r="AJ31" s="614"/>
      <c r="AK31" s="614"/>
      <c r="AL31" s="615" t="s">
        <v>233</v>
      </c>
      <c r="AM31" s="616"/>
      <c r="AN31" s="616"/>
      <c r="AO31" s="617"/>
      <c r="AP31" s="658" t="s">
        <v>310</v>
      </c>
      <c r="AQ31" s="659"/>
      <c r="AR31" s="659"/>
      <c r="AS31" s="659"/>
      <c r="AT31" s="664" t="s">
        <v>311</v>
      </c>
      <c r="AU31" s="212"/>
      <c r="AV31" s="212"/>
      <c r="AW31" s="212"/>
      <c r="AX31" s="596" t="s">
        <v>188</v>
      </c>
      <c r="AY31" s="597"/>
      <c r="AZ31" s="597"/>
      <c r="BA31" s="597"/>
      <c r="BB31" s="597"/>
      <c r="BC31" s="597"/>
      <c r="BD31" s="597"/>
      <c r="BE31" s="597"/>
      <c r="BF31" s="598"/>
      <c r="BG31" s="657">
        <v>99.6</v>
      </c>
      <c r="BH31" s="654"/>
      <c r="BI31" s="654"/>
      <c r="BJ31" s="654"/>
      <c r="BK31" s="654"/>
      <c r="BL31" s="654"/>
      <c r="BM31" s="605">
        <v>99.2</v>
      </c>
      <c r="BN31" s="654"/>
      <c r="BO31" s="654"/>
      <c r="BP31" s="654"/>
      <c r="BQ31" s="655"/>
      <c r="BR31" s="657">
        <v>99.6</v>
      </c>
      <c r="BS31" s="654"/>
      <c r="BT31" s="654"/>
      <c r="BU31" s="654"/>
      <c r="BV31" s="654"/>
      <c r="BW31" s="654"/>
      <c r="BX31" s="605">
        <v>99.1</v>
      </c>
      <c r="BY31" s="654"/>
      <c r="BZ31" s="654"/>
      <c r="CA31" s="654"/>
      <c r="CB31" s="655"/>
      <c r="CD31" s="650"/>
      <c r="CE31" s="651"/>
      <c r="CF31" s="607" t="s">
        <v>312</v>
      </c>
      <c r="CG31" s="608"/>
      <c r="CH31" s="608"/>
      <c r="CI31" s="608"/>
      <c r="CJ31" s="608"/>
      <c r="CK31" s="608"/>
      <c r="CL31" s="608"/>
      <c r="CM31" s="608"/>
      <c r="CN31" s="608"/>
      <c r="CO31" s="608"/>
      <c r="CP31" s="608"/>
      <c r="CQ31" s="609"/>
      <c r="CR31" s="610">
        <v>1726190</v>
      </c>
      <c r="CS31" s="640"/>
      <c r="CT31" s="640"/>
      <c r="CU31" s="640"/>
      <c r="CV31" s="640"/>
      <c r="CW31" s="640"/>
      <c r="CX31" s="640"/>
      <c r="CY31" s="641"/>
      <c r="CZ31" s="615">
        <v>0.5</v>
      </c>
      <c r="DA31" s="642"/>
      <c r="DB31" s="642"/>
      <c r="DC31" s="645"/>
      <c r="DD31" s="619">
        <v>1725347</v>
      </c>
      <c r="DE31" s="640"/>
      <c r="DF31" s="640"/>
      <c r="DG31" s="640"/>
      <c r="DH31" s="640"/>
      <c r="DI31" s="640"/>
      <c r="DJ31" s="640"/>
      <c r="DK31" s="641"/>
      <c r="DL31" s="619">
        <v>1725347</v>
      </c>
      <c r="DM31" s="640"/>
      <c r="DN31" s="640"/>
      <c r="DO31" s="640"/>
      <c r="DP31" s="640"/>
      <c r="DQ31" s="640"/>
      <c r="DR31" s="640"/>
      <c r="DS31" s="640"/>
      <c r="DT31" s="640"/>
      <c r="DU31" s="640"/>
      <c r="DV31" s="641"/>
      <c r="DW31" s="615">
        <v>0.9</v>
      </c>
      <c r="DX31" s="642"/>
      <c r="DY31" s="642"/>
      <c r="DZ31" s="642"/>
      <c r="EA31" s="642"/>
      <c r="EB31" s="642"/>
      <c r="EC31" s="643"/>
    </row>
    <row r="32" spans="2:133" ht="11.25" customHeight="1" x14ac:dyDescent="0.2">
      <c r="B32" s="607" t="s">
        <v>313</v>
      </c>
      <c r="C32" s="608"/>
      <c r="D32" s="608"/>
      <c r="E32" s="608"/>
      <c r="F32" s="608"/>
      <c r="G32" s="608"/>
      <c r="H32" s="608"/>
      <c r="I32" s="608"/>
      <c r="J32" s="608"/>
      <c r="K32" s="608"/>
      <c r="L32" s="608"/>
      <c r="M32" s="608"/>
      <c r="N32" s="608"/>
      <c r="O32" s="608"/>
      <c r="P32" s="608"/>
      <c r="Q32" s="609"/>
      <c r="R32" s="610">
        <v>19211814</v>
      </c>
      <c r="S32" s="611"/>
      <c r="T32" s="611"/>
      <c r="U32" s="611"/>
      <c r="V32" s="611"/>
      <c r="W32" s="611"/>
      <c r="X32" s="611"/>
      <c r="Y32" s="612"/>
      <c r="Z32" s="613">
        <v>5.3</v>
      </c>
      <c r="AA32" s="613"/>
      <c r="AB32" s="613"/>
      <c r="AC32" s="613"/>
      <c r="AD32" s="614" t="s">
        <v>233</v>
      </c>
      <c r="AE32" s="614"/>
      <c r="AF32" s="614"/>
      <c r="AG32" s="614"/>
      <c r="AH32" s="614"/>
      <c r="AI32" s="614"/>
      <c r="AJ32" s="614"/>
      <c r="AK32" s="614"/>
      <c r="AL32" s="615" t="s">
        <v>139</v>
      </c>
      <c r="AM32" s="616"/>
      <c r="AN32" s="616"/>
      <c r="AO32" s="617"/>
      <c r="AP32" s="660"/>
      <c r="AQ32" s="661"/>
      <c r="AR32" s="661"/>
      <c r="AS32" s="661"/>
      <c r="AT32" s="665"/>
      <c r="AU32" s="208" t="s">
        <v>314</v>
      </c>
      <c r="AX32" s="607" t="s">
        <v>315</v>
      </c>
      <c r="AY32" s="608"/>
      <c r="AZ32" s="608"/>
      <c r="BA32" s="608"/>
      <c r="BB32" s="608"/>
      <c r="BC32" s="608"/>
      <c r="BD32" s="608"/>
      <c r="BE32" s="608"/>
      <c r="BF32" s="609"/>
      <c r="BG32" s="667">
        <v>99.5</v>
      </c>
      <c r="BH32" s="640"/>
      <c r="BI32" s="640"/>
      <c r="BJ32" s="640"/>
      <c r="BK32" s="640"/>
      <c r="BL32" s="640"/>
      <c r="BM32" s="616">
        <v>98.9</v>
      </c>
      <c r="BN32" s="640"/>
      <c r="BO32" s="640"/>
      <c r="BP32" s="640"/>
      <c r="BQ32" s="656"/>
      <c r="BR32" s="667">
        <v>99.5</v>
      </c>
      <c r="BS32" s="640"/>
      <c r="BT32" s="640"/>
      <c r="BU32" s="640"/>
      <c r="BV32" s="640"/>
      <c r="BW32" s="640"/>
      <c r="BX32" s="616">
        <v>98.8</v>
      </c>
      <c r="BY32" s="640"/>
      <c r="BZ32" s="640"/>
      <c r="CA32" s="640"/>
      <c r="CB32" s="656"/>
      <c r="CD32" s="652"/>
      <c r="CE32" s="653"/>
      <c r="CF32" s="607" t="s">
        <v>316</v>
      </c>
      <c r="CG32" s="608"/>
      <c r="CH32" s="608"/>
      <c r="CI32" s="608"/>
      <c r="CJ32" s="608"/>
      <c r="CK32" s="608"/>
      <c r="CL32" s="608"/>
      <c r="CM32" s="608"/>
      <c r="CN32" s="608"/>
      <c r="CO32" s="608"/>
      <c r="CP32" s="608"/>
      <c r="CQ32" s="609"/>
      <c r="CR32" s="610" t="s">
        <v>139</v>
      </c>
      <c r="CS32" s="611"/>
      <c r="CT32" s="611"/>
      <c r="CU32" s="611"/>
      <c r="CV32" s="611"/>
      <c r="CW32" s="611"/>
      <c r="CX32" s="611"/>
      <c r="CY32" s="612"/>
      <c r="CZ32" s="615" t="s">
        <v>139</v>
      </c>
      <c r="DA32" s="642"/>
      <c r="DB32" s="642"/>
      <c r="DC32" s="645"/>
      <c r="DD32" s="619" t="s">
        <v>139</v>
      </c>
      <c r="DE32" s="611"/>
      <c r="DF32" s="611"/>
      <c r="DG32" s="611"/>
      <c r="DH32" s="611"/>
      <c r="DI32" s="611"/>
      <c r="DJ32" s="611"/>
      <c r="DK32" s="612"/>
      <c r="DL32" s="619" t="s">
        <v>139</v>
      </c>
      <c r="DM32" s="611"/>
      <c r="DN32" s="611"/>
      <c r="DO32" s="611"/>
      <c r="DP32" s="611"/>
      <c r="DQ32" s="611"/>
      <c r="DR32" s="611"/>
      <c r="DS32" s="611"/>
      <c r="DT32" s="611"/>
      <c r="DU32" s="611"/>
      <c r="DV32" s="612"/>
      <c r="DW32" s="615" t="s">
        <v>139</v>
      </c>
      <c r="DX32" s="642"/>
      <c r="DY32" s="642"/>
      <c r="DZ32" s="642"/>
      <c r="EA32" s="642"/>
      <c r="EB32" s="642"/>
      <c r="EC32" s="643"/>
    </row>
    <row r="33" spans="2:133" ht="11.25" customHeight="1" x14ac:dyDescent="0.2">
      <c r="B33" s="607" t="s">
        <v>317</v>
      </c>
      <c r="C33" s="608"/>
      <c r="D33" s="608"/>
      <c r="E33" s="608"/>
      <c r="F33" s="608"/>
      <c r="G33" s="608"/>
      <c r="H33" s="608"/>
      <c r="I33" s="608"/>
      <c r="J33" s="608"/>
      <c r="K33" s="608"/>
      <c r="L33" s="608"/>
      <c r="M33" s="608"/>
      <c r="N33" s="608"/>
      <c r="O33" s="608"/>
      <c r="P33" s="608"/>
      <c r="Q33" s="609"/>
      <c r="R33" s="610">
        <v>834158</v>
      </c>
      <c r="S33" s="611"/>
      <c r="T33" s="611"/>
      <c r="U33" s="611"/>
      <c r="V33" s="611"/>
      <c r="W33" s="611"/>
      <c r="X33" s="611"/>
      <c r="Y33" s="612"/>
      <c r="Z33" s="613">
        <v>0.2</v>
      </c>
      <c r="AA33" s="613"/>
      <c r="AB33" s="613"/>
      <c r="AC33" s="613"/>
      <c r="AD33" s="614">
        <v>174732</v>
      </c>
      <c r="AE33" s="614"/>
      <c r="AF33" s="614"/>
      <c r="AG33" s="614"/>
      <c r="AH33" s="614"/>
      <c r="AI33" s="614"/>
      <c r="AJ33" s="614"/>
      <c r="AK33" s="614"/>
      <c r="AL33" s="615">
        <v>0.1</v>
      </c>
      <c r="AM33" s="616"/>
      <c r="AN33" s="616"/>
      <c r="AO33" s="617"/>
      <c r="AP33" s="662"/>
      <c r="AQ33" s="663"/>
      <c r="AR33" s="663"/>
      <c r="AS33" s="663"/>
      <c r="AT33" s="666"/>
      <c r="AU33" s="213"/>
      <c r="AV33" s="213"/>
      <c r="AW33" s="213"/>
      <c r="AX33" s="631" t="s">
        <v>318</v>
      </c>
      <c r="AY33" s="632"/>
      <c r="AZ33" s="632"/>
      <c r="BA33" s="632"/>
      <c r="BB33" s="632"/>
      <c r="BC33" s="632"/>
      <c r="BD33" s="632"/>
      <c r="BE33" s="632"/>
      <c r="BF33" s="633"/>
      <c r="BG33" s="668">
        <v>99.7</v>
      </c>
      <c r="BH33" s="669"/>
      <c r="BI33" s="669"/>
      <c r="BJ33" s="669"/>
      <c r="BK33" s="669"/>
      <c r="BL33" s="669"/>
      <c r="BM33" s="670">
        <v>99.5</v>
      </c>
      <c r="BN33" s="669"/>
      <c r="BO33" s="669"/>
      <c r="BP33" s="669"/>
      <c r="BQ33" s="671"/>
      <c r="BR33" s="668">
        <v>99.7</v>
      </c>
      <c r="BS33" s="669"/>
      <c r="BT33" s="669"/>
      <c r="BU33" s="669"/>
      <c r="BV33" s="669"/>
      <c r="BW33" s="669"/>
      <c r="BX33" s="670">
        <v>99.4</v>
      </c>
      <c r="BY33" s="669"/>
      <c r="BZ33" s="669"/>
      <c r="CA33" s="669"/>
      <c r="CB33" s="671"/>
      <c r="CD33" s="607" t="s">
        <v>319</v>
      </c>
      <c r="CE33" s="608"/>
      <c r="CF33" s="608"/>
      <c r="CG33" s="608"/>
      <c r="CH33" s="608"/>
      <c r="CI33" s="608"/>
      <c r="CJ33" s="608"/>
      <c r="CK33" s="608"/>
      <c r="CL33" s="608"/>
      <c r="CM33" s="608"/>
      <c r="CN33" s="608"/>
      <c r="CO33" s="608"/>
      <c r="CP33" s="608"/>
      <c r="CQ33" s="609"/>
      <c r="CR33" s="610">
        <v>114758951</v>
      </c>
      <c r="CS33" s="640"/>
      <c r="CT33" s="640"/>
      <c r="CU33" s="640"/>
      <c r="CV33" s="640"/>
      <c r="CW33" s="640"/>
      <c r="CX33" s="640"/>
      <c r="CY33" s="641"/>
      <c r="CZ33" s="615">
        <v>32.799999999999997</v>
      </c>
      <c r="DA33" s="642"/>
      <c r="DB33" s="642"/>
      <c r="DC33" s="645"/>
      <c r="DD33" s="619">
        <v>90788240</v>
      </c>
      <c r="DE33" s="640"/>
      <c r="DF33" s="640"/>
      <c r="DG33" s="640"/>
      <c r="DH33" s="640"/>
      <c r="DI33" s="640"/>
      <c r="DJ33" s="640"/>
      <c r="DK33" s="641"/>
      <c r="DL33" s="619">
        <v>64995860</v>
      </c>
      <c r="DM33" s="640"/>
      <c r="DN33" s="640"/>
      <c r="DO33" s="640"/>
      <c r="DP33" s="640"/>
      <c r="DQ33" s="640"/>
      <c r="DR33" s="640"/>
      <c r="DS33" s="640"/>
      <c r="DT33" s="640"/>
      <c r="DU33" s="640"/>
      <c r="DV33" s="641"/>
      <c r="DW33" s="615">
        <v>32.5</v>
      </c>
      <c r="DX33" s="642"/>
      <c r="DY33" s="642"/>
      <c r="DZ33" s="642"/>
      <c r="EA33" s="642"/>
      <c r="EB33" s="642"/>
      <c r="EC33" s="643"/>
    </row>
    <row r="34" spans="2:133" ht="11.25" customHeight="1" x14ac:dyDescent="0.2">
      <c r="B34" s="607" t="s">
        <v>320</v>
      </c>
      <c r="C34" s="608"/>
      <c r="D34" s="608"/>
      <c r="E34" s="608"/>
      <c r="F34" s="608"/>
      <c r="G34" s="608"/>
      <c r="H34" s="608"/>
      <c r="I34" s="608"/>
      <c r="J34" s="608"/>
      <c r="K34" s="608"/>
      <c r="L34" s="608"/>
      <c r="M34" s="608"/>
      <c r="N34" s="608"/>
      <c r="O34" s="608"/>
      <c r="P34" s="608"/>
      <c r="Q34" s="609"/>
      <c r="R34" s="610">
        <v>916533</v>
      </c>
      <c r="S34" s="611"/>
      <c r="T34" s="611"/>
      <c r="U34" s="611"/>
      <c r="V34" s="611"/>
      <c r="W34" s="611"/>
      <c r="X34" s="611"/>
      <c r="Y34" s="612"/>
      <c r="Z34" s="613">
        <v>0.3</v>
      </c>
      <c r="AA34" s="613"/>
      <c r="AB34" s="613"/>
      <c r="AC34" s="613"/>
      <c r="AD34" s="614" t="s">
        <v>139</v>
      </c>
      <c r="AE34" s="614"/>
      <c r="AF34" s="614"/>
      <c r="AG34" s="614"/>
      <c r="AH34" s="614"/>
      <c r="AI34" s="614"/>
      <c r="AJ34" s="614"/>
      <c r="AK34" s="614"/>
      <c r="AL34" s="615" t="s">
        <v>233</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321</v>
      </c>
      <c r="CE34" s="608"/>
      <c r="CF34" s="608"/>
      <c r="CG34" s="608"/>
      <c r="CH34" s="608"/>
      <c r="CI34" s="608"/>
      <c r="CJ34" s="608"/>
      <c r="CK34" s="608"/>
      <c r="CL34" s="608"/>
      <c r="CM34" s="608"/>
      <c r="CN34" s="608"/>
      <c r="CO34" s="608"/>
      <c r="CP34" s="608"/>
      <c r="CQ34" s="609"/>
      <c r="CR34" s="610">
        <v>45089185</v>
      </c>
      <c r="CS34" s="611"/>
      <c r="CT34" s="611"/>
      <c r="CU34" s="611"/>
      <c r="CV34" s="611"/>
      <c r="CW34" s="611"/>
      <c r="CX34" s="611"/>
      <c r="CY34" s="612"/>
      <c r="CZ34" s="615">
        <v>12.9</v>
      </c>
      <c r="DA34" s="642"/>
      <c r="DB34" s="642"/>
      <c r="DC34" s="645"/>
      <c r="DD34" s="619">
        <v>31919718</v>
      </c>
      <c r="DE34" s="611"/>
      <c r="DF34" s="611"/>
      <c r="DG34" s="611"/>
      <c r="DH34" s="611"/>
      <c r="DI34" s="611"/>
      <c r="DJ34" s="611"/>
      <c r="DK34" s="612"/>
      <c r="DL34" s="619">
        <v>27536961</v>
      </c>
      <c r="DM34" s="611"/>
      <c r="DN34" s="611"/>
      <c r="DO34" s="611"/>
      <c r="DP34" s="611"/>
      <c r="DQ34" s="611"/>
      <c r="DR34" s="611"/>
      <c r="DS34" s="611"/>
      <c r="DT34" s="611"/>
      <c r="DU34" s="611"/>
      <c r="DV34" s="612"/>
      <c r="DW34" s="615">
        <v>13.8</v>
      </c>
      <c r="DX34" s="642"/>
      <c r="DY34" s="642"/>
      <c r="DZ34" s="642"/>
      <c r="EA34" s="642"/>
      <c r="EB34" s="642"/>
      <c r="EC34" s="643"/>
    </row>
    <row r="35" spans="2:133" ht="11.25" customHeight="1" x14ac:dyDescent="0.2">
      <c r="B35" s="607" t="s">
        <v>322</v>
      </c>
      <c r="C35" s="608"/>
      <c r="D35" s="608"/>
      <c r="E35" s="608"/>
      <c r="F35" s="608"/>
      <c r="G35" s="608"/>
      <c r="H35" s="608"/>
      <c r="I35" s="608"/>
      <c r="J35" s="608"/>
      <c r="K35" s="608"/>
      <c r="L35" s="608"/>
      <c r="M35" s="608"/>
      <c r="N35" s="608"/>
      <c r="O35" s="608"/>
      <c r="P35" s="608"/>
      <c r="Q35" s="609"/>
      <c r="R35" s="610">
        <v>4173766</v>
      </c>
      <c r="S35" s="611"/>
      <c r="T35" s="611"/>
      <c r="U35" s="611"/>
      <c r="V35" s="611"/>
      <c r="W35" s="611"/>
      <c r="X35" s="611"/>
      <c r="Y35" s="612"/>
      <c r="Z35" s="613">
        <v>1.2</v>
      </c>
      <c r="AA35" s="613"/>
      <c r="AB35" s="613"/>
      <c r="AC35" s="613"/>
      <c r="AD35" s="614" t="s">
        <v>139</v>
      </c>
      <c r="AE35" s="614"/>
      <c r="AF35" s="614"/>
      <c r="AG35" s="614"/>
      <c r="AH35" s="614"/>
      <c r="AI35" s="614"/>
      <c r="AJ35" s="614"/>
      <c r="AK35" s="614"/>
      <c r="AL35" s="615" t="s">
        <v>130</v>
      </c>
      <c r="AM35" s="616"/>
      <c r="AN35" s="616"/>
      <c r="AO35" s="617"/>
      <c r="AP35" s="218"/>
      <c r="AQ35" s="592" t="s">
        <v>323</v>
      </c>
      <c r="AR35" s="593"/>
      <c r="AS35" s="593"/>
      <c r="AT35" s="593"/>
      <c r="AU35" s="593"/>
      <c r="AV35" s="593"/>
      <c r="AW35" s="593"/>
      <c r="AX35" s="593"/>
      <c r="AY35" s="593"/>
      <c r="AZ35" s="593"/>
      <c r="BA35" s="593"/>
      <c r="BB35" s="593"/>
      <c r="BC35" s="593"/>
      <c r="BD35" s="593"/>
      <c r="BE35" s="593"/>
      <c r="BF35" s="594"/>
      <c r="BG35" s="592" t="s">
        <v>324</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325</v>
      </c>
      <c r="CE35" s="608"/>
      <c r="CF35" s="608"/>
      <c r="CG35" s="608"/>
      <c r="CH35" s="608"/>
      <c r="CI35" s="608"/>
      <c r="CJ35" s="608"/>
      <c r="CK35" s="608"/>
      <c r="CL35" s="608"/>
      <c r="CM35" s="608"/>
      <c r="CN35" s="608"/>
      <c r="CO35" s="608"/>
      <c r="CP35" s="608"/>
      <c r="CQ35" s="609"/>
      <c r="CR35" s="610">
        <v>5570016</v>
      </c>
      <c r="CS35" s="640"/>
      <c r="CT35" s="640"/>
      <c r="CU35" s="640"/>
      <c r="CV35" s="640"/>
      <c r="CW35" s="640"/>
      <c r="CX35" s="640"/>
      <c r="CY35" s="641"/>
      <c r="CZ35" s="615">
        <v>1.6</v>
      </c>
      <c r="DA35" s="642"/>
      <c r="DB35" s="642"/>
      <c r="DC35" s="645"/>
      <c r="DD35" s="619">
        <v>4966956</v>
      </c>
      <c r="DE35" s="640"/>
      <c r="DF35" s="640"/>
      <c r="DG35" s="640"/>
      <c r="DH35" s="640"/>
      <c r="DI35" s="640"/>
      <c r="DJ35" s="640"/>
      <c r="DK35" s="641"/>
      <c r="DL35" s="619">
        <v>4966956</v>
      </c>
      <c r="DM35" s="640"/>
      <c r="DN35" s="640"/>
      <c r="DO35" s="640"/>
      <c r="DP35" s="640"/>
      <c r="DQ35" s="640"/>
      <c r="DR35" s="640"/>
      <c r="DS35" s="640"/>
      <c r="DT35" s="640"/>
      <c r="DU35" s="640"/>
      <c r="DV35" s="641"/>
      <c r="DW35" s="615">
        <v>2.5</v>
      </c>
      <c r="DX35" s="642"/>
      <c r="DY35" s="642"/>
      <c r="DZ35" s="642"/>
      <c r="EA35" s="642"/>
      <c r="EB35" s="642"/>
      <c r="EC35" s="643"/>
    </row>
    <row r="36" spans="2:133" ht="11.25" customHeight="1" x14ac:dyDescent="0.2">
      <c r="B36" s="607" t="s">
        <v>326</v>
      </c>
      <c r="C36" s="608"/>
      <c r="D36" s="608"/>
      <c r="E36" s="608"/>
      <c r="F36" s="608"/>
      <c r="G36" s="608"/>
      <c r="H36" s="608"/>
      <c r="I36" s="608"/>
      <c r="J36" s="608"/>
      <c r="K36" s="608"/>
      <c r="L36" s="608"/>
      <c r="M36" s="608"/>
      <c r="N36" s="608"/>
      <c r="O36" s="608"/>
      <c r="P36" s="608"/>
      <c r="Q36" s="609"/>
      <c r="R36" s="610">
        <v>9722795</v>
      </c>
      <c r="S36" s="611"/>
      <c r="T36" s="611"/>
      <c r="U36" s="611"/>
      <c r="V36" s="611"/>
      <c r="W36" s="611"/>
      <c r="X36" s="611"/>
      <c r="Y36" s="612"/>
      <c r="Z36" s="613">
        <v>2.7</v>
      </c>
      <c r="AA36" s="613"/>
      <c r="AB36" s="613"/>
      <c r="AC36" s="613"/>
      <c r="AD36" s="614" t="s">
        <v>233</v>
      </c>
      <c r="AE36" s="614"/>
      <c r="AF36" s="614"/>
      <c r="AG36" s="614"/>
      <c r="AH36" s="614"/>
      <c r="AI36" s="614"/>
      <c r="AJ36" s="614"/>
      <c r="AK36" s="614"/>
      <c r="AL36" s="615" t="s">
        <v>130</v>
      </c>
      <c r="AM36" s="616"/>
      <c r="AN36" s="616"/>
      <c r="AO36" s="617"/>
      <c r="AP36" s="218"/>
      <c r="AQ36" s="672" t="s">
        <v>327</v>
      </c>
      <c r="AR36" s="673"/>
      <c r="AS36" s="673"/>
      <c r="AT36" s="673"/>
      <c r="AU36" s="673"/>
      <c r="AV36" s="673"/>
      <c r="AW36" s="673"/>
      <c r="AX36" s="673"/>
      <c r="AY36" s="674"/>
      <c r="AZ36" s="599">
        <v>37657135</v>
      </c>
      <c r="BA36" s="600"/>
      <c r="BB36" s="600"/>
      <c r="BC36" s="600"/>
      <c r="BD36" s="600"/>
      <c r="BE36" s="600"/>
      <c r="BF36" s="675"/>
      <c r="BG36" s="596" t="s">
        <v>328</v>
      </c>
      <c r="BH36" s="597"/>
      <c r="BI36" s="597"/>
      <c r="BJ36" s="597"/>
      <c r="BK36" s="597"/>
      <c r="BL36" s="597"/>
      <c r="BM36" s="597"/>
      <c r="BN36" s="597"/>
      <c r="BO36" s="597"/>
      <c r="BP36" s="597"/>
      <c r="BQ36" s="597"/>
      <c r="BR36" s="597"/>
      <c r="BS36" s="597"/>
      <c r="BT36" s="597"/>
      <c r="BU36" s="598"/>
      <c r="BV36" s="599">
        <v>1313476</v>
      </c>
      <c r="BW36" s="600"/>
      <c r="BX36" s="600"/>
      <c r="BY36" s="600"/>
      <c r="BZ36" s="600"/>
      <c r="CA36" s="600"/>
      <c r="CB36" s="675"/>
      <c r="CD36" s="607" t="s">
        <v>329</v>
      </c>
      <c r="CE36" s="608"/>
      <c r="CF36" s="608"/>
      <c r="CG36" s="608"/>
      <c r="CH36" s="608"/>
      <c r="CI36" s="608"/>
      <c r="CJ36" s="608"/>
      <c r="CK36" s="608"/>
      <c r="CL36" s="608"/>
      <c r="CM36" s="608"/>
      <c r="CN36" s="608"/>
      <c r="CO36" s="608"/>
      <c r="CP36" s="608"/>
      <c r="CQ36" s="609"/>
      <c r="CR36" s="610">
        <v>30750853</v>
      </c>
      <c r="CS36" s="611"/>
      <c r="CT36" s="611"/>
      <c r="CU36" s="611"/>
      <c r="CV36" s="611"/>
      <c r="CW36" s="611"/>
      <c r="CX36" s="611"/>
      <c r="CY36" s="612"/>
      <c r="CZ36" s="615">
        <v>8.8000000000000007</v>
      </c>
      <c r="DA36" s="642"/>
      <c r="DB36" s="642"/>
      <c r="DC36" s="645"/>
      <c r="DD36" s="619">
        <v>27658553</v>
      </c>
      <c r="DE36" s="611"/>
      <c r="DF36" s="611"/>
      <c r="DG36" s="611"/>
      <c r="DH36" s="611"/>
      <c r="DI36" s="611"/>
      <c r="DJ36" s="611"/>
      <c r="DK36" s="612"/>
      <c r="DL36" s="619">
        <v>11956199</v>
      </c>
      <c r="DM36" s="611"/>
      <c r="DN36" s="611"/>
      <c r="DO36" s="611"/>
      <c r="DP36" s="611"/>
      <c r="DQ36" s="611"/>
      <c r="DR36" s="611"/>
      <c r="DS36" s="611"/>
      <c r="DT36" s="611"/>
      <c r="DU36" s="611"/>
      <c r="DV36" s="612"/>
      <c r="DW36" s="615">
        <v>6</v>
      </c>
      <c r="DX36" s="642"/>
      <c r="DY36" s="642"/>
      <c r="DZ36" s="642"/>
      <c r="EA36" s="642"/>
      <c r="EB36" s="642"/>
      <c r="EC36" s="643"/>
    </row>
    <row r="37" spans="2:133" ht="11.25" customHeight="1" x14ac:dyDescent="0.2">
      <c r="B37" s="607" t="s">
        <v>330</v>
      </c>
      <c r="C37" s="608"/>
      <c r="D37" s="608"/>
      <c r="E37" s="608"/>
      <c r="F37" s="608"/>
      <c r="G37" s="608"/>
      <c r="H37" s="608"/>
      <c r="I37" s="608"/>
      <c r="J37" s="608"/>
      <c r="K37" s="608"/>
      <c r="L37" s="608"/>
      <c r="M37" s="608"/>
      <c r="N37" s="608"/>
      <c r="O37" s="608"/>
      <c r="P37" s="608"/>
      <c r="Q37" s="609"/>
      <c r="R37" s="610">
        <v>7605480</v>
      </c>
      <c r="S37" s="611"/>
      <c r="T37" s="611"/>
      <c r="U37" s="611"/>
      <c r="V37" s="611"/>
      <c r="W37" s="611"/>
      <c r="X37" s="611"/>
      <c r="Y37" s="612"/>
      <c r="Z37" s="613">
        <v>2.1</v>
      </c>
      <c r="AA37" s="613"/>
      <c r="AB37" s="613"/>
      <c r="AC37" s="613"/>
      <c r="AD37" s="614">
        <v>807499</v>
      </c>
      <c r="AE37" s="614"/>
      <c r="AF37" s="614"/>
      <c r="AG37" s="614"/>
      <c r="AH37" s="614"/>
      <c r="AI37" s="614"/>
      <c r="AJ37" s="614"/>
      <c r="AK37" s="614"/>
      <c r="AL37" s="615">
        <v>0.4</v>
      </c>
      <c r="AM37" s="616"/>
      <c r="AN37" s="616"/>
      <c r="AO37" s="617"/>
      <c r="AQ37" s="676" t="s">
        <v>331</v>
      </c>
      <c r="AR37" s="677"/>
      <c r="AS37" s="677"/>
      <c r="AT37" s="677"/>
      <c r="AU37" s="677"/>
      <c r="AV37" s="677"/>
      <c r="AW37" s="677"/>
      <c r="AX37" s="677"/>
      <c r="AY37" s="678"/>
      <c r="AZ37" s="610">
        <v>7502166</v>
      </c>
      <c r="BA37" s="611"/>
      <c r="BB37" s="611"/>
      <c r="BC37" s="611"/>
      <c r="BD37" s="640"/>
      <c r="BE37" s="640"/>
      <c r="BF37" s="656"/>
      <c r="BG37" s="607" t="s">
        <v>332</v>
      </c>
      <c r="BH37" s="608"/>
      <c r="BI37" s="608"/>
      <c r="BJ37" s="608"/>
      <c r="BK37" s="608"/>
      <c r="BL37" s="608"/>
      <c r="BM37" s="608"/>
      <c r="BN37" s="608"/>
      <c r="BO37" s="608"/>
      <c r="BP37" s="608"/>
      <c r="BQ37" s="608"/>
      <c r="BR37" s="608"/>
      <c r="BS37" s="608"/>
      <c r="BT37" s="608"/>
      <c r="BU37" s="609"/>
      <c r="BV37" s="610">
        <v>736326</v>
      </c>
      <c r="BW37" s="611"/>
      <c r="BX37" s="611"/>
      <c r="BY37" s="611"/>
      <c r="BZ37" s="611"/>
      <c r="CA37" s="611"/>
      <c r="CB37" s="620"/>
      <c r="CD37" s="607" t="s">
        <v>333</v>
      </c>
      <c r="CE37" s="608"/>
      <c r="CF37" s="608"/>
      <c r="CG37" s="608"/>
      <c r="CH37" s="608"/>
      <c r="CI37" s="608"/>
      <c r="CJ37" s="608"/>
      <c r="CK37" s="608"/>
      <c r="CL37" s="608"/>
      <c r="CM37" s="608"/>
      <c r="CN37" s="608"/>
      <c r="CO37" s="608"/>
      <c r="CP37" s="608"/>
      <c r="CQ37" s="609"/>
      <c r="CR37" s="610">
        <v>49979</v>
      </c>
      <c r="CS37" s="640"/>
      <c r="CT37" s="640"/>
      <c r="CU37" s="640"/>
      <c r="CV37" s="640"/>
      <c r="CW37" s="640"/>
      <c r="CX37" s="640"/>
      <c r="CY37" s="641"/>
      <c r="CZ37" s="615">
        <v>0</v>
      </c>
      <c r="DA37" s="642"/>
      <c r="DB37" s="642"/>
      <c r="DC37" s="645"/>
      <c r="DD37" s="619">
        <v>21764</v>
      </c>
      <c r="DE37" s="640"/>
      <c r="DF37" s="640"/>
      <c r="DG37" s="640"/>
      <c r="DH37" s="640"/>
      <c r="DI37" s="640"/>
      <c r="DJ37" s="640"/>
      <c r="DK37" s="641"/>
      <c r="DL37" s="619">
        <v>21764</v>
      </c>
      <c r="DM37" s="640"/>
      <c r="DN37" s="640"/>
      <c r="DO37" s="640"/>
      <c r="DP37" s="640"/>
      <c r="DQ37" s="640"/>
      <c r="DR37" s="640"/>
      <c r="DS37" s="640"/>
      <c r="DT37" s="640"/>
      <c r="DU37" s="640"/>
      <c r="DV37" s="641"/>
      <c r="DW37" s="615">
        <v>0</v>
      </c>
      <c r="DX37" s="642"/>
      <c r="DY37" s="642"/>
      <c r="DZ37" s="642"/>
      <c r="EA37" s="642"/>
      <c r="EB37" s="642"/>
      <c r="EC37" s="643"/>
    </row>
    <row r="38" spans="2:133" ht="11.25" customHeight="1" x14ac:dyDescent="0.2">
      <c r="B38" s="607" t="s">
        <v>334</v>
      </c>
      <c r="C38" s="608"/>
      <c r="D38" s="608"/>
      <c r="E38" s="608"/>
      <c r="F38" s="608"/>
      <c r="G38" s="608"/>
      <c r="H38" s="608"/>
      <c r="I38" s="608"/>
      <c r="J38" s="608"/>
      <c r="K38" s="608"/>
      <c r="L38" s="608"/>
      <c r="M38" s="608"/>
      <c r="N38" s="608"/>
      <c r="O38" s="608"/>
      <c r="P38" s="608"/>
      <c r="Q38" s="609"/>
      <c r="R38" s="610">
        <v>36452400</v>
      </c>
      <c r="S38" s="611"/>
      <c r="T38" s="611"/>
      <c r="U38" s="611"/>
      <c r="V38" s="611"/>
      <c r="W38" s="611"/>
      <c r="X38" s="611"/>
      <c r="Y38" s="612"/>
      <c r="Z38" s="613">
        <v>10.1</v>
      </c>
      <c r="AA38" s="613"/>
      <c r="AB38" s="613"/>
      <c r="AC38" s="613"/>
      <c r="AD38" s="614" t="s">
        <v>130</v>
      </c>
      <c r="AE38" s="614"/>
      <c r="AF38" s="614"/>
      <c r="AG38" s="614"/>
      <c r="AH38" s="614"/>
      <c r="AI38" s="614"/>
      <c r="AJ38" s="614"/>
      <c r="AK38" s="614"/>
      <c r="AL38" s="615" t="s">
        <v>130</v>
      </c>
      <c r="AM38" s="616"/>
      <c r="AN38" s="616"/>
      <c r="AO38" s="617"/>
      <c r="AQ38" s="676" t="s">
        <v>335</v>
      </c>
      <c r="AR38" s="677"/>
      <c r="AS38" s="677"/>
      <c r="AT38" s="677"/>
      <c r="AU38" s="677"/>
      <c r="AV38" s="677"/>
      <c r="AW38" s="677"/>
      <c r="AX38" s="677"/>
      <c r="AY38" s="678"/>
      <c r="AZ38" s="610">
        <v>4040793</v>
      </c>
      <c r="BA38" s="611"/>
      <c r="BB38" s="611"/>
      <c r="BC38" s="611"/>
      <c r="BD38" s="640"/>
      <c r="BE38" s="640"/>
      <c r="BF38" s="656"/>
      <c r="BG38" s="607" t="s">
        <v>336</v>
      </c>
      <c r="BH38" s="608"/>
      <c r="BI38" s="608"/>
      <c r="BJ38" s="608"/>
      <c r="BK38" s="608"/>
      <c r="BL38" s="608"/>
      <c r="BM38" s="608"/>
      <c r="BN38" s="608"/>
      <c r="BO38" s="608"/>
      <c r="BP38" s="608"/>
      <c r="BQ38" s="608"/>
      <c r="BR38" s="608"/>
      <c r="BS38" s="608"/>
      <c r="BT38" s="608"/>
      <c r="BU38" s="609"/>
      <c r="BV38" s="610">
        <v>88526</v>
      </c>
      <c r="BW38" s="611"/>
      <c r="BX38" s="611"/>
      <c r="BY38" s="611"/>
      <c r="BZ38" s="611"/>
      <c r="CA38" s="611"/>
      <c r="CB38" s="620"/>
      <c r="CD38" s="607" t="s">
        <v>337</v>
      </c>
      <c r="CE38" s="608"/>
      <c r="CF38" s="608"/>
      <c r="CG38" s="608"/>
      <c r="CH38" s="608"/>
      <c r="CI38" s="608"/>
      <c r="CJ38" s="608"/>
      <c r="CK38" s="608"/>
      <c r="CL38" s="608"/>
      <c r="CM38" s="608"/>
      <c r="CN38" s="608"/>
      <c r="CO38" s="608"/>
      <c r="CP38" s="608"/>
      <c r="CQ38" s="609"/>
      <c r="CR38" s="610">
        <v>25760795</v>
      </c>
      <c r="CS38" s="611"/>
      <c r="CT38" s="611"/>
      <c r="CU38" s="611"/>
      <c r="CV38" s="611"/>
      <c r="CW38" s="611"/>
      <c r="CX38" s="611"/>
      <c r="CY38" s="612"/>
      <c r="CZ38" s="615">
        <v>7.4</v>
      </c>
      <c r="DA38" s="642"/>
      <c r="DB38" s="642"/>
      <c r="DC38" s="645"/>
      <c r="DD38" s="619">
        <v>21119266</v>
      </c>
      <c r="DE38" s="611"/>
      <c r="DF38" s="611"/>
      <c r="DG38" s="611"/>
      <c r="DH38" s="611"/>
      <c r="DI38" s="611"/>
      <c r="DJ38" s="611"/>
      <c r="DK38" s="612"/>
      <c r="DL38" s="619">
        <v>20535744</v>
      </c>
      <c r="DM38" s="611"/>
      <c r="DN38" s="611"/>
      <c r="DO38" s="611"/>
      <c r="DP38" s="611"/>
      <c r="DQ38" s="611"/>
      <c r="DR38" s="611"/>
      <c r="DS38" s="611"/>
      <c r="DT38" s="611"/>
      <c r="DU38" s="611"/>
      <c r="DV38" s="612"/>
      <c r="DW38" s="615">
        <v>10.3</v>
      </c>
      <c r="DX38" s="642"/>
      <c r="DY38" s="642"/>
      <c r="DZ38" s="642"/>
      <c r="EA38" s="642"/>
      <c r="EB38" s="642"/>
      <c r="EC38" s="643"/>
    </row>
    <row r="39" spans="2:133" ht="11.25" customHeight="1" x14ac:dyDescent="0.2">
      <c r="B39" s="607" t="s">
        <v>338</v>
      </c>
      <c r="C39" s="608"/>
      <c r="D39" s="608"/>
      <c r="E39" s="608"/>
      <c r="F39" s="608"/>
      <c r="G39" s="608"/>
      <c r="H39" s="608"/>
      <c r="I39" s="608"/>
      <c r="J39" s="608"/>
      <c r="K39" s="608"/>
      <c r="L39" s="608"/>
      <c r="M39" s="608"/>
      <c r="N39" s="608"/>
      <c r="O39" s="608"/>
      <c r="P39" s="608"/>
      <c r="Q39" s="609"/>
      <c r="R39" s="610" t="s">
        <v>233</v>
      </c>
      <c r="S39" s="611"/>
      <c r="T39" s="611"/>
      <c r="U39" s="611"/>
      <c r="V39" s="611"/>
      <c r="W39" s="611"/>
      <c r="X39" s="611"/>
      <c r="Y39" s="612"/>
      <c r="Z39" s="613" t="s">
        <v>139</v>
      </c>
      <c r="AA39" s="613"/>
      <c r="AB39" s="613"/>
      <c r="AC39" s="613"/>
      <c r="AD39" s="614" t="s">
        <v>139</v>
      </c>
      <c r="AE39" s="614"/>
      <c r="AF39" s="614"/>
      <c r="AG39" s="614"/>
      <c r="AH39" s="614"/>
      <c r="AI39" s="614"/>
      <c r="AJ39" s="614"/>
      <c r="AK39" s="614"/>
      <c r="AL39" s="615" t="s">
        <v>139</v>
      </c>
      <c r="AM39" s="616"/>
      <c r="AN39" s="616"/>
      <c r="AO39" s="617"/>
      <c r="AQ39" s="676" t="s">
        <v>339</v>
      </c>
      <c r="AR39" s="677"/>
      <c r="AS39" s="677"/>
      <c r="AT39" s="677"/>
      <c r="AU39" s="677"/>
      <c r="AV39" s="677"/>
      <c r="AW39" s="677"/>
      <c r="AX39" s="677"/>
      <c r="AY39" s="678"/>
      <c r="AZ39" s="610">
        <v>467181</v>
      </c>
      <c r="BA39" s="611"/>
      <c r="BB39" s="611"/>
      <c r="BC39" s="611"/>
      <c r="BD39" s="640"/>
      <c r="BE39" s="640"/>
      <c r="BF39" s="656"/>
      <c r="BG39" s="607" t="s">
        <v>340</v>
      </c>
      <c r="BH39" s="608"/>
      <c r="BI39" s="608"/>
      <c r="BJ39" s="608"/>
      <c r="BK39" s="608"/>
      <c r="BL39" s="608"/>
      <c r="BM39" s="608"/>
      <c r="BN39" s="608"/>
      <c r="BO39" s="608"/>
      <c r="BP39" s="608"/>
      <c r="BQ39" s="608"/>
      <c r="BR39" s="608"/>
      <c r="BS39" s="608"/>
      <c r="BT39" s="608"/>
      <c r="BU39" s="609"/>
      <c r="BV39" s="610">
        <v>129596</v>
      </c>
      <c r="BW39" s="611"/>
      <c r="BX39" s="611"/>
      <c r="BY39" s="611"/>
      <c r="BZ39" s="611"/>
      <c r="CA39" s="611"/>
      <c r="CB39" s="620"/>
      <c r="CD39" s="607" t="s">
        <v>341</v>
      </c>
      <c r="CE39" s="608"/>
      <c r="CF39" s="608"/>
      <c r="CG39" s="608"/>
      <c r="CH39" s="608"/>
      <c r="CI39" s="608"/>
      <c r="CJ39" s="608"/>
      <c r="CK39" s="608"/>
      <c r="CL39" s="608"/>
      <c r="CM39" s="608"/>
      <c r="CN39" s="608"/>
      <c r="CO39" s="608"/>
      <c r="CP39" s="608"/>
      <c r="CQ39" s="609"/>
      <c r="CR39" s="610">
        <v>5035836</v>
      </c>
      <c r="CS39" s="640"/>
      <c r="CT39" s="640"/>
      <c r="CU39" s="640"/>
      <c r="CV39" s="640"/>
      <c r="CW39" s="640"/>
      <c r="CX39" s="640"/>
      <c r="CY39" s="641"/>
      <c r="CZ39" s="615">
        <v>1.4</v>
      </c>
      <c r="DA39" s="642"/>
      <c r="DB39" s="642"/>
      <c r="DC39" s="645"/>
      <c r="DD39" s="619">
        <v>4392944</v>
      </c>
      <c r="DE39" s="640"/>
      <c r="DF39" s="640"/>
      <c r="DG39" s="640"/>
      <c r="DH39" s="640"/>
      <c r="DI39" s="640"/>
      <c r="DJ39" s="640"/>
      <c r="DK39" s="641"/>
      <c r="DL39" s="619" t="s">
        <v>130</v>
      </c>
      <c r="DM39" s="640"/>
      <c r="DN39" s="640"/>
      <c r="DO39" s="640"/>
      <c r="DP39" s="640"/>
      <c r="DQ39" s="640"/>
      <c r="DR39" s="640"/>
      <c r="DS39" s="640"/>
      <c r="DT39" s="640"/>
      <c r="DU39" s="640"/>
      <c r="DV39" s="641"/>
      <c r="DW39" s="615" t="s">
        <v>130</v>
      </c>
      <c r="DX39" s="642"/>
      <c r="DY39" s="642"/>
      <c r="DZ39" s="642"/>
      <c r="EA39" s="642"/>
      <c r="EB39" s="642"/>
      <c r="EC39" s="643"/>
    </row>
    <row r="40" spans="2:133" ht="11.25" customHeight="1" x14ac:dyDescent="0.2">
      <c r="B40" s="607" t="s">
        <v>342</v>
      </c>
      <c r="C40" s="608"/>
      <c r="D40" s="608"/>
      <c r="E40" s="608"/>
      <c r="F40" s="608"/>
      <c r="G40" s="608"/>
      <c r="H40" s="608"/>
      <c r="I40" s="608"/>
      <c r="J40" s="608"/>
      <c r="K40" s="608"/>
      <c r="L40" s="608"/>
      <c r="M40" s="608"/>
      <c r="N40" s="608"/>
      <c r="O40" s="608"/>
      <c r="P40" s="608"/>
      <c r="Q40" s="609"/>
      <c r="R40" s="610">
        <v>12959500</v>
      </c>
      <c r="S40" s="611"/>
      <c r="T40" s="611"/>
      <c r="U40" s="611"/>
      <c r="V40" s="611"/>
      <c r="W40" s="611"/>
      <c r="X40" s="611"/>
      <c r="Y40" s="612"/>
      <c r="Z40" s="613">
        <v>3.6</v>
      </c>
      <c r="AA40" s="613"/>
      <c r="AB40" s="613"/>
      <c r="AC40" s="613"/>
      <c r="AD40" s="614" t="s">
        <v>139</v>
      </c>
      <c r="AE40" s="614"/>
      <c r="AF40" s="614"/>
      <c r="AG40" s="614"/>
      <c r="AH40" s="614"/>
      <c r="AI40" s="614"/>
      <c r="AJ40" s="614"/>
      <c r="AK40" s="614"/>
      <c r="AL40" s="615" t="s">
        <v>233</v>
      </c>
      <c r="AM40" s="616"/>
      <c r="AN40" s="616"/>
      <c r="AO40" s="617"/>
      <c r="AQ40" s="676" t="s">
        <v>343</v>
      </c>
      <c r="AR40" s="677"/>
      <c r="AS40" s="677"/>
      <c r="AT40" s="677"/>
      <c r="AU40" s="677"/>
      <c r="AV40" s="677"/>
      <c r="AW40" s="677"/>
      <c r="AX40" s="677"/>
      <c r="AY40" s="678"/>
      <c r="AZ40" s="610">
        <v>114500</v>
      </c>
      <c r="BA40" s="611"/>
      <c r="BB40" s="611"/>
      <c r="BC40" s="611"/>
      <c r="BD40" s="640"/>
      <c r="BE40" s="640"/>
      <c r="BF40" s="656"/>
      <c r="BG40" s="660" t="s">
        <v>344</v>
      </c>
      <c r="BH40" s="661"/>
      <c r="BI40" s="661"/>
      <c r="BJ40" s="661"/>
      <c r="BK40" s="661"/>
      <c r="BL40" s="214"/>
      <c r="BM40" s="608" t="s">
        <v>345</v>
      </c>
      <c r="BN40" s="608"/>
      <c r="BO40" s="608"/>
      <c r="BP40" s="608"/>
      <c r="BQ40" s="608"/>
      <c r="BR40" s="608"/>
      <c r="BS40" s="608"/>
      <c r="BT40" s="608"/>
      <c r="BU40" s="609"/>
      <c r="BV40" s="610">
        <v>102</v>
      </c>
      <c r="BW40" s="611"/>
      <c r="BX40" s="611"/>
      <c r="BY40" s="611"/>
      <c r="BZ40" s="611"/>
      <c r="CA40" s="611"/>
      <c r="CB40" s="620"/>
      <c r="CD40" s="607" t="s">
        <v>346</v>
      </c>
      <c r="CE40" s="608"/>
      <c r="CF40" s="608"/>
      <c r="CG40" s="608"/>
      <c r="CH40" s="608"/>
      <c r="CI40" s="608"/>
      <c r="CJ40" s="608"/>
      <c r="CK40" s="608"/>
      <c r="CL40" s="608"/>
      <c r="CM40" s="608"/>
      <c r="CN40" s="608"/>
      <c r="CO40" s="608"/>
      <c r="CP40" s="608"/>
      <c r="CQ40" s="609"/>
      <c r="CR40" s="610">
        <v>2552266</v>
      </c>
      <c r="CS40" s="611"/>
      <c r="CT40" s="611"/>
      <c r="CU40" s="611"/>
      <c r="CV40" s="611"/>
      <c r="CW40" s="611"/>
      <c r="CX40" s="611"/>
      <c r="CY40" s="612"/>
      <c r="CZ40" s="615">
        <v>0.7</v>
      </c>
      <c r="DA40" s="642"/>
      <c r="DB40" s="642"/>
      <c r="DC40" s="645"/>
      <c r="DD40" s="619">
        <v>730803</v>
      </c>
      <c r="DE40" s="611"/>
      <c r="DF40" s="611"/>
      <c r="DG40" s="611"/>
      <c r="DH40" s="611"/>
      <c r="DI40" s="611"/>
      <c r="DJ40" s="611"/>
      <c r="DK40" s="612"/>
      <c r="DL40" s="619" t="s">
        <v>233</v>
      </c>
      <c r="DM40" s="611"/>
      <c r="DN40" s="611"/>
      <c r="DO40" s="611"/>
      <c r="DP40" s="611"/>
      <c r="DQ40" s="611"/>
      <c r="DR40" s="611"/>
      <c r="DS40" s="611"/>
      <c r="DT40" s="611"/>
      <c r="DU40" s="611"/>
      <c r="DV40" s="612"/>
      <c r="DW40" s="615" t="s">
        <v>130</v>
      </c>
      <c r="DX40" s="642"/>
      <c r="DY40" s="642"/>
      <c r="DZ40" s="642"/>
      <c r="EA40" s="642"/>
      <c r="EB40" s="642"/>
      <c r="EC40" s="643"/>
    </row>
    <row r="41" spans="2:133" ht="11.25" customHeight="1" x14ac:dyDescent="0.2">
      <c r="B41" s="631" t="s">
        <v>347</v>
      </c>
      <c r="C41" s="632"/>
      <c r="D41" s="632"/>
      <c r="E41" s="632"/>
      <c r="F41" s="632"/>
      <c r="G41" s="632"/>
      <c r="H41" s="632"/>
      <c r="I41" s="632"/>
      <c r="J41" s="632"/>
      <c r="K41" s="632"/>
      <c r="L41" s="632"/>
      <c r="M41" s="632"/>
      <c r="N41" s="632"/>
      <c r="O41" s="632"/>
      <c r="P41" s="632"/>
      <c r="Q41" s="633"/>
      <c r="R41" s="685">
        <v>360822341</v>
      </c>
      <c r="S41" s="686"/>
      <c r="T41" s="686"/>
      <c r="U41" s="686"/>
      <c r="V41" s="686"/>
      <c r="W41" s="686"/>
      <c r="X41" s="686"/>
      <c r="Y41" s="687"/>
      <c r="Z41" s="688">
        <v>100</v>
      </c>
      <c r="AA41" s="688"/>
      <c r="AB41" s="688"/>
      <c r="AC41" s="688"/>
      <c r="AD41" s="689">
        <v>187232893</v>
      </c>
      <c r="AE41" s="689"/>
      <c r="AF41" s="689"/>
      <c r="AG41" s="689"/>
      <c r="AH41" s="689"/>
      <c r="AI41" s="689"/>
      <c r="AJ41" s="689"/>
      <c r="AK41" s="689"/>
      <c r="AL41" s="690">
        <v>100</v>
      </c>
      <c r="AM41" s="670"/>
      <c r="AN41" s="670"/>
      <c r="AO41" s="691"/>
      <c r="AQ41" s="676" t="s">
        <v>348</v>
      </c>
      <c r="AR41" s="677"/>
      <c r="AS41" s="677"/>
      <c r="AT41" s="677"/>
      <c r="AU41" s="677"/>
      <c r="AV41" s="677"/>
      <c r="AW41" s="677"/>
      <c r="AX41" s="677"/>
      <c r="AY41" s="678"/>
      <c r="AZ41" s="610">
        <v>5364335</v>
      </c>
      <c r="BA41" s="611"/>
      <c r="BB41" s="611"/>
      <c r="BC41" s="611"/>
      <c r="BD41" s="640"/>
      <c r="BE41" s="640"/>
      <c r="BF41" s="656"/>
      <c r="BG41" s="660"/>
      <c r="BH41" s="661"/>
      <c r="BI41" s="661"/>
      <c r="BJ41" s="661"/>
      <c r="BK41" s="661"/>
      <c r="BL41" s="214"/>
      <c r="BM41" s="608" t="s">
        <v>349</v>
      </c>
      <c r="BN41" s="608"/>
      <c r="BO41" s="608"/>
      <c r="BP41" s="608"/>
      <c r="BQ41" s="608"/>
      <c r="BR41" s="608"/>
      <c r="BS41" s="608"/>
      <c r="BT41" s="608"/>
      <c r="BU41" s="609"/>
      <c r="BV41" s="610" t="s">
        <v>139</v>
      </c>
      <c r="BW41" s="611"/>
      <c r="BX41" s="611"/>
      <c r="BY41" s="611"/>
      <c r="BZ41" s="611"/>
      <c r="CA41" s="611"/>
      <c r="CB41" s="620"/>
      <c r="CD41" s="607" t="s">
        <v>350</v>
      </c>
      <c r="CE41" s="608"/>
      <c r="CF41" s="608"/>
      <c r="CG41" s="608"/>
      <c r="CH41" s="608"/>
      <c r="CI41" s="608"/>
      <c r="CJ41" s="608"/>
      <c r="CK41" s="608"/>
      <c r="CL41" s="608"/>
      <c r="CM41" s="608"/>
      <c r="CN41" s="608"/>
      <c r="CO41" s="608"/>
      <c r="CP41" s="608"/>
      <c r="CQ41" s="609"/>
      <c r="CR41" s="610" t="s">
        <v>130</v>
      </c>
      <c r="CS41" s="640"/>
      <c r="CT41" s="640"/>
      <c r="CU41" s="640"/>
      <c r="CV41" s="640"/>
      <c r="CW41" s="640"/>
      <c r="CX41" s="640"/>
      <c r="CY41" s="641"/>
      <c r="CZ41" s="615" t="s">
        <v>130</v>
      </c>
      <c r="DA41" s="642"/>
      <c r="DB41" s="642"/>
      <c r="DC41" s="645"/>
      <c r="DD41" s="619" t="s">
        <v>139</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2">
      <c r="AQ42" s="692" t="s">
        <v>351</v>
      </c>
      <c r="AR42" s="693"/>
      <c r="AS42" s="693"/>
      <c r="AT42" s="693"/>
      <c r="AU42" s="693"/>
      <c r="AV42" s="693"/>
      <c r="AW42" s="693"/>
      <c r="AX42" s="693"/>
      <c r="AY42" s="694"/>
      <c r="AZ42" s="685">
        <v>20168160</v>
      </c>
      <c r="BA42" s="686"/>
      <c r="BB42" s="686"/>
      <c r="BC42" s="686"/>
      <c r="BD42" s="669"/>
      <c r="BE42" s="669"/>
      <c r="BF42" s="671"/>
      <c r="BG42" s="662"/>
      <c r="BH42" s="663"/>
      <c r="BI42" s="663"/>
      <c r="BJ42" s="663"/>
      <c r="BK42" s="663"/>
      <c r="BL42" s="215"/>
      <c r="BM42" s="632" t="s">
        <v>352</v>
      </c>
      <c r="BN42" s="632"/>
      <c r="BO42" s="632"/>
      <c r="BP42" s="632"/>
      <c r="BQ42" s="632"/>
      <c r="BR42" s="632"/>
      <c r="BS42" s="632"/>
      <c r="BT42" s="632"/>
      <c r="BU42" s="633"/>
      <c r="BV42" s="685">
        <v>359</v>
      </c>
      <c r="BW42" s="686"/>
      <c r="BX42" s="686"/>
      <c r="BY42" s="686"/>
      <c r="BZ42" s="686"/>
      <c r="CA42" s="686"/>
      <c r="CB42" s="695"/>
      <c r="CD42" s="607" t="s">
        <v>353</v>
      </c>
      <c r="CE42" s="608"/>
      <c r="CF42" s="608"/>
      <c r="CG42" s="608"/>
      <c r="CH42" s="608"/>
      <c r="CI42" s="608"/>
      <c r="CJ42" s="608"/>
      <c r="CK42" s="608"/>
      <c r="CL42" s="608"/>
      <c r="CM42" s="608"/>
      <c r="CN42" s="608"/>
      <c r="CO42" s="608"/>
      <c r="CP42" s="608"/>
      <c r="CQ42" s="609"/>
      <c r="CR42" s="610">
        <v>42397271</v>
      </c>
      <c r="CS42" s="640"/>
      <c r="CT42" s="640"/>
      <c r="CU42" s="640"/>
      <c r="CV42" s="640"/>
      <c r="CW42" s="640"/>
      <c r="CX42" s="640"/>
      <c r="CY42" s="641"/>
      <c r="CZ42" s="615">
        <v>12.1</v>
      </c>
      <c r="DA42" s="642"/>
      <c r="DB42" s="642"/>
      <c r="DC42" s="645"/>
      <c r="DD42" s="619">
        <v>8523734</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2">
      <c r="B43" s="208" t="s">
        <v>354</v>
      </c>
      <c r="CD43" s="607" t="s">
        <v>355</v>
      </c>
      <c r="CE43" s="608"/>
      <c r="CF43" s="608"/>
      <c r="CG43" s="608"/>
      <c r="CH43" s="608"/>
      <c r="CI43" s="608"/>
      <c r="CJ43" s="608"/>
      <c r="CK43" s="608"/>
      <c r="CL43" s="608"/>
      <c r="CM43" s="608"/>
      <c r="CN43" s="608"/>
      <c r="CO43" s="608"/>
      <c r="CP43" s="608"/>
      <c r="CQ43" s="609"/>
      <c r="CR43" s="610">
        <v>1361351</v>
      </c>
      <c r="CS43" s="640"/>
      <c r="CT43" s="640"/>
      <c r="CU43" s="640"/>
      <c r="CV43" s="640"/>
      <c r="CW43" s="640"/>
      <c r="CX43" s="640"/>
      <c r="CY43" s="641"/>
      <c r="CZ43" s="615">
        <v>0.4</v>
      </c>
      <c r="DA43" s="642"/>
      <c r="DB43" s="642"/>
      <c r="DC43" s="645"/>
      <c r="DD43" s="619">
        <v>1359018</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2">
      <c r="B44" s="696" t="s">
        <v>356</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304</v>
      </c>
      <c r="CE44" s="649"/>
      <c r="CF44" s="607" t="s">
        <v>357</v>
      </c>
      <c r="CG44" s="608"/>
      <c r="CH44" s="608"/>
      <c r="CI44" s="608"/>
      <c r="CJ44" s="608"/>
      <c r="CK44" s="608"/>
      <c r="CL44" s="608"/>
      <c r="CM44" s="608"/>
      <c r="CN44" s="608"/>
      <c r="CO44" s="608"/>
      <c r="CP44" s="608"/>
      <c r="CQ44" s="609"/>
      <c r="CR44" s="610">
        <v>36457850</v>
      </c>
      <c r="CS44" s="611"/>
      <c r="CT44" s="611"/>
      <c r="CU44" s="611"/>
      <c r="CV44" s="611"/>
      <c r="CW44" s="611"/>
      <c r="CX44" s="611"/>
      <c r="CY44" s="612"/>
      <c r="CZ44" s="615">
        <v>10.4</v>
      </c>
      <c r="DA44" s="616"/>
      <c r="DB44" s="616"/>
      <c r="DC44" s="622"/>
      <c r="DD44" s="619">
        <v>7953712</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2">
      <c r="B45" s="696" t="s">
        <v>358</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359</v>
      </c>
      <c r="CG45" s="608"/>
      <c r="CH45" s="608"/>
      <c r="CI45" s="608"/>
      <c r="CJ45" s="608"/>
      <c r="CK45" s="608"/>
      <c r="CL45" s="608"/>
      <c r="CM45" s="608"/>
      <c r="CN45" s="608"/>
      <c r="CO45" s="608"/>
      <c r="CP45" s="608"/>
      <c r="CQ45" s="609"/>
      <c r="CR45" s="610">
        <v>16860753</v>
      </c>
      <c r="CS45" s="640"/>
      <c r="CT45" s="640"/>
      <c r="CU45" s="640"/>
      <c r="CV45" s="640"/>
      <c r="CW45" s="640"/>
      <c r="CX45" s="640"/>
      <c r="CY45" s="641"/>
      <c r="CZ45" s="615">
        <v>4.8</v>
      </c>
      <c r="DA45" s="642"/>
      <c r="DB45" s="642"/>
      <c r="DC45" s="645"/>
      <c r="DD45" s="619">
        <v>1170582</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2">
      <c r="B46" s="219"/>
      <c r="CD46" s="650"/>
      <c r="CE46" s="651"/>
      <c r="CF46" s="607" t="s">
        <v>360</v>
      </c>
      <c r="CG46" s="608"/>
      <c r="CH46" s="608"/>
      <c r="CI46" s="608"/>
      <c r="CJ46" s="608"/>
      <c r="CK46" s="608"/>
      <c r="CL46" s="608"/>
      <c r="CM46" s="608"/>
      <c r="CN46" s="608"/>
      <c r="CO46" s="608"/>
      <c r="CP46" s="608"/>
      <c r="CQ46" s="609"/>
      <c r="CR46" s="610">
        <v>15388900</v>
      </c>
      <c r="CS46" s="611"/>
      <c r="CT46" s="611"/>
      <c r="CU46" s="611"/>
      <c r="CV46" s="611"/>
      <c r="CW46" s="611"/>
      <c r="CX46" s="611"/>
      <c r="CY46" s="612"/>
      <c r="CZ46" s="615">
        <v>4.4000000000000004</v>
      </c>
      <c r="DA46" s="616"/>
      <c r="DB46" s="616"/>
      <c r="DC46" s="622"/>
      <c r="DD46" s="619">
        <v>6621132</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2">
      <c r="B47" s="219"/>
      <c r="CD47" s="650"/>
      <c r="CE47" s="651"/>
      <c r="CF47" s="607" t="s">
        <v>361</v>
      </c>
      <c r="CG47" s="608"/>
      <c r="CH47" s="608"/>
      <c r="CI47" s="608"/>
      <c r="CJ47" s="608"/>
      <c r="CK47" s="608"/>
      <c r="CL47" s="608"/>
      <c r="CM47" s="608"/>
      <c r="CN47" s="608"/>
      <c r="CO47" s="608"/>
      <c r="CP47" s="608"/>
      <c r="CQ47" s="609"/>
      <c r="CR47" s="610">
        <v>5939421</v>
      </c>
      <c r="CS47" s="640"/>
      <c r="CT47" s="640"/>
      <c r="CU47" s="640"/>
      <c r="CV47" s="640"/>
      <c r="CW47" s="640"/>
      <c r="CX47" s="640"/>
      <c r="CY47" s="641"/>
      <c r="CZ47" s="615">
        <v>1.7</v>
      </c>
      <c r="DA47" s="642"/>
      <c r="DB47" s="642"/>
      <c r="DC47" s="645"/>
      <c r="DD47" s="619">
        <v>570022</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ht="10.8" x14ac:dyDescent="0.2">
      <c r="B48" s="219"/>
      <c r="CD48" s="652"/>
      <c r="CE48" s="653"/>
      <c r="CF48" s="607" t="s">
        <v>362</v>
      </c>
      <c r="CG48" s="608"/>
      <c r="CH48" s="608"/>
      <c r="CI48" s="608"/>
      <c r="CJ48" s="608"/>
      <c r="CK48" s="608"/>
      <c r="CL48" s="608"/>
      <c r="CM48" s="608"/>
      <c r="CN48" s="608"/>
      <c r="CO48" s="608"/>
      <c r="CP48" s="608"/>
      <c r="CQ48" s="609"/>
      <c r="CR48" s="610" t="s">
        <v>233</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2">
      <c r="B49" s="219"/>
      <c r="CD49" s="631" t="s">
        <v>363</v>
      </c>
      <c r="CE49" s="632"/>
      <c r="CF49" s="632"/>
      <c r="CG49" s="632"/>
      <c r="CH49" s="632"/>
      <c r="CI49" s="632"/>
      <c r="CJ49" s="632"/>
      <c r="CK49" s="632"/>
      <c r="CL49" s="632"/>
      <c r="CM49" s="632"/>
      <c r="CN49" s="632"/>
      <c r="CO49" s="632"/>
      <c r="CP49" s="632"/>
      <c r="CQ49" s="633"/>
      <c r="CR49" s="685">
        <v>349544762</v>
      </c>
      <c r="CS49" s="669"/>
      <c r="CT49" s="669"/>
      <c r="CU49" s="669"/>
      <c r="CV49" s="669"/>
      <c r="CW49" s="669"/>
      <c r="CX49" s="669"/>
      <c r="CY49" s="698"/>
      <c r="CZ49" s="690">
        <v>100</v>
      </c>
      <c r="DA49" s="699"/>
      <c r="DB49" s="699"/>
      <c r="DC49" s="700"/>
      <c r="DD49" s="701">
        <v>222096133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TRkEgr8pKAhZ2xjuv9LHHXwxmWHBXwsipPI1yEPzHqIaY6gQqSjmf/clbfWu3gdtmLeRkO3uEBQ/HFKhDMrZA==" saltValue="pSsp5pCWYmOHslJsT86vv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M83" sqref="CM83:CQ83"/>
    </sheetView>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364</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365</v>
      </c>
      <c r="DK2" s="710"/>
      <c r="DL2" s="710"/>
      <c r="DM2" s="710"/>
      <c r="DN2" s="710"/>
      <c r="DO2" s="711"/>
      <c r="DP2" s="222"/>
      <c r="DQ2" s="709" t="s">
        <v>366</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367</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369</v>
      </c>
      <c r="B5" s="715"/>
      <c r="C5" s="715"/>
      <c r="D5" s="715"/>
      <c r="E5" s="715"/>
      <c r="F5" s="715"/>
      <c r="G5" s="715"/>
      <c r="H5" s="715"/>
      <c r="I5" s="715"/>
      <c r="J5" s="715"/>
      <c r="K5" s="715"/>
      <c r="L5" s="715"/>
      <c r="M5" s="715"/>
      <c r="N5" s="715"/>
      <c r="O5" s="715"/>
      <c r="P5" s="716"/>
      <c r="Q5" s="720" t="s">
        <v>370</v>
      </c>
      <c r="R5" s="721"/>
      <c r="S5" s="721"/>
      <c r="T5" s="721"/>
      <c r="U5" s="722"/>
      <c r="V5" s="720" t="s">
        <v>371</v>
      </c>
      <c r="W5" s="721"/>
      <c r="X5" s="721"/>
      <c r="Y5" s="721"/>
      <c r="Z5" s="722"/>
      <c r="AA5" s="720" t="s">
        <v>372</v>
      </c>
      <c r="AB5" s="721"/>
      <c r="AC5" s="721"/>
      <c r="AD5" s="721"/>
      <c r="AE5" s="721"/>
      <c r="AF5" s="726" t="s">
        <v>373</v>
      </c>
      <c r="AG5" s="721"/>
      <c r="AH5" s="721"/>
      <c r="AI5" s="721"/>
      <c r="AJ5" s="727"/>
      <c r="AK5" s="721" t="s">
        <v>374</v>
      </c>
      <c r="AL5" s="721"/>
      <c r="AM5" s="721"/>
      <c r="AN5" s="721"/>
      <c r="AO5" s="722"/>
      <c r="AP5" s="720" t="s">
        <v>375</v>
      </c>
      <c r="AQ5" s="721"/>
      <c r="AR5" s="721"/>
      <c r="AS5" s="721"/>
      <c r="AT5" s="722"/>
      <c r="AU5" s="720" t="s">
        <v>376</v>
      </c>
      <c r="AV5" s="721"/>
      <c r="AW5" s="721"/>
      <c r="AX5" s="721"/>
      <c r="AY5" s="727"/>
      <c r="AZ5" s="226"/>
      <c r="BA5" s="226"/>
      <c r="BB5" s="226"/>
      <c r="BC5" s="226"/>
      <c r="BD5" s="226"/>
      <c r="BE5" s="227"/>
      <c r="BF5" s="227"/>
      <c r="BG5" s="227"/>
      <c r="BH5" s="227"/>
      <c r="BI5" s="227"/>
      <c r="BJ5" s="227"/>
      <c r="BK5" s="227"/>
      <c r="BL5" s="227"/>
      <c r="BM5" s="227"/>
      <c r="BN5" s="227"/>
      <c r="BO5" s="227"/>
      <c r="BP5" s="227"/>
      <c r="BQ5" s="714" t="s">
        <v>377</v>
      </c>
      <c r="BR5" s="715"/>
      <c r="BS5" s="715"/>
      <c r="BT5" s="715"/>
      <c r="BU5" s="715"/>
      <c r="BV5" s="715"/>
      <c r="BW5" s="715"/>
      <c r="BX5" s="715"/>
      <c r="BY5" s="715"/>
      <c r="BZ5" s="715"/>
      <c r="CA5" s="715"/>
      <c r="CB5" s="715"/>
      <c r="CC5" s="715"/>
      <c r="CD5" s="715"/>
      <c r="CE5" s="715"/>
      <c r="CF5" s="715"/>
      <c r="CG5" s="716"/>
      <c r="CH5" s="720" t="s">
        <v>378</v>
      </c>
      <c r="CI5" s="721"/>
      <c r="CJ5" s="721"/>
      <c r="CK5" s="721"/>
      <c r="CL5" s="722"/>
      <c r="CM5" s="720" t="s">
        <v>379</v>
      </c>
      <c r="CN5" s="721"/>
      <c r="CO5" s="721"/>
      <c r="CP5" s="721"/>
      <c r="CQ5" s="722"/>
      <c r="CR5" s="720" t="s">
        <v>380</v>
      </c>
      <c r="CS5" s="721"/>
      <c r="CT5" s="721"/>
      <c r="CU5" s="721"/>
      <c r="CV5" s="722"/>
      <c r="CW5" s="720" t="s">
        <v>381</v>
      </c>
      <c r="CX5" s="721"/>
      <c r="CY5" s="721"/>
      <c r="CZ5" s="721"/>
      <c r="DA5" s="722"/>
      <c r="DB5" s="720" t="s">
        <v>382</v>
      </c>
      <c r="DC5" s="721"/>
      <c r="DD5" s="721"/>
      <c r="DE5" s="721"/>
      <c r="DF5" s="722"/>
      <c r="DG5" s="750" t="s">
        <v>383</v>
      </c>
      <c r="DH5" s="751"/>
      <c r="DI5" s="751"/>
      <c r="DJ5" s="751"/>
      <c r="DK5" s="752"/>
      <c r="DL5" s="750" t="s">
        <v>384</v>
      </c>
      <c r="DM5" s="751"/>
      <c r="DN5" s="751"/>
      <c r="DO5" s="751"/>
      <c r="DP5" s="752"/>
      <c r="DQ5" s="720" t="s">
        <v>385</v>
      </c>
      <c r="DR5" s="721"/>
      <c r="DS5" s="721"/>
      <c r="DT5" s="721"/>
      <c r="DU5" s="722"/>
      <c r="DV5" s="720" t="s">
        <v>376</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386</v>
      </c>
      <c r="C7" s="737"/>
      <c r="D7" s="737"/>
      <c r="E7" s="737"/>
      <c r="F7" s="737"/>
      <c r="G7" s="737"/>
      <c r="H7" s="737"/>
      <c r="I7" s="737"/>
      <c r="J7" s="737"/>
      <c r="K7" s="737"/>
      <c r="L7" s="737"/>
      <c r="M7" s="737"/>
      <c r="N7" s="737"/>
      <c r="O7" s="737"/>
      <c r="P7" s="738"/>
      <c r="Q7" s="739">
        <v>361994</v>
      </c>
      <c r="R7" s="740"/>
      <c r="S7" s="740"/>
      <c r="T7" s="740"/>
      <c r="U7" s="740"/>
      <c r="V7" s="740">
        <v>351002</v>
      </c>
      <c r="W7" s="740"/>
      <c r="X7" s="740"/>
      <c r="Y7" s="740"/>
      <c r="Z7" s="740"/>
      <c r="AA7" s="740">
        <v>10992</v>
      </c>
      <c r="AB7" s="740"/>
      <c r="AC7" s="740"/>
      <c r="AD7" s="740"/>
      <c r="AE7" s="741"/>
      <c r="AF7" s="742">
        <v>6833</v>
      </c>
      <c r="AG7" s="743"/>
      <c r="AH7" s="743"/>
      <c r="AI7" s="743"/>
      <c r="AJ7" s="744"/>
      <c r="AK7" s="745">
        <v>4009</v>
      </c>
      <c r="AL7" s="746"/>
      <c r="AM7" s="746"/>
      <c r="AN7" s="746"/>
      <c r="AO7" s="746"/>
      <c r="AP7" s="746">
        <v>488083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t="s">
        <v>598</v>
      </c>
      <c r="BS7" s="733" t="s">
        <v>599</v>
      </c>
      <c r="BT7" s="734"/>
      <c r="BU7" s="734"/>
      <c r="BV7" s="734"/>
      <c r="BW7" s="734"/>
      <c r="BX7" s="734"/>
      <c r="BY7" s="734"/>
      <c r="BZ7" s="734"/>
      <c r="CA7" s="734"/>
      <c r="CB7" s="734"/>
      <c r="CC7" s="734"/>
      <c r="CD7" s="734"/>
      <c r="CE7" s="734"/>
      <c r="CF7" s="734"/>
      <c r="CG7" s="749"/>
      <c r="CH7" s="730">
        <v>0</v>
      </c>
      <c r="CI7" s="731"/>
      <c r="CJ7" s="731"/>
      <c r="CK7" s="731"/>
      <c r="CL7" s="732"/>
      <c r="CM7" s="730">
        <v>186</v>
      </c>
      <c r="CN7" s="731"/>
      <c r="CO7" s="731"/>
      <c r="CP7" s="731"/>
      <c r="CQ7" s="732"/>
      <c r="CR7" s="730">
        <v>20</v>
      </c>
      <c r="CS7" s="731"/>
      <c r="CT7" s="731"/>
      <c r="CU7" s="731"/>
      <c r="CV7" s="732"/>
      <c r="CW7" s="730">
        <v>16</v>
      </c>
      <c r="CX7" s="731"/>
      <c r="CY7" s="731"/>
      <c r="CZ7" s="731"/>
      <c r="DA7" s="732"/>
      <c r="DB7" s="730">
        <v>0</v>
      </c>
      <c r="DC7" s="731"/>
      <c r="DD7" s="731"/>
      <c r="DE7" s="731"/>
      <c r="DF7" s="732"/>
      <c r="DG7" s="730">
        <v>2501</v>
      </c>
      <c r="DH7" s="731"/>
      <c r="DI7" s="731"/>
      <c r="DJ7" s="731"/>
      <c r="DK7" s="732"/>
      <c r="DL7" s="730">
        <v>0</v>
      </c>
      <c r="DM7" s="731"/>
      <c r="DN7" s="731"/>
      <c r="DO7" s="731"/>
      <c r="DP7" s="732"/>
      <c r="DQ7" s="730">
        <v>0</v>
      </c>
      <c r="DR7" s="731"/>
      <c r="DS7" s="731"/>
      <c r="DT7" s="731"/>
      <c r="DU7" s="732"/>
      <c r="DV7" s="733"/>
      <c r="DW7" s="734"/>
      <c r="DX7" s="734"/>
      <c r="DY7" s="734"/>
      <c r="DZ7" s="735"/>
      <c r="EA7" s="229"/>
    </row>
    <row r="8" spans="1:131" s="230" customFormat="1" ht="26.25" customHeight="1" x14ac:dyDescent="0.2">
      <c r="A8" s="233">
        <v>2</v>
      </c>
      <c r="B8" s="767" t="s">
        <v>387</v>
      </c>
      <c r="C8" s="768"/>
      <c r="D8" s="768"/>
      <c r="E8" s="768"/>
      <c r="F8" s="768"/>
      <c r="G8" s="768"/>
      <c r="H8" s="768"/>
      <c r="I8" s="768"/>
      <c r="J8" s="768"/>
      <c r="K8" s="768"/>
      <c r="L8" s="768"/>
      <c r="M8" s="768"/>
      <c r="N8" s="768"/>
      <c r="O8" s="768"/>
      <c r="P8" s="769"/>
      <c r="Q8" s="770">
        <v>230</v>
      </c>
      <c r="R8" s="771"/>
      <c r="S8" s="771"/>
      <c r="T8" s="771"/>
      <c r="U8" s="771"/>
      <c r="V8" s="771">
        <v>230</v>
      </c>
      <c r="W8" s="771"/>
      <c r="X8" s="771"/>
      <c r="Y8" s="771"/>
      <c r="Z8" s="771"/>
      <c r="AA8" s="771">
        <v>0</v>
      </c>
      <c r="AB8" s="771"/>
      <c r="AC8" s="771"/>
      <c r="AD8" s="771"/>
      <c r="AE8" s="772"/>
      <c r="AF8" s="773">
        <v>0</v>
      </c>
      <c r="AG8" s="774"/>
      <c r="AH8" s="774"/>
      <c r="AI8" s="774"/>
      <c r="AJ8" s="775"/>
      <c r="AK8" s="756">
        <v>0</v>
      </c>
      <c r="AL8" s="757"/>
      <c r="AM8" s="757"/>
      <c r="AN8" s="757"/>
      <c r="AO8" s="757"/>
      <c r="AP8" s="757">
        <v>0</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600</v>
      </c>
      <c r="BT8" s="761"/>
      <c r="BU8" s="761"/>
      <c r="BV8" s="761"/>
      <c r="BW8" s="761"/>
      <c r="BX8" s="761"/>
      <c r="BY8" s="761"/>
      <c r="BZ8" s="761"/>
      <c r="CA8" s="761"/>
      <c r="CB8" s="761"/>
      <c r="CC8" s="761"/>
      <c r="CD8" s="761"/>
      <c r="CE8" s="761"/>
      <c r="CF8" s="761"/>
      <c r="CG8" s="762"/>
      <c r="CH8" s="763">
        <v>-59</v>
      </c>
      <c r="CI8" s="764"/>
      <c r="CJ8" s="764"/>
      <c r="CK8" s="764"/>
      <c r="CL8" s="765"/>
      <c r="CM8" s="763">
        <v>1157</v>
      </c>
      <c r="CN8" s="764"/>
      <c r="CO8" s="764"/>
      <c r="CP8" s="764"/>
      <c r="CQ8" s="765"/>
      <c r="CR8" s="763">
        <v>386</v>
      </c>
      <c r="CS8" s="764"/>
      <c r="CT8" s="764"/>
      <c r="CU8" s="764"/>
      <c r="CV8" s="765"/>
      <c r="CW8" s="763">
        <v>0</v>
      </c>
      <c r="CX8" s="764"/>
      <c r="CY8" s="764"/>
      <c r="CZ8" s="764"/>
      <c r="DA8" s="765"/>
      <c r="DB8" s="763">
        <v>0</v>
      </c>
      <c r="DC8" s="764"/>
      <c r="DD8" s="764"/>
      <c r="DE8" s="764"/>
      <c r="DF8" s="765"/>
      <c r="DG8" s="763">
        <v>0</v>
      </c>
      <c r="DH8" s="764"/>
      <c r="DI8" s="764"/>
      <c r="DJ8" s="764"/>
      <c r="DK8" s="765"/>
      <c r="DL8" s="763">
        <v>0</v>
      </c>
      <c r="DM8" s="764"/>
      <c r="DN8" s="764"/>
      <c r="DO8" s="764"/>
      <c r="DP8" s="765"/>
      <c r="DQ8" s="763">
        <v>0</v>
      </c>
      <c r="DR8" s="764"/>
      <c r="DS8" s="764"/>
      <c r="DT8" s="764"/>
      <c r="DU8" s="765"/>
      <c r="DV8" s="760"/>
      <c r="DW8" s="761"/>
      <c r="DX8" s="761"/>
      <c r="DY8" s="761"/>
      <c r="DZ8" s="766"/>
      <c r="EA8" s="229"/>
    </row>
    <row r="9" spans="1:131" s="230" customFormat="1" ht="26.25" customHeight="1" x14ac:dyDescent="0.2">
      <c r="A9" s="233">
        <v>3</v>
      </c>
      <c r="B9" s="767" t="s">
        <v>388</v>
      </c>
      <c r="C9" s="768"/>
      <c r="D9" s="768"/>
      <c r="E9" s="768"/>
      <c r="F9" s="768"/>
      <c r="G9" s="768"/>
      <c r="H9" s="768"/>
      <c r="I9" s="768"/>
      <c r="J9" s="768"/>
      <c r="K9" s="768"/>
      <c r="L9" s="768"/>
      <c r="M9" s="768"/>
      <c r="N9" s="768"/>
      <c r="O9" s="768"/>
      <c r="P9" s="769"/>
      <c r="Q9" s="770">
        <v>3</v>
      </c>
      <c r="R9" s="771"/>
      <c r="S9" s="771"/>
      <c r="T9" s="771"/>
      <c r="U9" s="771"/>
      <c r="V9" s="771">
        <v>1</v>
      </c>
      <c r="W9" s="771"/>
      <c r="X9" s="771"/>
      <c r="Y9" s="771"/>
      <c r="Z9" s="771"/>
      <c r="AA9" s="771">
        <v>2</v>
      </c>
      <c r="AB9" s="771"/>
      <c r="AC9" s="771"/>
      <c r="AD9" s="771"/>
      <c r="AE9" s="772"/>
      <c r="AF9" s="773">
        <v>2</v>
      </c>
      <c r="AG9" s="774"/>
      <c r="AH9" s="774"/>
      <c r="AI9" s="774"/>
      <c r="AJ9" s="775"/>
      <c r="AK9" s="756">
        <v>0</v>
      </c>
      <c r="AL9" s="757"/>
      <c r="AM9" s="757"/>
      <c r="AN9" s="757"/>
      <c r="AO9" s="757"/>
      <c r="AP9" s="757">
        <v>0</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601</v>
      </c>
      <c r="BT9" s="761"/>
      <c r="BU9" s="761"/>
      <c r="BV9" s="761"/>
      <c r="BW9" s="761"/>
      <c r="BX9" s="761"/>
      <c r="BY9" s="761"/>
      <c r="BZ9" s="761"/>
      <c r="CA9" s="761"/>
      <c r="CB9" s="761"/>
      <c r="CC9" s="761"/>
      <c r="CD9" s="761"/>
      <c r="CE9" s="761"/>
      <c r="CF9" s="761"/>
      <c r="CG9" s="762"/>
      <c r="CH9" s="763">
        <v>-84</v>
      </c>
      <c r="CI9" s="764"/>
      <c r="CJ9" s="764"/>
      <c r="CK9" s="764"/>
      <c r="CL9" s="765"/>
      <c r="CM9" s="763">
        <v>1272</v>
      </c>
      <c r="CN9" s="764"/>
      <c r="CO9" s="764"/>
      <c r="CP9" s="764"/>
      <c r="CQ9" s="765"/>
      <c r="CR9" s="763">
        <v>225</v>
      </c>
      <c r="CS9" s="764"/>
      <c r="CT9" s="764"/>
      <c r="CU9" s="764"/>
      <c r="CV9" s="765"/>
      <c r="CW9" s="763">
        <v>2</v>
      </c>
      <c r="CX9" s="764"/>
      <c r="CY9" s="764"/>
      <c r="CZ9" s="764"/>
      <c r="DA9" s="765"/>
      <c r="DB9" s="763">
        <v>0</v>
      </c>
      <c r="DC9" s="764"/>
      <c r="DD9" s="764"/>
      <c r="DE9" s="764"/>
      <c r="DF9" s="765"/>
      <c r="DG9" s="763">
        <v>0</v>
      </c>
      <c r="DH9" s="764"/>
      <c r="DI9" s="764"/>
      <c r="DJ9" s="764"/>
      <c r="DK9" s="765"/>
      <c r="DL9" s="763">
        <v>0</v>
      </c>
      <c r="DM9" s="764"/>
      <c r="DN9" s="764"/>
      <c r="DO9" s="764"/>
      <c r="DP9" s="765"/>
      <c r="DQ9" s="763">
        <v>0</v>
      </c>
      <c r="DR9" s="764"/>
      <c r="DS9" s="764"/>
      <c r="DT9" s="764"/>
      <c r="DU9" s="765"/>
      <c r="DV9" s="760"/>
      <c r="DW9" s="761"/>
      <c r="DX9" s="761"/>
      <c r="DY9" s="761"/>
      <c r="DZ9" s="766"/>
      <c r="EA9" s="229"/>
    </row>
    <row r="10" spans="1:131" s="230" customFormat="1" ht="26.25" customHeight="1" x14ac:dyDescent="0.2">
      <c r="A10" s="233">
        <v>4</v>
      </c>
      <c r="B10" s="767" t="s">
        <v>389</v>
      </c>
      <c r="C10" s="768"/>
      <c r="D10" s="768"/>
      <c r="E10" s="768"/>
      <c r="F10" s="768"/>
      <c r="G10" s="768"/>
      <c r="H10" s="768"/>
      <c r="I10" s="768"/>
      <c r="J10" s="768"/>
      <c r="K10" s="768"/>
      <c r="L10" s="768"/>
      <c r="M10" s="768"/>
      <c r="N10" s="768"/>
      <c r="O10" s="768"/>
      <c r="P10" s="769"/>
      <c r="Q10" s="770">
        <v>575</v>
      </c>
      <c r="R10" s="771"/>
      <c r="S10" s="771"/>
      <c r="T10" s="771"/>
      <c r="U10" s="771"/>
      <c r="V10" s="771">
        <v>291</v>
      </c>
      <c r="W10" s="771"/>
      <c r="X10" s="771"/>
      <c r="Y10" s="771"/>
      <c r="Z10" s="771"/>
      <c r="AA10" s="771">
        <v>284</v>
      </c>
      <c r="AB10" s="771"/>
      <c r="AC10" s="771"/>
      <c r="AD10" s="771"/>
      <c r="AE10" s="772"/>
      <c r="AF10" s="773">
        <v>32</v>
      </c>
      <c r="AG10" s="774"/>
      <c r="AH10" s="774"/>
      <c r="AI10" s="774"/>
      <c r="AJ10" s="775"/>
      <c r="AK10" s="756">
        <v>0</v>
      </c>
      <c r="AL10" s="757"/>
      <c r="AM10" s="757"/>
      <c r="AN10" s="757"/>
      <c r="AO10" s="757"/>
      <c r="AP10" s="757">
        <v>2497</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602</v>
      </c>
      <c r="BT10" s="761"/>
      <c r="BU10" s="761"/>
      <c r="BV10" s="761"/>
      <c r="BW10" s="761"/>
      <c r="BX10" s="761"/>
      <c r="BY10" s="761"/>
      <c r="BZ10" s="761"/>
      <c r="CA10" s="761"/>
      <c r="CB10" s="761"/>
      <c r="CC10" s="761"/>
      <c r="CD10" s="761"/>
      <c r="CE10" s="761"/>
      <c r="CF10" s="761"/>
      <c r="CG10" s="762"/>
      <c r="CH10" s="763">
        <v>-27</v>
      </c>
      <c r="CI10" s="764"/>
      <c r="CJ10" s="764"/>
      <c r="CK10" s="764"/>
      <c r="CL10" s="765"/>
      <c r="CM10" s="763">
        <v>507</v>
      </c>
      <c r="CN10" s="764"/>
      <c r="CO10" s="764"/>
      <c r="CP10" s="764"/>
      <c r="CQ10" s="765"/>
      <c r="CR10" s="763">
        <v>300</v>
      </c>
      <c r="CS10" s="764"/>
      <c r="CT10" s="764"/>
      <c r="CU10" s="764"/>
      <c r="CV10" s="765"/>
      <c r="CW10" s="763">
        <v>17</v>
      </c>
      <c r="CX10" s="764"/>
      <c r="CY10" s="764"/>
      <c r="CZ10" s="764"/>
      <c r="DA10" s="765"/>
      <c r="DB10" s="763">
        <v>0</v>
      </c>
      <c r="DC10" s="764"/>
      <c r="DD10" s="764"/>
      <c r="DE10" s="764"/>
      <c r="DF10" s="765"/>
      <c r="DG10" s="763">
        <v>0</v>
      </c>
      <c r="DH10" s="764"/>
      <c r="DI10" s="764"/>
      <c r="DJ10" s="764"/>
      <c r="DK10" s="765"/>
      <c r="DL10" s="763">
        <v>0</v>
      </c>
      <c r="DM10" s="764"/>
      <c r="DN10" s="764"/>
      <c r="DO10" s="764"/>
      <c r="DP10" s="765"/>
      <c r="DQ10" s="763">
        <v>0</v>
      </c>
      <c r="DR10" s="764"/>
      <c r="DS10" s="764"/>
      <c r="DT10" s="764"/>
      <c r="DU10" s="765"/>
      <c r="DV10" s="760"/>
      <c r="DW10" s="761"/>
      <c r="DX10" s="761"/>
      <c r="DY10" s="761"/>
      <c r="DZ10" s="766"/>
      <c r="EA10" s="229"/>
    </row>
    <row r="11" spans="1:131" s="230" customFormat="1" ht="26.25" customHeight="1" x14ac:dyDescent="0.2">
      <c r="A11" s="233">
        <v>5</v>
      </c>
      <c r="B11" s="767" t="s">
        <v>390</v>
      </c>
      <c r="C11" s="768"/>
      <c r="D11" s="768"/>
      <c r="E11" s="768"/>
      <c r="F11" s="768"/>
      <c r="G11" s="768"/>
      <c r="H11" s="768"/>
      <c r="I11" s="768"/>
      <c r="J11" s="768"/>
      <c r="K11" s="768"/>
      <c r="L11" s="768"/>
      <c r="M11" s="768"/>
      <c r="N11" s="768"/>
      <c r="O11" s="768"/>
      <c r="P11" s="769"/>
      <c r="Q11" s="770">
        <v>60872</v>
      </c>
      <c r="R11" s="771"/>
      <c r="S11" s="771"/>
      <c r="T11" s="771"/>
      <c r="U11" s="771"/>
      <c r="V11" s="771">
        <v>60872</v>
      </c>
      <c r="W11" s="771"/>
      <c r="X11" s="771"/>
      <c r="Y11" s="771"/>
      <c r="Z11" s="771"/>
      <c r="AA11" s="771">
        <v>0</v>
      </c>
      <c r="AB11" s="771"/>
      <c r="AC11" s="771"/>
      <c r="AD11" s="771"/>
      <c r="AE11" s="772"/>
      <c r="AF11" s="773" t="s">
        <v>391</v>
      </c>
      <c r="AG11" s="774"/>
      <c r="AH11" s="774"/>
      <c r="AI11" s="774"/>
      <c r="AJ11" s="775"/>
      <c r="AK11" s="756">
        <v>43882</v>
      </c>
      <c r="AL11" s="757"/>
      <c r="AM11" s="757"/>
      <c r="AN11" s="757"/>
      <c r="AO11" s="757"/>
      <c r="AP11" s="757">
        <v>0</v>
      </c>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603</v>
      </c>
      <c r="BT11" s="761"/>
      <c r="BU11" s="761"/>
      <c r="BV11" s="761"/>
      <c r="BW11" s="761"/>
      <c r="BX11" s="761"/>
      <c r="BY11" s="761"/>
      <c r="BZ11" s="761"/>
      <c r="CA11" s="761"/>
      <c r="CB11" s="761"/>
      <c r="CC11" s="761"/>
      <c r="CD11" s="761"/>
      <c r="CE11" s="761"/>
      <c r="CF11" s="761"/>
      <c r="CG11" s="762"/>
      <c r="CH11" s="763">
        <v>12</v>
      </c>
      <c r="CI11" s="764"/>
      <c r="CJ11" s="764"/>
      <c r="CK11" s="764"/>
      <c r="CL11" s="765"/>
      <c r="CM11" s="763">
        <v>601</v>
      </c>
      <c r="CN11" s="764"/>
      <c r="CO11" s="764"/>
      <c r="CP11" s="764"/>
      <c r="CQ11" s="765"/>
      <c r="CR11" s="763">
        <v>5</v>
      </c>
      <c r="CS11" s="764"/>
      <c r="CT11" s="764"/>
      <c r="CU11" s="764"/>
      <c r="CV11" s="765"/>
      <c r="CW11" s="763">
        <v>0</v>
      </c>
      <c r="CX11" s="764"/>
      <c r="CY11" s="764"/>
      <c r="CZ11" s="764"/>
      <c r="DA11" s="765"/>
      <c r="DB11" s="763">
        <v>0</v>
      </c>
      <c r="DC11" s="764"/>
      <c r="DD11" s="764"/>
      <c r="DE11" s="764"/>
      <c r="DF11" s="765"/>
      <c r="DG11" s="763">
        <v>0</v>
      </c>
      <c r="DH11" s="764"/>
      <c r="DI11" s="764"/>
      <c r="DJ11" s="764"/>
      <c r="DK11" s="765"/>
      <c r="DL11" s="763">
        <v>0</v>
      </c>
      <c r="DM11" s="764"/>
      <c r="DN11" s="764"/>
      <c r="DO11" s="764"/>
      <c r="DP11" s="765"/>
      <c r="DQ11" s="763">
        <v>0</v>
      </c>
      <c r="DR11" s="764"/>
      <c r="DS11" s="764"/>
      <c r="DT11" s="764"/>
      <c r="DU11" s="765"/>
      <c r="DV11" s="760"/>
      <c r="DW11" s="761"/>
      <c r="DX11" s="761"/>
      <c r="DY11" s="761"/>
      <c r="DZ11" s="766"/>
      <c r="EA11" s="229"/>
    </row>
    <row r="12" spans="1:131" s="230" customFormat="1" ht="26.25" customHeight="1" x14ac:dyDescent="0.2">
      <c r="A12" s="233">
        <v>6</v>
      </c>
      <c r="B12" s="767" t="s">
        <v>392</v>
      </c>
      <c r="C12" s="768"/>
      <c r="D12" s="768"/>
      <c r="E12" s="768"/>
      <c r="F12" s="768"/>
      <c r="G12" s="768"/>
      <c r="H12" s="768"/>
      <c r="I12" s="768"/>
      <c r="J12" s="768"/>
      <c r="K12" s="768"/>
      <c r="L12" s="768"/>
      <c r="M12" s="768"/>
      <c r="N12" s="768"/>
      <c r="O12" s="768"/>
      <c r="P12" s="769"/>
      <c r="Q12" s="770">
        <v>983</v>
      </c>
      <c r="R12" s="771"/>
      <c r="S12" s="771"/>
      <c r="T12" s="771"/>
      <c r="U12" s="771"/>
      <c r="V12" s="771">
        <v>983</v>
      </c>
      <c r="W12" s="771"/>
      <c r="X12" s="771"/>
      <c r="Y12" s="771"/>
      <c r="Z12" s="771"/>
      <c r="AA12" s="771">
        <v>0</v>
      </c>
      <c r="AB12" s="771"/>
      <c r="AC12" s="771"/>
      <c r="AD12" s="771"/>
      <c r="AE12" s="772"/>
      <c r="AF12" s="773" t="s">
        <v>391</v>
      </c>
      <c r="AG12" s="774"/>
      <c r="AH12" s="774"/>
      <c r="AI12" s="774"/>
      <c r="AJ12" s="775"/>
      <c r="AK12" s="756">
        <v>0</v>
      </c>
      <c r="AL12" s="757"/>
      <c r="AM12" s="757"/>
      <c r="AN12" s="757"/>
      <c r="AO12" s="757"/>
      <c r="AP12" s="757">
        <v>5637</v>
      </c>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604</v>
      </c>
      <c r="BT12" s="761"/>
      <c r="BU12" s="761"/>
      <c r="BV12" s="761"/>
      <c r="BW12" s="761"/>
      <c r="BX12" s="761"/>
      <c r="BY12" s="761"/>
      <c r="BZ12" s="761"/>
      <c r="CA12" s="761"/>
      <c r="CB12" s="761"/>
      <c r="CC12" s="761"/>
      <c r="CD12" s="761"/>
      <c r="CE12" s="761"/>
      <c r="CF12" s="761"/>
      <c r="CG12" s="762"/>
      <c r="CH12" s="763">
        <v>18</v>
      </c>
      <c r="CI12" s="764"/>
      <c r="CJ12" s="764"/>
      <c r="CK12" s="764"/>
      <c r="CL12" s="765"/>
      <c r="CM12" s="763">
        <v>669</v>
      </c>
      <c r="CN12" s="764"/>
      <c r="CO12" s="764"/>
      <c r="CP12" s="764"/>
      <c r="CQ12" s="765"/>
      <c r="CR12" s="763">
        <v>210</v>
      </c>
      <c r="CS12" s="764"/>
      <c r="CT12" s="764"/>
      <c r="CU12" s="764"/>
      <c r="CV12" s="765"/>
      <c r="CW12" s="763">
        <v>211</v>
      </c>
      <c r="CX12" s="764"/>
      <c r="CY12" s="764"/>
      <c r="CZ12" s="764"/>
      <c r="DA12" s="765"/>
      <c r="DB12" s="763">
        <v>0</v>
      </c>
      <c r="DC12" s="764"/>
      <c r="DD12" s="764"/>
      <c r="DE12" s="764"/>
      <c r="DF12" s="765"/>
      <c r="DG12" s="763">
        <v>0</v>
      </c>
      <c r="DH12" s="764"/>
      <c r="DI12" s="764"/>
      <c r="DJ12" s="764"/>
      <c r="DK12" s="765"/>
      <c r="DL12" s="763">
        <v>0</v>
      </c>
      <c r="DM12" s="764"/>
      <c r="DN12" s="764"/>
      <c r="DO12" s="764"/>
      <c r="DP12" s="765"/>
      <c r="DQ12" s="763">
        <v>0</v>
      </c>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t="s">
        <v>605</v>
      </c>
      <c r="BT13" s="761"/>
      <c r="BU13" s="761"/>
      <c r="BV13" s="761"/>
      <c r="BW13" s="761"/>
      <c r="BX13" s="761"/>
      <c r="BY13" s="761"/>
      <c r="BZ13" s="761"/>
      <c r="CA13" s="761"/>
      <c r="CB13" s="761"/>
      <c r="CC13" s="761"/>
      <c r="CD13" s="761"/>
      <c r="CE13" s="761"/>
      <c r="CF13" s="761"/>
      <c r="CG13" s="762"/>
      <c r="CH13" s="763">
        <v>-3</v>
      </c>
      <c r="CI13" s="764"/>
      <c r="CJ13" s="764"/>
      <c r="CK13" s="764"/>
      <c r="CL13" s="765"/>
      <c r="CM13" s="763">
        <v>155</v>
      </c>
      <c r="CN13" s="764"/>
      <c r="CO13" s="764"/>
      <c r="CP13" s="764"/>
      <c r="CQ13" s="765"/>
      <c r="CR13" s="763">
        <v>100</v>
      </c>
      <c r="CS13" s="764"/>
      <c r="CT13" s="764"/>
      <c r="CU13" s="764"/>
      <c r="CV13" s="765"/>
      <c r="CW13" s="763">
        <v>40</v>
      </c>
      <c r="CX13" s="764"/>
      <c r="CY13" s="764"/>
      <c r="CZ13" s="764"/>
      <c r="DA13" s="765"/>
      <c r="DB13" s="763">
        <v>0</v>
      </c>
      <c r="DC13" s="764"/>
      <c r="DD13" s="764"/>
      <c r="DE13" s="764"/>
      <c r="DF13" s="765"/>
      <c r="DG13" s="763">
        <v>0</v>
      </c>
      <c r="DH13" s="764"/>
      <c r="DI13" s="764"/>
      <c r="DJ13" s="764"/>
      <c r="DK13" s="765"/>
      <c r="DL13" s="763">
        <v>0</v>
      </c>
      <c r="DM13" s="764"/>
      <c r="DN13" s="764"/>
      <c r="DO13" s="764"/>
      <c r="DP13" s="765"/>
      <c r="DQ13" s="763">
        <v>0</v>
      </c>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t="s">
        <v>606</v>
      </c>
      <c r="BT14" s="761"/>
      <c r="BU14" s="761"/>
      <c r="BV14" s="761"/>
      <c r="BW14" s="761"/>
      <c r="BX14" s="761"/>
      <c r="BY14" s="761"/>
      <c r="BZ14" s="761"/>
      <c r="CA14" s="761"/>
      <c r="CB14" s="761"/>
      <c r="CC14" s="761"/>
      <c r="CD14" s="761"/>
      <c r="CE14" s="761"/>
      <c r="CF14" s="761"/>
      <c r="CG14" s="762"/>
      <c r="CH14" s="763">
        <v>961</v>
      </c>
      <c r="CI14" s="764"/>
      <c r="CJ14" s="764"/>
      <c r="CK14" s="764"/>
      <c r="CL14" s="765"/>
      <c r="CM14" s="763">
        <v>5817</v>
      </c>
      <c r="CN14" s="764"/>
      <c r="CO14" s="764"/>
      <c r="CP14" s="764"/>
      <c r="CQ14" s="765"/>
      <c r="CR14" s="763">
        <v>1217</v>
      </c>
      <c r="CS14" s="764"/>
      <c r="CT14" s="764"/>
      <c r="CU14" s="764"/>
      <c r="CV14" s="765"/>
      <c r="CW14" s="763">
        <v>105</v>
      </c>
      <c r="CX14" s="764"/>
      <c r="CY14" s="764"/>
      <c r="CZ14" s="764"/>
      <c r="DA14" s="765"/>
      <c r="DB14" s="763">
        <v>0</v>
      </c>
      <c r="DC14" s="764"/>
      <c r="DD14" s="764"/>
      <c r="DE14" s="764"/>
      <c r="DF14" s="765"/>
      <c r="DG14" s="763">
        <v>0</v>
      </c>
      <c r="DH14" s="764"/>
      <c r="DI14" s="764"/>
      <c r="DJ14" s="764"/>
      <c r="DK14" s="765"/>
      <c r="DL14" s="763">
        <v>0</v>
      </c>
      <c r="DM14" s="764"/>
      <c r="DN14" s="764"/>
      <c r="DO14" s="764"/>
      <c r="DP14" s="765"/>
      <c r="DQ14" s="763">
        <v>0</v>
      </c>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t="s">
        <v>607</v>
      </c>
      <c r="BT15" s="761"/>
      <c r="BU15" s="761"/>
      <c r="BV15" s="761"/>
      <c r="BW15" s="761"/>
      <c r="BX15" s="761"/>
      <c r="BY15" s="761"/>
      <c r="BZ15" s="761"/>
      <c r="CA15" s="761"/>
      <c r="CB15" s="761"/>
      <c r="CC15" s="761"/>
      <c r="CD15" s="761"/>
      <c r="CE15" s="761"/>
      <c r="CF15" s="761"/>
      <c r="CG15" s="762"/>
      <c r="CH15" s="763">
        <v>6</v>
      </c>
      <c r="CI15" s="764"/>
      <c r="CJ15" s="764"/>
      <c r="CK15" s="764"/>
      <c r="CL15" s="765"/>
      <c r="CM15" s="763">
        <v>87</v>
      </c>
      <c r="CN15" s="764"/>
      <c r="CO15" s="764"/>
      <c r="CP15" s="764"/>
      <c r="CQ15" s="765"/>
      <c r="CR15" s="763">
        <v>26</v>
      </c>
      <c r="CS15" s="764"/>
      <c r="CT15" s="764"/>
      <c r="CU15" s="764"/>
      <c r="CV15" s="765"/>
      <c r="CW15" s="763">
        <v>0</v>
      </c>
      <c r="CX15" s="764"/>
      <c r="CY15" s="764"/>
      <c r="CZ15" s="764"/>
      <c r="DA15" s="765"/>
      <c r="DB15" s="763">
        <v>0</v>
      </c>
      <c r="DC15" s="764"/>
      <c r="DD15" s="764"/>
      <c r="DE15" s="764"/>
      <c r="DF15" s="765"/>
      <c r="DG15" s="763">
        <v>0</v>
      </c>
      <c r="DH15" s="764"/>
      <c r="DI15" s="764"/>
      <c r="DJ15" s="764"/>
      <c r="DK15" s="765"/>
      <c r="DL15" s="763">
        <v>0</v>
      </c>
      <c r="DM15" s="764"/>
      <c r="DN15" s="764"/>
      <c r="DO15" s="764"/>
      <c r="DP15" s="765"/>
      <c r="DQ15" s="763">
        <v>0</v>
      </c>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t="s">
        <v>608</v>
      </c>
      <c r="BT16" s="761"/>
      <c r="BU16" s="761"/>
      <c r="BV16" s="761"/>
      <c r="BW16" s="761"/>
      <c r="BX16" s="761"/>
      <c r="BY16" s="761"/>
      <c r="BZ16" s="761"/>
      <c r="CA16" s="761"/>
      <c r="CB16" s="761"/>
      <c r="CC16" s="761"/>
      <c r="CD16" s="761"/>
      <c r="CE16" s="761"/>
      <c r="CF16" s="761"/>
      <c r="CG16" s="762"/>
      <c r="CH16" s="763">
        <v>13</v>
      </c>
      <c r="CI16" s="764"/>
      <c r="CJ16" s="764"/>
      <c r="CK16" s="764"/>
      <c r="CL16" s="765"/>
      <c r="CM16" s="763">
        <v>135</v>
      </c>
      <c r="CN16" s="764"/>
      <c r="CO16" s="764"/>
      <c r="CP16" s="764"/>
      <c r="CQ16" s="765"/>
      <c r="CR16" s="763">
        <v>5</v>
      </c>
      <c r="CS16" s="764"/>
      <c r="CT16" s="764"/>
      <c r="CU16" s="764"/>
      <c r="CV16" s="765"/>
      <c r="CW16" s="763">
        <v>0</v>
      </c>
      <c r="CX16" s="764"/>
      <c r="CY16" s="764"/>
      <c r="CZ16" s="764"/>
      <c r="DA16" s="765"/>
      <c r="DB16" s="763">
        <v>0</v>
      </c>
      <c r="DC16" s="764"/>
      <c r="DD16" s="764"/>
      <c r="DE16" s="764"/>
      <c r="DF16" s="765"/>
      <c r="DG16" s="763">
        <v>0</v>
      </c>
      <c r="DH16" s="764"/>
      <c r="DI16" s="764"/>
      <c r="DJ16" s="764"/>
      <c r="DK16" s="765"/>
      <c r="DL16" s="763">
        <v>0</v>
      </c>
      <c r="DM16" s="764"/>
      <c r="DN16" s="764"/>
      <c r="DO16" s="764"/>
      <c r="DP16" s="765"/>
      <c r="DQ16" s="763">
        <v>0</v>
      </c>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t="s">
        <v>609</v>
      </c>
      <c r="BS17" s="760" t="s">
        <v>610</v>
      </c>
      <c r="BT17" s="761"/>
      <c r="BU17" s="761"/>
      <c r="BV17" s="761"/>
      <c r="BW17" s="761"/>
      <c r="BX17" s="761"/>
      <c r="BY17" s="761"/>
      <c r="BZ17" s="761"/>
      <c r="CA17" s="761"/>
      <c r="CB17" s="761"/>
      <c r="CC17" s="761"/>
      <c r="CD17" s="761"/>
      <c r="CE17" s="761"/>
      <c r="CF17" s="761"/>
      <c r="CG17" s="762"/>
      <c r="CH17" s="763">
        <v>1178</v>
      </c>
      <c r="CI17" s="764"/>
      <c r="CJ17" s="764"/>
      <c r="CK17" s="764"/>
      <c r="CL17" s="765"/>
      <c r="CM17" s="763">
        <v>8857</v>
      </c>
      <c r="CN17" s="764"/>
      <c r="CO17" s="764"/>
      <c r="CP17" s="764"/>
      <c r="CQ17" s="765"/>
      <c r="CR17" s="763">
        <v>4919</v>
      </c>
      <c r="CS17" s="764"/>
      <c r="CT17" s="764"/>
      <c r="CU17" s="764"/>
      <c r="CV17" s="765"/>
      <c r="CW17" s="763">
        <v>297</v>
      </c>
      <c r="CX17" s="764"/>
      <c r="CY17" s="764"/>
      <c r="CZ17" s="764"/>
      <c r="DA17" s="765"/>
      <c r="DB17" s="763">
        <v>300</v>
      </c>
      <c r="DC17" s="764"/>
      <c r="DD17" s="764"/>
      <c r="DE17" s="764"/>
      <c r="DF17" s="765"/>
      <c r="DG17" s="763">
        <v>0</v>
      </c>
      <c r="DH17" s="764"/>
      <c r="DI17" s="764"/>
      <c r="DJ17" s="764"/>
      <c r="DK17" s="765"/>
      <c r="DL17" s="763">
        <v>0</v>
      </c>
      <c r="DM17" s="764"/>
      <c r="DN17" s="764"/>
      <c r="DO17" s="764"/>
      <c r="DP17" s="765"/>
      <c r="DQ17" s="763">
        <v>0</v>
      </c>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t="s">
        <v>611</v>
      </c>
      <c r="BT18" s="761"/>
      <c r="BU18" s="761"/>
      <c r="BV18" s="761"/>
      <c r="BW18" s="761"/>
      <c r="BX18" s="761"/>
      <c r="BY18" s="761"/>
      <c r="BZ18" s="761"/>
      <c r="CA18" s="761"/>
      <c r="CB18" s="761"/>
      <c r="CC18" s="761"/>
      <c r="CD18" s="761"/>
      <c r="CE18" s="761"/>
      <c r="CF18" s="761"/>
      <c r="CG18" s="762"/>
      <c r="CH18" s="763">
        <v>2</v>
      </c>
      <c r="CI18" s="764"/>
      <c r="CJ18" s="764"/>
      <c r="CK18" s="764"/>
      <c r="CL18" s="765"/>
      <c r="CM18" s="763">
        <v>61</v>
      </c>
      <c r="CN18" s="764"/>
      <c r="CO18" s="764"/>
      <c r="CP18" s="764"/>
      <c r="CQ18" s="765"/>
      <c r="CR18" s="763">
        <v>50</v>
      </c>
      <c r="CS18" s="764"/>
      <c r="CT18" s="764"/>
      <c r="CU18" s="764"/>
      <c r="CV18" s="765"/>
      <c r="CW18" s="763">
        <v>43</v>
      </c>
      <c r="CX18" s="764"/>
      <c r="CY18" s="764"/>
      <c r="CZ18" s="764"/>
      <c r="DA18" s="765"/>
      <c r="DB18" s="763">
        <v>0</v>
      </c>
      <c r="DC18" s="764"/>
      <c r="DD18" s="764"/>
      <c r="DE18" s="764"/>
      <c r="DF18" s="765"/>
      <c r="DG18" s="763">
        <v>0</v>
      </c>
      <c r="DH18" s="764"/>
      <c r="DI18" s="764"/>
      <c r="DJ18" s="764"/>
      <c r="DK18" s="765"/>
      <c r="DL18" s="763">
        <v>0</v>
      </c>
      <c r="DM18" s="764"/>
      <c r="DN18" s="764"/>
      <c r="DO18" s="764"/>
      <c r="DP18" s="765"/>
      <c r="DQ18" s="763">
        <v>0</v>
      </c>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394</v>
      </c>
      <c r="B23" s="776" t="s">
        <v>395</v>
      </c>
      <c r="C23" s="777"/>
      <c r="D23" s="777"/>
      <c r="E23" s="777"/>
      <c r="F23" s="777"/>
      <c r="G23" s="777"/>
      <c r="H23" s="777"/>
      <c r="I23" s="777"/>
      <c r="J23" s="777"/>
      <c r="K23" s="777"/>
      <c r="L23" s="777"/>
      <c r="M23" s="777"/>
      <c r="N23" s="777"/>
      <c r="O23" s="777"/>
      <c r="P23" s="778"/>
      <c r="Q23" s="779">
        <v>361558</v>
      </c>
      <c r="R23" s="780"/>
      <c r="S23" s="780"/>
      <c r="T23" s="780"/>
      <c r="U23" s="780"/>
      <c r="V23" s="780">
        <v>350280</v>
      </c>
      <c r="W23" s="780"/>
      <c r="X23" s="780"/>
      <c r="Y23" s="780"/>
      <c r="Z23" s="780"/>
      <c r="AA23" s="780">
        <v>11278</v>
      </c>
      <c r="AB23" s="780"/>
      <c r="AC23" s="780"/>
      <c r="AD23" s="780"/>
      <c r="AE23" s="781"/>
      <c r="AF23" s="782">
        <v>6866</v>
      </c>
      <c r="AG23" s="780"/>
      <c r="AH23" s="780"/>
      <c r="AI23" s="780"/>
      <c r="AJ23" s="783"/>
      <c r="AK23" s="784"/>
      <c r="AL23" s="785"/>
      <c r="AM23" s="785"/>
      <c r="AN23" s="785"/>
      <c r="AO23" s="785"/>
      <c r="AP23" s="780">
        <f t="shared" ref="AP23" si="0">SUM(AP7:AT12)</f>
        <v>496217</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369</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376</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407</v>
      </c>
      <c r="C28" s="737"/>
      <c r="D28" s="737"/>
      <c r="E28" s="737"/>
      <c r="F28" s="737"/>
      <c r="G28" s="737"/>
      <c r="H28" s="737"/>
      <c r="I28" s="737"/>
      <c r="J28" s="737"/>
      <c r="K28" s="737"/>
      <c r="L28" s="737"/>
      <c r="M28" s="737"/>
      <c r="N28" s="737"/>
      <c r="O28" s="737"/>
      <c r="P28" s="738"/>
      <c r="Q28" s="809">
        <v>22468</v>
      </c>
      <c r="R28" s="810"/>
      <c r="S28" s="810"/>
      <c r="T28" s="810"/>
      <c r="U28" s="810"/>
      <c r="V28" s="810">
        <v>21720</v>
      </c>
      <c r="W28" s="810"/>
      <c r="X28" s="810"/>
      <c r="Y28" s="810"/>
      <c r="Z28" s="810"/>
      <c r="AA28" s="810">
        <v>749</v>
      </c>
      <c r="AB28" s="810"/>
      <c r="AC28" s="810"/>
      <c r="AD28" s="810"/>
      <c r="AE28" s="811"/>
      <c r="AF28" s="812">
        <v>749</v>
      </c>
      <c r="AG28" s="810"/>
      <c r="AH28" s="810"/>
      <c r="AI28" s="810"/>
      <c r="AJ28" s="813"/>
      <c r="AK28" s="814">
        <v>0</v>
      </c>
      <c r="AL28" s="815"/>
      <c r="AM28" s="815"/>
      <c r="AN28" s="815"/>
      <c r="AO28" s="815"/>
      <c r="AP28" s="815">
        <v>0</v>
      </c>
      <c r="AQ28" s="815"/>
      <c r="AR28" s="815"/>
      <c r="AS28" s="815"/>
      <c r="AT28" s="815"/>
      <c r="AU28" s="815">
        <v>0</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408</v>
      </c>
      <c r="C29" s="768"/>
      <c r="D29" s="768"/>
      <c r="E29" s="768"/>
      <c r="F29" s="768"/>
      <c r="G29" s="768"/>
      <c r="H29" s="768"/>
      <c r="I29" s="768"/>
      <c r="J29" s="768"/>
      <c r="K29" s="768"/>
      <c r="L29" s="768"/>
      <c r="M29" s="768"/>
      <c r="N29" s="768"/>
      <c r="O29" s="768"/>
      <c r="P29" s="769"/>
      <c r="Q29" s="770">
        <v>68322</v>
      </c>
      <c r="R29" s="771"/>
      <c r="S29" s="771"/>
      <c r="T29" s="771"/>
      <c r="U29" s="771"/>
      <c r="V29" s="771">
        <v>67009</v>
      </c>
      <c r="W29" s="771"/>
      <c r="X29" s="771"/>
      <c r="Y29" s="771"/>
      <c r="Z29" s="771"/>
      <c r="AA29" s="771">
        <v>1313</v>
      </c>
      <c r="AB29" s="771"/>
      <c r="AC29" s="771"/>
      <c r="AD29" s="771"/>
      <c r="AE29" s="772"/>
      <c r="AF29" s="773">
        <v>1313</v>
      </c>
      <c r="AG29" s="774"/>
      <c r="AH29" s="774"/>
      <c r="AI29" s="774"/>
      <c r="AJ29" s="775"/>
      <c r="AK29" s="821">
        <v>5316</v>
      </c>
      <c r="AL29" s="817"/>
      <c r="AM29" s="817"/>
      <c r="AN29" s="817"/>
      <c r="AO29" s="817"/>
      <c r="AP29" s="817">
        <v>0</v>
      </c>
      <c r="AQ29" s="817"/>
      <c r="AR29" s="817"/>
      <c r="AS29" s="817"/>
      <c r="AT29" s="817"/>
      <c r="AU29" s="817">
        <v>0</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409</v>
      </c>
      <c r="C30" s="768"/>
      <c r="D30" s="768"/>
      <c r="E30" s="768"/>
      <c r="F30" s="768"/>
      <c r="G30" s="768"/>
      <c r="H30" s="768"/>
      <c r="I30" s="768"/>
      <c r="J30" s="768"/>
      <c r="K30" s="768"/>
      <c r="L30" s="768"/>
      <c r="M30" s="768"/>
      <c r="N30" s="768"/>
      <c r="O30" s="768"/>
      <c r="P30" s="769"/>
      <c r="Q30" s="770">
        <v>99</v>
      </c>
      <c r="R30" s="771"/>
      <c r="S30" s="771"/>
      <c r="T30" s="771"/>
      <c r="U30" s="771"/>
      <c r="V30" s="771">
        <v>99</v>
      </c>
      <c r="W30" s="771"/>
      <c r="X30" s="771"/>
      <c r="Y30" s="771"/>
      <c r="Z30" s="771"/>
      <c r="AA30" s="771">
        <v>0</v>
      </c>
      <c r="AB30" s="771"/>
      <c r="AC30" s="771"/>
      <c r="AD30" s="771"/>
      <c r="AE30" s="772"/>
      <c r="AF30" s="773">
        <v>0</v>
      </c>
      <c r="AG30" s="774"/>
      <c r="AH30" s="774"/>
      <c r="AI30" s="774"/>
      <c r="AJ30" s="775"/>
      <c r="AK30" s="821">
        <v>67</v>
      </c>
      <c r="AL30" s="817"/>
      <c r="AM30" s="817"/>
      <c r="AN30" s="817"/>
      <c r="AO30" s="817"/>
      <c r="AP30" s="817">
        <v>75</v>
      </c>
      <c r="AQ30" s="817"/>
      <c r="AR30" s="817"/>
      <c r="AS30" s="817"/>
      <c r="AT30" s="817"/>
      <c r="AU30" s="817">
        <v>36</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410</v>
      </c>
      <c r="C31" s="768"/>
      <c r="D31" s="768"/>
      <c r="E31" s="768"/>
      <c r="F31" s="768"/>
      <c r="G31" s="768"/>
      <c r="H31" s="768"/>
      <c r="I31" s="768"/>
      <c r="J31" s="768"/>
      <c r="K31" s="768"/>
      <c r="L31" s="768"/>
      <c r="M31" s="768"/>
      <c r="N31" s="768"/>
      <c r="O31" s="768"/>
      <c r="P31" s="769"/>
      <c r="Q31" s="770">
        <v>196</v>
      </c>
      <c r="R31" s="771"/>
      <c r="S31" s="771"/>
      <c r="T31" s="771"/>
      <c r="U31" s="771"/>
      <c r="V31" s="771">
        <v>171</v>
      </c>
      <c r="W31" s="771"/>
      <c r="X31" s="771"/>
      <c r="Y31" s="771"/>
      <c r="Z31" s="771"/>
      <c r="AA31" s="771">
        <v>25</v>
      </c>
      <c r="AB31" s="771"/>
      <c r="AC31" s="771"/>
      <c r="AD31" s="771"/>
      <c r="AE31" s="772"/>
      <c r="AF31" s="773">
        <v>0</v>
      </c>
      <c r="AG31" s="774"/>
      <c r="AH31" s="774"/>
      <c r="AI31" s="774"/>
      <c r="AJ31" s="775"/>
      <c r="AK31" s="821">
        <v>92</v>
      </c>
      <c r="AL31" s="817"/>
      <c r="AM31" s="817"/>
      <c r="AN31" s="817"/>
      <c r="AO31" s="817"/>
      <c r="AP31" s="817">
        <v>62</v>
      </c>
      <c r="AQ31" s="817"/>
      <c r="AR31" s="817"/>
      <c r="AS31" s="817"/>
      <c r="AT31" s="817"/>
      <c r="AU31" s="817">
        <v>38</v>
      </c>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411</v>
      </c>
      <c r="C32" s="768"/>
      <c r="D32" s="768"/>
      <c r="E32" s="768"/>
      <c r="F32" s="768"/>
      <c r="G32" s="768"/>
      <c r="H32" s="768"/>
      <c r="I32" s="768"/>
      <c r="J32" s="768"/>
      <c r="K32" s="768"/>
      <c r="L32" s="768"/>
      <c r="M32" s="768"/>
      <c r="N32" s="768"/>
      <c r="O32" s="768"/>
      <c r="P32" s="769"/>
      <c r="Q32" s="770">
        <v>72979</v>
      </c>
      <c r="R32" s="771"/>
      <c r="S32" s="771"/>
      <c r="T32" s="771"/>
      <c r="U32" s="771"/>
      <c r="V32" s="771">
        <v>71793</v>
      </c>
      <c r="W32" s="771"/>
      <c r="X32" s="771"/>
      <c r="Y32" s="771"/>
      <c r="Z32" s="771"/>
      <c r="AA32" s="771">
        <v>1186</v>
      </c>
      <c r="AB32" s="771"/>
      <c r="AC32" s="771"/>
      <c r="AD32" s="771"/>
      <c r="AE32" s="772"/>
      <c r="AF32" s="773">
        <v>1186</v>
      </c>
      <c r="AG32" s="774"/>
      <c r="AH32" s="774"/>
      <c r="AI32" s="774"/>
      <c r="AJ32" s="775"/>
      <c r="AK32" s="821">
        <v>10795</v>
      </c>
      <c r="AL32" s="817"/>
      <c r="AM32" s="817"/>
      <c r="AN32" s="817"/>
      <c r="AO32" s="817"/>
      <c r="AP32" s="817">
        <v>0</v>
      </c>
      <c r="AQ32" s="817"/>
      <c r="AR32" s="817"/>
      <c r="AS32" s="817"/>
      <c r="AT32" s="817"/>
      <c r="AU32" s="817">
        <v>0</v>
      </c>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t="s">
        <v>412</v>
      </c>
      <c r="C33" s="768"/>
      <c r="D33" s="768"/>
      <c r="E33" s="768"/>
      <c r="F33" s="768"/>
      <c r="G33" s="768"/>
      <c r="H33" s="768"/>
      <c r="I33" s="768"/>
      <c r="J33" s="768"/>
      <c r="K33" s="768"/>
      <c r="L33" s="768"/>
      <c r="M33" s="768"/>
      <c r="N33" s="768"/>
      <c r="O33" s="768"/>
      <c r="P33" s="769"/>
      <c r="Q33" s="770">
        <v>63</v>
      </c>
      <c r="R33" s="771"/>
      <c r="S33" s="771"/>
      <c r="T33" s="771"/>
      <c r="U33" s="771"/>
      <c r="V33" s="771">
        <v>62</v>
      </c>
      <c r="W33" s="771"/>
      <c r="X33" s="771"/>
      <c r="Y33" s="771"/>
      <c r="Z33" s="771"/>
      <c r="AA33" s="771">
        <v>1</v>
      </c>
      <c r="AB33" s="771"/>
      <c r="AC33" s="771"/>
      <c r="AD33" s="771"/>
      <c r="AE33" s="772"/>
      <c r="AF33" s="773">
        <v>1</v>
      </c>
      <c r="AG33" s="774"/>
      <c r="AH33" s="774"/>
      <c r="AI33" s="774"/>
      <c r="AJ33" s="775"/>
      <c r="AK33" s="821">
        <v>17</v>
      </c>
      <c r="AL33" s="817"/>
      <c r="AM33" s="817"/>
      <c r="AN33" s="817"/>
      <c r="AO33" s="817"/>
      <c r="AP33" s="817">
        <v>0</v>
      </c>
      <c r="AQ33" s="817"/>
      <c r="AR33" s="817"/>
      <c r="AS33" s="817"/>
      <c r="AT33" s="817"/>
      <c r="AU33" s="817">
        <v>0</v>
      </c>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t="s">
        <v>413</v>
      </c>
      <c r="C34" s="768"/>
      <c r="D34" s="768"/>
      <c r="E34" s="768"/>
      <c r="F34" s="768"/>
      <c r="G34" s="768"/>
      <c r="H34" s="768"/>
      <c r="I34" s="768"/>
      <c r="J34" s="768"/>
      <c r="K34" s="768"/>
      <c r="L34" s="768"/>
      <c r="M34" s="768"/>
      <c r="N34" s="768"/>
      <c r="O34" s="768"/>
      <c r="P34" s="769"/>
      <c r="Q34" s="770">
        <v>10356</v>
      </c>
      <c r="R34" s="771"/>
      <c r="S34" s="771"/>
      <c r="T34" s="771"/>
      <c r="U34" s="771"/>
      <c r="V34" s="771">
        <v>10010</v>
      </c>
      <c r="W34" s="771"/>
      <c r="X34" s="771"/>
      <c r="Y34" s="771"/>
      <c r="Z34" s="771"/>
      <c r="AA34" s="771">
        <v>346</v>
      </c>
      <c r="AB34" s="771"/>
      <c r="AC34" s="771"/>
      <c r="AD34" s="771"/>
      <c r="AE34" s="772"/>
      <c r="AF34" s="773">
        <v>346</v>
      </c>
      <c r="AG34" s="774"/>
      <c r="AH34" s="774"/>
      <c r="AI34" s="774"/>
      <c r="AJ34" s="775"/>
      <c r="AK34" s="821">
        <v>1833</v>
      </c>
      <c r="AL34" s="817"/>
      <c r="AM34" s="817"/>
      <c r="AN34" s="817"/>
      <c r="AO34" s="817"/>
      <c r="AP34" s="817">
        <v>0</v>
      </c>
      <c r="AQ34" s="817"/>
      <c r="AR34" s="817"/>
      <c r="AS34" s="817"/>
      <c r="AT34" s="817"/>
      <c r="AU34" s="817">
        <v>0</v>
      </c>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t="s">
        <v>414</v>
      </c>
      <c r="C35" s="768"/>
      <c r="D35" s="768"/>
      <c r="E35" s="768"/>
      <c r="F35" s="768"/>
      <c r="G35" s="768"/>
      <c r="H35" s="768"/>
      <c r="I35" s="768"/>
      <c r="J35" s="768"/>
      <c r="K35" s="768"/>
      <c r="L35" s="768"/>
      <c r="M35" s="768"/>
      <c r="N35" s="768"/>
      <c r="O35" s="768"/>
      <c r="P35" s="769"/>
      <c r="Q35" s="770">
        <v>137</v>
      </c>
      <c r="R35" s="771"/>
      <c r="S35" s="771"/>
      <c r="T35" s="771"/>
      <c r="U35" s="771"/>
      <c r="V35" s="771">
        <v>131</v>
      </c>
      <c r="W35" s="771"/>
      <c r="X35" s="771"/>
      <c r="Y35" s="771"/>
      <c r="Z35" s="771"/>
      <c r="AA35" s="771">
        <v>6</v>
      </c>
      <c r="AB35" s="771"/>
      <c r="AC35" s="771"/>
      <c r="AD35" s="771"/>
      <c r="AE35" s="772"/>
      <c r="AF35" s="773">
        <v>0</v>
      </c>
      <c r="AG35" s="774"/>
      <c r="AH35" s="774"/>
      <c r="AI35" s="774"/>
      <c r="AJ35" s="775"/>
      <c r="AK35" s="821">
        <v>86</v>
      </c>
      <c r="AL35" s="817"/>
      <c r="AM35" s="817"/>
      <c r="AN35" s="817"/>
      <c r="AO35" s="817"/>
      <c r="AP35" s="817">
        <v>770</v>
      </c>
      <c r="AQ35" s="817"/>
      <c r="AR35" s="817"/>
      <c r="AS35" s="817"/>
      <c r="AT35" s="817"/>
      <c r="AU35" s="817">
        <v>630</v>
      </c>
      <c r="AV35" s="817"/>
      <c r="AW35" s="817"/>
      <c r="AX35" s="817"/>
      <c r="AY35" s="817"/>
      <c r="AZ35" s="818"/>
      <c r="BA35" s="818"/>
      <c r="BB35" s="818"/>
      <c r="BC35" s="818"/>
      <c r="BD35" s="818"/>
      <c r="BE35" s="819" t="s">
        <v>415</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t="s">
        <v>416</v>
      </c>
      <c r="C36" s="768"/>
      <c r="D36" s="768"/>
      <c r="E36" s="768"/>
      <c r="F36" s="768"/>
      <c r="G36" s="768"/>
      <c r="H36" s="768"/>
      <c r="I36" s="768"/>
      <c r="J36" s="768"/>
      <c r="K36" s="768"/>
      <c r="L36" s="768"/>
      <c r="M36" s="768"/>
      <c r="N36" s="768"/>
      <c r="O36" s="768"/>
      <c r="P36" s="769"/>
      <c r="Q36" s="770">
        <v>13579</v>
      </c>
      <c r="R36" s="771"/>
      <c r="S36" s="771"/>
      <c r="T36" s="771"/>
      <c r="U36" s="771"/>
      <c r="V36" s="771">
        <v>13010</v>
      </c>
      <c r="W36" s="771"/>
      <c r="X36" s="771"/>
      <c r="Y36" s="771"/>
      <c r="Z36" s="771"/>
      <c r="AA36" s="771">
        <v>569</v>
      </c>
      <c r="AB36" s="771"/>
      <c r="AC36" s="771"/>
      <c r="AD36" s="771"/>
      <c r="AE36" s="772"/>
      <c r="AF36" s="773">
        <v>3300</v>
      </c>
      <c r="AG36" s="774"/>
      <c r="AH36" s="774"/>
      <c r="AI36" s="774"/>
      <c r="AJ36" s="775"/>
      <c r="AK36" s="821">
        <v>2504</v>
      </c>
      <c r="AL36" s="817"/>
      <c r="AM36" s="817"/>
      <c r="AN36" s="817"/>
      <c r="AO36" s="817"/>
      <c r="AP36" s="817">
        <v>2818</v>
      </c>
      <c r="AQ36" s="817"/>
      <c r="AR36" s="817"/>
      <c r="AS36" s="817"/>
      <c r="AT36" s="817"/>
      <c r="AU36" s="817">
        <v>823</v>
      </c>
      <c r="AV36" s="817"/>
      <c r="AW36" s="817"/>
      <c r="AX36" s="817"/>
      <c r="AY36" s="817"/>
      <c r="AZ36" s="818"/>
      <c r="BA36" s="818"/>
      <c r="BB36" s="818"/>
      <c r="BC36" s="818"/>
      <c r="BD36" s="818"/>
      <c r="BE36" s="819" t="s">
        <v>417</v>
      </c>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t="s">
        <v>418</v>
      </c>
      <c r="C37" s="768"/>
      <c r="D37" s="768"/>
      <c r="E37" s="768"/>
      <c r="F37" s="768"/>
      <c r="G37" s="768"/>
      <c r="H37" s="768"/>
      <c r="I37" s="768"/>
      <c r="J37" s="768"/>
      <c r="K37" s="768"/>
      <c r="L37" s="768"/>
      <c r="M37" s="768"/>
      <c r="N37" s="768"/>
      <c r="O37" s="768"/>
      <c r="P37" s="769"/>
      <c r="Q37" s="770">
        <v>10979</v>
      </c>
      <c r="R37" s="771"/>
      <c r="S37" s="771"/>
      <c r="T37" s="771"/>
      <c r="U37" s="771"/>
      <c r="V37" s="771">
        <v>9282</v>
      </c>
      <c r="W37" s="771"/>
      <c r="X37" s="771"/>
      <c r="Y37" s="771"/>
      <c r="Z37" s="771"/>
      <c r="AA37" s="771">
        <v>1697</v>
      </c>
      <c r="AB37" s="771"/>
      <c r="AC37" s="771"/>
      <c r="AD37" s="771"/>
      <c r="AE37" s="772"/>
      <c r="AF37" s="773">
        <v>10433</v>
      </c>
      <c r="AG37" s="774"/>
      <c r="AH37" s="774"/>
      <c r="AI37" s="774"/>
      <c r="AJ37" s="775"/>
      <c r="AK37" s="821">
        <v>142</v>
      </c>
      <c r="AL37" s="817"/>
      <c r="AM37" s="817"/>
      <c r="AN37" s="817"/>
      <c r="AO37" s="817"/>
      <c r="AP37" s="817">
        <v>43653</v>
      </c>
      <c r="AQ37" s="817"/>
      <c r="AR37" s="817"/>
      <c r="AS37" s="817"/>
      <c r="AT37" s="817"/>
      <c r="AU37" s="817">
        <v>2008</v>
      </c>
      <c r="AV37" s="817"/>
      <c r="AW37" s="817"/>
      <c r="AX37" s="817"/>
      <c r="AY37" s="817"/>
      <c r="AZ37" s="818"/>
      <c r="BA37" s="818"/>
      <c r="BB37" s="818"/>
      <c r="BC37" s="818"/>
      <c r="BD37" s="818"/>
      <c r="BE37" s="819" t="s">
        <v>415</v>
      </c>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t="s">
        <v>419</v>
      </c>
      <c r="C38" s="768"/>
      <c r="D38" s="768"/>
      <c r="E38" s="768"/>
      <c r="F38" s="768"/>
      <c r="G38" s="768"/>
      <c r="H38" s="768"/>
      <c r="I38" s="768"/>
      <c r="J38" s="768"/>
      <c r="K38" s="768"/>
      <c r="L38" s="768"/>
      <c r="M38" s="768"/>
      <c r="N38" s="768"/>
      <c r="O38" s="768"/>
      <c r="P38" s="769"/>
      <c r="Q38" s="770">
        <v>20858</v>
      </c>
      <c r="R38" s="771"/>
      <c r="S38" s="771"/>
      <c r="T38" s="771"/>
      <c r="U38" s="771"/>
      <c r="V38" s="771">
        <v>20039</v>
      </c>
      <c r="W38" s="771"/>
      <c r="X38" s="771"/>
      <c r="Y38" s="771"/>
      <c r="Z38" s="771"/>
      <c r="AA38" s="771">
        <v>819</v>
      </c>
      <c r="AB38" s="771"/>
      <c r="AC38" s="771"/>
      <c r="AD38" s="771"/>
      <c r="AE38" s="772"/>
      <c r="AF38" s="773">
        <v>9539</v>
      </c>
      <c r="AG38" s="774"/>
      <c r="AH38" s="774"/>
      <c r="AI38" s="774"/>
      <c r="AJ38" s="775"/>
      <c r="AK38" s="821">
        <v>1167</v>
      </c>
      <c r="AL38" s="817"/>
      <c r="AM38" s="817"/>
      <c r="AN38" s="817"/>
      <c r="AO38" s="817"/>
      <c r="AP38" s="817">
        <v>138842</v>
      </c>
      <c r="AQ38" s="817"/>
      <c r="AR38" s="817"/>
      <c r="AS38" s="817"/>
      <c r="AT38" s="817"/>
      <c r="AU38" s="817">
        <v>54009</v>
      </c>
      <c r="AV38" s="817"/>
      <c r="AW38" s="817"/>
      <c r="AX38" s="817"/>
      <c r="AY38" s="817"/>
      <c r="AZ38" s="818"/>
      <c r="BA38" s="818"/>
      <c r="BB38" s="818"/>
      <c r="BC38" s="818"/>
      <c r="BD38" s="818"/>
      <c r="BE38" s="819" t="s">
        <v>415</v>
      </c>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t="s">
        <v>420</v>
      </c>
      <c r="C39" s="768"/>
      <c r="D39" s="768"/>
      <c r="E39" s="768"/>
      <c r="F39" s="768"/>
      <c r="G39" s="768"/>
      <c r="H39" s="768"/>
      <c r="I39" s="768"/>
      <c r="J39" s="768"/>
      <c r="K39" s="768"/>
      <c r="L39" s="768"/>
      <c r="M39" s="768"/>
      <c r="N39" s="768"/>
      <c r="O39" s="768"/>
      <c r="P39" s="769"/>
      <c r="Q39" s="770">
        <v>306</v>
      </c>
      <c r="R39" s="771"/>
      <c r="S39" s="771"/>
      <c r="T39" s="771"/>
      <c r="U39" s="771"/>
      <c r="V39" s="771">
        <v>305</v>
      </c>
      <c r="W39" s="771"/>
      <c r="X39" s="771"/>
      <c r="Y39" s="771"/>
      <c r="Z39" s="771"/>
      <c r="AA39" s="771">
        <v>1</v>
      </c>
      <c r="AB39" s="771"/>
      <c r="AC39" s="771"/>
      <c r="AD39" s="771"/>
      <c r="AE39" s="772"/>
      <c r="AF39" s="773">
        <v>1</v>
      </c>
      <c r="AG39" s="774"/>
      <c r="AH39" s="774"/>
      <c r="AI39" s="774"/>
      <c r="AJ39" s="775"/>
      <c r="AK39" s="821">
        <v>228</v>
      </c>
      <c r="AL39" s="817"/>
      <c r="AM39" s="817"/>
      <c r="AN39" s="817"/>
      <c r="AO39" s="817"/>
      <c r="AP39" s="817">
        <v>1634</v>
      </c>
      <c r="AQ39" s="817"/>
      <c r="AR39" s="817"/>
      <c r="AS39" s="817"/>
      <c r="AT39" s="817"/>
      <c r="AU39" s="817">
        <v>1471</v>
      </c>
      <c r="AV39" s="817"/>
      <c r="AW39" s="817"/>
      <c r="AX39" s="817"/>
      <c r="AY39" s="817"/>
      <c r="AZ39" s="818"/>
      <c r="BA39" s="818"/>
      <c r="BB39" s="818"/>
      <c r="BC39" s="818"/>
      <c r="BD39" s="818"/>
      <c r="BE39" s="819" t="s">
        <v>421</v>
      </c>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t="s">
        <v>422</v>
      </c>
      <c r="C40" s="768"/>
      <c r="D40" s="768"/>
      <c r="E40" s="768"/>
      <c r="F40" s="768"/>
      <c r="G40" s="768"/>
      <c r="H40" s="768"/>
      <c r="I40" s="768"/>
      <c r="J40" s="768"/>
      <c r="K40" s="768"/>
      <c r="L40" s="768"/>
      <c r="M40" s="768"/>
      <c r="N40" s="768"/>
      <c r="O40" s="768"/>
      <c r="P40" s="769"/>
      <c r="Q40" s="770">
        <v>681</v>
      </c>
      <c r="R40" s="771"/>
      <c r="S40" s="771"/>
      <c r="T40" s="771"/>
      <c r="U40" s="771"/>
      <c r="V40" s="771">
        <v>632</v>
      </c>
      <c r="W40" s="771"/>
      <c r="X40" s="771"/>
      <c r="Y40" s="771"/>
      <c r="Z40" s="771"/>
      <c r="AA40" s="771">
        <v>49</v>
      </c>
      <c r="AB40" s="771"/>
      <c r="AC40" s="771"/>
      <c r="AD40" s="771"/>
      <c r="AE40" s="772"/>
      <c r="AF40" s="773">
        <v>49</v>
      </c>
      <c r="AG40" s="774"/>
      <c r="AH40" s="774"/>
      <c r="AI40" s="774"/>
      <c r="AJ40" s="775"/>
      <c r="AK40" s="821">
        <v>113</v>
      </c>
      <c r="AL40" s="817"/>
      <c r="AM40" s="817"/>
      <c r="AN40" s="817"/>
      <c r="AO40" s="817"/>
      <c r="AP40" s="817">
        <v>0</v>
      </c>
      <c r="AQ40" s="817"/>
      <c r="AR40" s="817"/>
      <c r="AS40" s="817"/>
      <c r="AT40" s="817"/>
      <c r="AU40" s="817">
        <v>0</v>
      </c>
      <c r="AV40" s="817"/>
      <c r="AW40" s="817"/>
      <c r="AX40" s="817"/>
      <c r="AY40" s="817"/>
      <c r="AZ40" s="818"/>
      <c r="BA40" s="818"/>
      <c r="BB40" s="818"/>
      <c r="BC40" s="818"/>
      <c r="BD40" s="818"/>
      <c r="BE40" s="819" t="s">
        <v>421</v>
      </c>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394</v>
      </c>
      <c r="B63" s="776" t="s">
        <v>424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26917</v>
      </c>
      <c r="AG63" s="831"/>
      <c r="AH63" s="831"/>
      <c r="AI63" s="831"/>
      <c r="AJ63" s="832"/>
      <c r="AK63" s="833"/>
      <c r="AL63" s="828"/>
      <c r="AM63" s="828"/>
      <c r="AN63" s="828"/>
      <c r="AO63" s="828"/>
      <c r="AP63" s="831">
        <v>187854</v>
      </c>
      <c r="AQ63" s="831"/>
      <c r="AR63" s="831"/>
      <c r="AS63" s="831"/>
      <c r="AT63" s="831"/>
      <c r="AU63" s="831">
        <v>59015</v>
      </c>
      <c r="AV63" s="831"/>
      <c r="AW63" s="831"/>
      <c r="AX63" s="831"/>
      <c r="AY63" s="831"/>
      <c r="AZ63" s="835"/>
      <c r="BA63" s="835"/>
      <c r="BB63" s="835"/>
      <c r="BC63" s="835"/>
      <c r="BD63" s="835"/>
      <c r="BE63" s="836"/>
      <c r="BF63" s="836"/>
      <c r="BG63" s="836"/>
      <c r="BH63" s="836"/>
      <c r="BI63" s="837"/>
      <c r="BJ63" s="838" t="s">
        <v>425</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427</v>
      </c>
      <c r="B66" s="715"/>
      <c r="C66" s="715"/>
      <c r="D66" s="715"/>
      <c r="E66" s="715"/>
      <c r="F66" s="715"/>
      <c r="G66" s="715"/>
      <c r="H66" s="715"/>
      <c r="I66" s="715"/>
      <c r="J66" s="715"/>
      <c r="K66" s="715"/>
      <c r="L66" s="715"/>
      <c r="M66" s="715"/>
      <c r="N66" s="715"/>
      <c r="O66" s="715"/>
      <c r="P66" s="716"/>
      <c r="Q66" s="720" t="s">
        <v>428</v>
      </c>
      <c r="R66" s="721"/>
      <c r="S66" s="721"/>
      <c r="T66" s="721"/>
      <c r="U66" s="722"/>
      <c r="V66" s="720" t="s">
        <v>429</v>
      </c>
      <c r="W66" s="721"/>
      <c r="X66" s="721"/>
      <c r="Y66" s="721"/>
      <c r="Z66" s="722"/>
      <c r="AA66" s="720" t="s">
        <v>401</v>
      </c>
      <c r="AB66" s="721"/>
      <c r="AC66" s="721"/>
      <c r="AD66" s="721"/>
      <c r="AE66" s="722"/>
      <c r="AF66" s="841" t="s">
        <v>430</v>
      </c>
      <c r="AG66" s="802"/>
      <c r="AH66" s="802"/>
      <c r="AI66" s="802"/>
      <c r="AJ66" s="842"/>
      <c r="AK66" s="720" t="s">
        <v>403</v>
      </c>
      <c r="AL66" s="715"/>
      <c r="AM66" s="715"/>
      <c r="AN66" s="715"/>
      <c r="AO66" s="716"/>
      <c r="AP66" s="720" t="s">
        <v>404</v>
      </c>
      <c r="AQ66" s="721"/>
      <c r="AR66" s="721"/>
      <c r="AS66" s="721"/>
      <c r="AT66" s="722"/>
      <c r="AU66" s="720" t="s">
        <v>431</v>
      </c>
      <c r="AV66" s="721"/>
      <c r="AW66" s="721"/>
      <c r="AX66" s="721"/>
      <c r="AY66" s="722"/>
      <c r="AZ66" s="720" t="s">
        <v>376</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612</v>
      </c>
      <c r="C68" s="857"/>
      <c r="D68" s="857"/>
      <c r="E68" s="857"/>
      <c r="F68" s="857"/>
      <c r="G68" s="857"/>
      <c r="H68" s="857"/>
      <c r="I68" s="857"/>
      <c r="J68" s="857"/>
      <c r="K68" s="857"/>
      <c r="L68" s="857"/>
      <c r="M68" s="857"/>
      <c r="N68" s="857"/>
      <c r="O68" s="857"/>
      <c r="P68" s="858"/>
      <c r="Q68" s="859">
        <v>6108</v>
      </c>
      <c r="R68" s="853"/>
      <c r="S68" s="853"/>
      <c r="T68" s="853"/>
      <c r="U68" s="853"/>
      <c r="V68" s="853">
        <v>6121</v>
      </c>
      <c r="W68" s="853"/>
      <c r="X68" s="853"/>
      <c r="Y68" s="853"/>
      <c r="Z68" s="853"/>
      <c r="AA68" s="853">
        <v>-13</v>
      </c>
      <c r="AB68" s="853"/>
      <c r="AC68" s="853"/>
      <c r="AD68" s="853"/>
      <c r="AE68" s="853"/>
      <c r="AF68" s="853">
        <v>987</v>
      </c>
      <c r="AG68" s="853"/>
      <c r="AH68" s="853"/>
      <c r="AI68" s="853"/>
      <c r="AJ68" s="853"/>
      <c r="AK68" s="853">
        <v>888</v>
      </c>
      <c r="AL68" s="853"/>
      <c r="AM68" s="853"/>
      <c r="AN68" s="853"/>
      <c r="AO68" s="853"/>
      <c r="AP68" s="853">
        <v>1615</v>
      </c>
      <c r="AQ68" s="853"/>
      <c r="AR68" s="853"/>
      <c r="AS68" s="853"/>
      <c r="AT68" s="853"/>
      <c r="AU68" s="853">
        <v>399</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613</v>
      </c>
      <c r="C69" s="861"/>
      <c r="D69" s="861"/>
      <c r="E69" s="861"/>
      <c r="F69" s="861"/>
      <c r="G69" s="861"/>
      <c r="H69" s="861"/>
      <c r="I69" s="861"/>
      <c r="J69" s="861"/>
      <c r="K69" s="861"/>
      <c r="L69" s="861"/>
      <c r="M69" s="861"/>
      <c r="N69" s="861"/>
      <c r="O69" s="861"/>
      <c r="P69" s="862"/>
      <c r="Q69" s="863">
        <v>466462</v>
      </c>
      <c r="R69" s="817"/>
      <c r="S69" s="817"/>
      <c r="T69" s="817"/>
      <c r="U69" s="817"/>
      <c r="V69" s="817">
        <v>453925</v>
      </c>
      <c r="W69" s="817"/>
      <c r="X69" s="817"/>
      <c r="Y69" s="817"/>
      <c r="Z69" s="817"/>
      <c r="AA69" s="817">
        <v>12537</v>
      </c>
      <c r="AB69" s="817"/>
      <c r="AC69" s="817"/>
      <c r="AD69" s="817"/>
      <c r="AE69" s="817"/>
      <c r="AF69" s="817">
        <v>12537</v>
      </c>
      <c r="AG69" s="817"/>
      <c r="AH69" s="817"/>
      <c r="AI69" s="817"/>
      <c r="AJ69" s="817"/>
      <c r="AK69" s="817">
        <v>0</v>
      </c>
      <c r="AL69" s="817"/>
      <c r="AM69" s="817"/>
      <c r="AN69" s="817"/>
      <c r="AO69" s="817"/>
      <c r="AP69" s="817">
        <v>0</v>
      </c>
      <c r="AQ69" s="817"/>
      <c r="AR69" s="817"/>
      <c r="AS69" s="817"/>
      <c r="AT69" s="817"/>
      <c r="AU69" s="817">
        <v>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614</v>
      </c>
      <c r="C70" s="861"/>
      <c r="D70" s="861"/>
      <c r="E70" s="861"/>
      <c r="F70" s="861"/>
      <c r="G70" s="861"/>
      <c r="H70" s="861"/>
      <c r="I70" s="861"/>
      <c r="J70" s="861"/>
      <c r="K70" s="861"/>
      <c r="L70" s="861"/>
      <c r="M70" s="861"/>
      <c r="N70" s="861"/>
      <c r="O70" s="861"/>
      <c r="P70" s="862"/>
      <c r="Q70" s="863">
        <v>125</v>
      </c>
      <c r="R70" s="817"/>
      <c r="S70" s="817"/>
      <c r="T70" s="817"/>
      <c r="U70" s="817"/>
      <c r="V70" s="817">
        <v>116</v>
      </c>
      <c r="W70" s="817"/>
      <c r="X70" s="817"/>
      <c r="Y70" s="817"/>
      <c r="Z70" s="817"/>
      <c r="AA70" s="817">
        <v>9</v>
      </c>
      <c r="AB70" s="817"/>
      <c r="AC70" s="817"/>
      <c r="AD70" s="817"/>
      <c r="AE70" s="817"/>
      <c r="AF70" s="817">
        <v>9</v>
      </c>
      <c r="AG70" s="817"/>
      <c r="AH70" s="817"/>
      <c r="AI70" s="817"/>
      <c r="AJ70" s="817"/>
      <c r="AK70" s="817">
        <v>0</v>
      </c>
      <c r="AL70" s="817"/>
      <c r="AM70" s="817"/>
      <c r="AN70" s="817"/>
      <c r="AO70" s="817"/>
      <c r="AP70" s="817">
        <v>0</v>
      </c>
      <c r="AQ70" s="817"/>
      <c r="AR70" s="817"/>
      <c r="AS70" s="817"/>
      <c r="AT70" s="817"/>
      <c r="AU70" s="817">
        <v>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615</v>
      </c>
      <c r="C71" s="861"/>
      <c r="D71" s="861"/>
      <c r="E71" s="861"/>
      <c r="F71" s="861"/>
      <c r="G71" s="861"/>
      <c r="H71" s="861"/>
      <c r="I71" s="861"/>
      <c r="J71" s="861"/>
      <c r="K71" s="861"/>
      <c r="L71" s="861"/>
      <c r="M71" s="861"/>
      <c r="N71" s="861"/>
      <c r="O71" s="861"/>
      <c r="P71" s="862"/>
      <c r="Q71" s="863">
        <v>301</v>
      </c>
      <c r="R71" s="817"/>
      <c r="S71" s="817"/>
      <c r="T71" s="817"/>
      <c r="U71" s="817"/>
      <c r="V71" s="817">
        <v>290</v>
      </c>
      <c r="W71" s="817"/>
      <c r="X71" s="817"/>
      <c r="Y71" s="817"/>
      <c r="Z71" s="817"/>
      <c r="AA71" s="817">
        <v>11</v>
      </c>
      <c r="AB71" s="817"/>
      <c r="AC71" s="817"/>
      <c r="AD71" s="817"/>
      <c r="AE71" s="817"/>
      <c r="AF71" s="817">
        <v>11</v>
      </c>
      <c r="AG71" s="817"/>
      <c r="AH71" s="817"/>
      <c r="AI71" s="817"/>
      <c r="AJ71" s="817"/>
      <c r="AK71" s="817">
        <v>0</v>
      </c>
      <c r="AL71" s="817"/>
      <c r="AM71" s="817"/>
      <c r="AN71" s="817"/>
      <c r="AO71" s="817"/>
      <c r="AP71" s="817">
        <v>0</v>
      </c>
      <c r="AQ71" s="817"/>
      <c r="AR71" s="817"/>
      <c r="AS71" s="817"/>
      <c r="AT71" s="817"/>
      <c r="AU71" s="817">
        <v>0</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394</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13544</v>
      </c>
      <c r="AG88" s="831"/>
      <c r="AH88" s="831"/>
      <c r="AI88" s="831"/>
      <c r="AJ88" s="831"/>
      <c r="AK88" s="828"/>
      <c r="AL88" s="828"/>
      <c r="AM88" s="828"/>
      <c r="AN88" s="828"/>
      <c r="AO88" s="828"/>
      <c r="AP88" s="831">
        <v>1615</v>
      </c>
      <c r="AQ88" s="831"/>
      <c r="AR88" s="831"/>
      <c r="AS88" s="831"/>
      <c r="AT88" s="831"/>
      <c r="AU88" s="831">
        <v>399</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433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7463</v>
      </c>
      <c r="CS102" s="839"/>
      <c r="CT102" s="839"/>
      <c r="CU102" s="839"/>
      <c r="CV102" s="878"/>
      <c r="CW102" s="877">
        <v>731</v>
      </c>
      <c r="CX102" s="839"/>
      <c r="CY102" s="839"/>
      <c r="CZ102" s="839"/>
      <c r="DA102" s="878"/>
      <c r="DB102" s="877">
        <v>300</v>
      </c>
      <c r="DC102" s="839"/>
      <c r="DD102" s="839"/>
      <c r="DE102" s="839"/>
      <c r="DF102" s="878"/>
      <c r="DG102" s="877">
        <v>2501</v>
      </c>
      <c r="DH102" s="839"/>
      <c r="DI102" s="839"/>
      <c r="DJ102" s="839"/>
      <c r="DK102" s="878"/>
      <c r="DL102" s="877">
        <v>0</v>
      </c>
      <c r="DM102" s="839"/>
      <c r="DN102" s="839"/>
      <c r="DO102" s="839"/>
      <c r="DP102" s="878"/>
      <c r="DQ102" s="877">
        <v>0</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440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441</v>
      </c>
      <c r="AB109" s="880"/>
      <c r="AC109" s="880"/>
      <c r="AD109" s="880"/>
      <c r="AE109" s="881"/>
      <c r="AF109" s="879" t="s">
        <v>442</v>
      </c>
      <c r="AG109" s="880"/>
      <c r="AH109" s="880"/>
      <c r="AI109" s="880"/>
      <c r="AJ109" s="881"/>
      <c r="AK109" s="879" t="s">
        <v>306</v>
      </c>
      <c r="AL109" s="880"/>
      <c r="AM109" s="880"/>
      <c r="AN109" s="880"/>
      <c r="AO109" s="881"/>
      <c r="AP109" s="879" t="s">
        <v>443</v>
      </c>
      <c r="AQ109" s="880"/>
      <c r="AR109" s="880"/>
      <c r="AS109" s="880"/>
      <c r="AT109" s="882"/>
      <c r="AU109" s="899" t="s">
        <v>440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441</v>
      </c>
      <c r="BR109" s="880"/>
      <c r="BS109" s="880"/>
      <c r="BT109" s="880"/>
      <c r="BU109" s="881"/>
      <c r="BV109" s="879" t="s">
        <v>442</v>
      </c>
      <c r="BW109" s="880"/>
      <c r="BX109" s="880"/>
      <c r="BY109" s="880"/>
      <c r="BZ109" s="881"/>
      <c r="CA109" s="879" t="s">
        <v>306</v>
      </c>
      <c r="CB109" s="880"/>
      <c r="CC109" s="880"/>
      <c r="CD109" s="880"/>
      <c r="CE109" s="881"/>
      <c r="CF109" s="900" t="s">
        <v>443</v>
      </c>
      <c r="CG109" s="900"/>
      <c r="CH109" s="900"/>
      <c r="CI109" s="900"/>
      <c r="CJ109" s="900"/>
      <c r="CK109" s="879" t="s">
        <v>444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441</v>
      </c>
      <c r="DH109" s="880"/>
      <c r="DI109" s="880"/>
      <c r="DJ109" s="880"/>
      <c r="DK109" s="881"/>
      <c r="DL109" s="879" t="s">
        <v>442</v>
      </c>
      <c r="DM109" s="880"/>
      <c r="DN109" s="880"/>
      <c r="DO109" s="880"/>
      <c r="DP109" s="881"/>
      <c r="DQ109" s="879" t="s">
        <v>306</v>
      </c>
      <c r="DR109" s="880"/>
      <c r="DS109" s="880"/>
      <c r="DT109" s="880"/>
      <c r="DU109" s="881"/>
      <c r="DV109" s="879" t="s">
        <v>443</v>
      </c>
      <c r="DW109" s="880"/>
      <c r="DX109" s="880"/>
      <c r="DY109" s="880"/>
      <c r="DZ109" s="882"/>
    </row>
    <row r="110" spans="1:131" s="224" customFormat="1" ht="26.25" customHeight="1" x14ac:dyDescent="0.2">
      <c r="A110" s="883" t="s">
        <v>445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28386228</v>
      </c>
      <c r="AB110" s="887"/>
      <c r="AC110" s="887"/>
      <c r="AD110" s="887"/>
      <c r="AE110" s="888"/>
      <c r="AF110" s="889">
        <v>26243868</v>
      </c>
      <c r="AG110" s="887"/>
      <c r="AH110" s="887"/>
      <c r="AI110" s="887"/>
      <c r="AJ110" s="888"/>
      <c r="AK110" s="889">
        <v>26573533</v>
      </c>
      <c r="AL110" s="887"/>
      <c r="AM110" s="887"/>
      <c r="AN110" s="887"/>
      <c r="AO110" s="888"/>
      <c r="AP110" s="890">
        <v>15.6</v>
      </c>
      <c r="AQ110" s="891"/>
      <c r="AR110" s="891"/>
      <c r="AS110" s="891"/>
      <c r="AT110" s="892"/>
      <c r="AU110" s="893" t="s">
        <v>74</v>
      </c>
      <c r="AV110" s="894"/>
      <c r="AW110" s="894"/>
      <c r="AX110" s="894"/>
      <c r="AY110" s="894"/>
      <c r="AZ110" s="916" t="s">
        <v>446</v>
      </c>
      <c r="BA110" s="884"/>
      <c r="BB110" s="884"/>
      <c r="BC110" s="884"/>
      <c r="BD110" s="884"/>
      <c r="BE110" s="884"/>
      <c r="BF110" s="884"/>
      <c r="BG110" s="884"/>
      <c r="BH110" s="884"/>
      <c r="BI110" s="884"/>
      <c r="BJ110" s="884"/>
      <c r="BK110" s="884"/>
      <c r="BL110" s="884"/>
      <c r="BM110" s="884"/>
      <c r="BN110" s="884"/>
      <c r="BO110" s="884"/>
      <c r="BP110" s="885"/>
      <c r="BQ110" s="917">
        <v>486394317</v>
      </c>
      <c r="BR110" s="918"/>
      <c r="BS110" s="918"/>
      <c r="BT110" s="918"/>
      <c r="BU110" s="918"/>
      <c r="BV110" s="918">
        <v>491388526</v>
      </c>
      <c r="BW110" s="918"/>
      <c r="BX110" s="918"/>
      <c r="BY110" s="918"/>
      <c r="BZ110" s="918"/>
      <c r="CA110" s="918">
        <v>496216662</v>
      </c>
      <c r="CB110" s="918"/>
      <c r="CC110" s="918"/>
      <c r="CD110" s="918"/>
      <c r="CE110" s="918"/>
      <c r="CF110" s="931">
        <v>291.10000000000002</v>
      </c>
      <c r="CG110" s="932"/>
      <c r="CH110" s="932"/>
      <c r="CI110" s="932"/>
      <c r="CJ110" s="932"/>
      <c r="CK110" s="933" t="s">
        <v>447</v>
      </c>
      <c r="CL110" s="934"/>
      <c r="CM110" s="916" t="s">
        <v>448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2577779</v>
      </c>
      <c r="DH110" s="918"/>
      <c r="DI110" s="918"/>
      <c r="DJ110" s="918"/>
      <c r="DK110" s="918"/>
      <c r="DL110" s="918">
        <v>2244574</v>
      </c>
      <c r="DM110" s="918"/>
      <c r="DN110" s="918"/>
      <c r="DO110" s="918"/>
      <c r="DP110" s="918"/>
      <c r="DQ110" s="918">
        <v>1909393</v>
      </c>
      <c r="DR110" s="918"/>
      <c r="DS110" s="918"/>
      <c r="DT110" s="918"/>
      <c r="DU110" s="918"/>
      <c r="DV110" s="919">
        <v>1.1000000000000001</v>
      </c>
      <c r="DW110" s="919"/>
      <c r="DX110" s="919"/>
      <c r="DY110" s="919"/>
      <c r="DZ110" s="920"/>
    </row>
    <row r="111" spans="1:131" s="224" customFormat="1" ht="26.25" customHeight="1" x14ac:dyDescent="0.2">
      <c r="A111" s="921" t="s">
        <v>449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v>52427</v>
      </c>
      <c r="AB111" s="925"/>
      <c r="AC111" s="925"/>
      <c r="AD111" s="925"/>
      <c r="AE111" s="926"/>
      <c r="AF111" s="927">
        <v>47517</v>
      </c>
      <c r="AG111" s="925"/>
      <c r="AH111" s="925"/>
      <c r="AI111" s="925"/>
      <c r="AJ111" s="926"/>
      <c r="AK111" s="927">
        <v>43086</v>
      </c>
      <c r="AL111" s="925"/>
      <c r="AM111" s="925"/>
      <c r="AN111" s="925"/>
      <c r="AO111" s="926"/>
      <c r="AP111" s="928">
        <v>0</v>
      </c>
      <c r="AQ111" s="929"/>
      <c r="AR111" s="929"/>
      <c r="AS111" s="929"/>
      <c r="AT111" s="930"/>
      <c r="AU111" s="895"/>
      <c r="AV111" s="896"/>
      <c r="AW111" s="896"/>
      <c r="AX111" s="896"/>
      <c r="AY111" s="896"/>
      <c r="AZ111" s="909" t="s">
        <v>450</v>
      </c>
      <c r="BA111" s="910"/>
      <c r="BB111" s="910"/>
      <c r="BC111" s="910"/>
      <c r="BD111" s="910"/>
      <c r="BE111" s="910"/>
      <c r="BF111" s="910"/>
      <c r="BG111" s="910"/>
      <c r="BH111" s="910"/>
      <c r="BI111" s="910"/>
      <c r="BJ111" s="910"/>
      <c r="BK111" s="910"/>
      <c r="BL111" s="910"/>
      <c r="BM111" s="910"/>
      <c r="BN111" s="910"/>
      <c r="BO111" s="910"/>
      <c r="BP111" s="911"/>
      <c r="BQ111" s="912">
        <v>3880552</v>
      </c>
      <c r="BR111" s="913"/>
      <c r="BS111" s="913"/>
      <c r="BT111" s="913"/>
      <c r="BU111" s="913"/>
      <c r="BV111" s="913">
        <v>3134975</v>
      </c>
      <c r="BW111" s="913"/>
      <c r="BX111" s="913"/>
      <c r="BY111" s="913"/>
      <c r="BZ111" s="913"/>
      <c r="CA111" s="913">
        <v>2779881</v>
      </c>
      <c r="CB111" s="913"/>
      <c r="CC111" s="913"/>
      <c r="CD111" s="913"/>
      <c r="CE111" s="913"/>
      <c r="CF111" s="907">
        <v>1.6</v>
      </c>
      <c r="CG111" s="908"/>
      <c r="CH111" s="908"/>
      <c r="CI111" s="908"/>
      <c r="CJ111" s="908"/>
      <c r="CK111" s="935"/>
      <c r="CL111" s="936"/>
      <c r="CM111" s="909" t="s">
        <v>451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452</v>
      </c>
      <c r="DH111" s="913"/>
      <c r="DI111" s="913"/>
      <c r="DJ111" s="913"/>
      <c r="DK111" s="913"/>
      <c r="DL111" s="913" t="s">
        <v>130</v>
      </c>
      <c r="DM111" s="913"/>
      <c r="DN111" s="913"/>
      <c r="DO111" s="913"/>
      <c r="DP111" s="913"/>
      <c r="DQ111" s="913" t="s">
        <v>130</v>
      </c>
      <c r="DR111" s="913"/>
      <c r="DS111" s="913"/>
      <c r="DT111" s="913"/>
      <c r="DU111" s="913"/>
      <c r="DV111" s="914" t="s">
        <v>453</v>
      </c>
      <c r="DW111" s="914"/>
      <c r="DX111" s="914"/>
      <c r="DY111" s="914"/>
      <c r="DZ111" s="915"/>
    </row>
    <row r="112" spans="1:131" s="224" customFormat="1" ht="26.25" customHeight="1" x14ac:dyDescent="0.2">
      <c r="A112" s="939" t="s">
        <v>454</v>
      </c>
      <c r="B112" s="940"/>
      <c r="C112" s="910" t="s">
        <v>455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v>9591667</v>
      </c>
      <c r="AB112" s="946"/>
      <c r="AC112" s="946"/>
      <c r="AD112" s="946"/>
      <c r="AE112" s="947"/>
      <c r="AF112" s="948">
        <v>10315000</v>
      </c>
      <c r="AG112" s="946"/>
      <c r="AH112" s="946"/>
      <c r="AI112" s="946"/>
      <c r="AJ112" s="947"/>
      <c r="AK112" s="948">
        <v>11038333</v>
      </c>
      <c r="AL112" s="946"/>
      <c r="AM112" s="946"/>
      <c r="AN112" s="946"/>
      <c r="AO112" s="947"/>
      <c r="AP112" s="949">
        <v>6.5</v>
      </c>
      <c r="AQ112" s="950"/>
      <c r="AR112" s="950"/>
      <c r="AS112" s="950"/>
      <c r="AT112" s="951"/>
      <c r="AU112" s="895"/>
      <c r="AV112" s="896"/>
      <c r="AW112" s="896"/>
      <c r="AX112" s="896"/>
      <c r="AY112" s="896"/>
      <c r="AZ112" s="909" t="s">
        <v>456</v>
      </c>
      <c r="BA112" s="910"/>
      <c r="BB112" s="910"/>
      <c r="BC112" s="910"/>
      <c r="BD112" s="910"/>
      <c r="BE112" s="910"/>
      <c r="BF112" s="910"/>
      <c r="BG112" s="910"/>
      <c r="BH112" s="910"/>
      <c r="BI112" s="910"/>
      <c r="BJ112" s="910"/>
      <c r="BK112" s="910"/>
      <c r="BL112" s="910"/>
      <c r="BM112" s="910"/>
      <c r="BN112" s="910"/>
      <c r="BO112" s="910"/>
      <c r="BP112" s="911"/>
      <c r="BQ112" s="912">
        <v>62544037</v>
      </c>
      <c r="BR112" s="913"/>
      <c r="BS112" s="913"/>
      <c r="BT112" s="913"/>
      <c r="BU112" s="913"/>
      <c r="BV112" s="913">
        <v>60408274</v>
      </c>
      <c r="BW112" s="913"/>
      <c r="BX112" s="913"/>
      <c r="BY112" s="913"/>
      <c r="BZ112" s="913"/>
      <c r="CA112" s="913">
        <v>59015142</v>
      </c>
      <c r="CB112" s="913"/>
      <c r="CC112" s="913"/>
      <c r="CD112" s="913"/>
      <c r="CE112" s="913"/>
      <c r="CF112" s="907">
        <v>34.6</v>
      </c>
      <c r="CG112" s="908"/>
      <c r="CH112" s="908"/>
      <c r="CI112" s="908"/>
      <c r="CJ112" s="908"/>
      <c r="CK112" s="935"/>
      <c r="CL112" s="936"/>
      <c r="CM112" s="909" t="s">
        <v>457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458</v>
      </c>
      <c r="DH112" s="913"/>
      <c r="DI112" s="913"/>
      <c r="DJ112" s="913"/>
      <c r="DK112" s="913"/>
      <c r="DL112" s="913" t="s">
        <v>425</v>
      </c>
      <c r="DM112" s="913"/>
      <c r="DN112" s="913"/>
      <c r="DO112" s="913"/>
      <c r="DP112" s="913"/>
      <c r="DQ112" s="913" t="s">
        <v>130</v>
      </c>
      <c r="DR112" s="913"/>
      <c r="DS112" s="913"/>
      <c r="DT112" s="913"/>
      <c r="DU112" s="913"/>
      <c r="DV112" s="914" t="s">
        <v>425</v>
      </c>
      <c r="DW112" s="914"/>
      <c r="DX112" s="914"/>
      <c r="DY112" s="914"/>
      <c r="DZ112" s="915"/>
    </row>
    <row r="113" spans="1:130" s="224" customFormat="1" ht="26.25" customHeight="1" x14ac:dyDescent="0.2">
      <c r="A113" s="941"/>
      <c r="B113" s="942"/>
      <c r="C113" s="910" t="s">
        <v>459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5569132</v>
      </c>
      <c r="AB113" s="925"/>
      <c r="AC113" s="925"/>
      <c r="AD113" s="925"/>
      <c r="AE113" s="926"/>
      <c r="AF113" s="927">
        <v>5465892</v>
      </c>
      <c r="AG113" s="925"/>
      <c r="AH113" s="925"/>
      <c r="AI113" s="925"/>
      <c r="AJ113" s="926"/>
      <c r="AK113" s="927">
        <v>5215734</v>
      </c>
      <c r="AL113" s="925"/>
      <c r="AM113" s="925"/>
      <c r="AN113" s="925"/>
      <c r="AO113" s="926"/>
      <c r="AP113" s="928">
        <v>3.1</v>
      </c>
      <c r="AQ113" s="929"/>
      <c r="AR113" s="929"/>
      <c r="AS113" s="929"/>
      <c r="AT113" s="930"/>
      <c r="AU113" s="895"/>
      <c r="AV113" s="896"/>
      <c r="AW113" s="896"/>
      <c r="AX113" s="896"/>
      <c r="AY113" s="896"/>
      <c r="AZ113" s="909" t="s">
        <v>460</v>
      </c>
      <c r="BA113" s="910"/>
      <c r="BB113" s="910"/>
      <c r="BC113" s="910"/>
      <c r="BD113" s="910"/>
      <c r="BE113" s="910"/>
      <c r="BF113" s="910"/>
      <c r="BG113" s="910"/>
      <c r="BH113" s="910"/>
      <c r="BI113" s="910"/>
      <c r="BJ113" s="910"/>
      <c r="BK113" s="910"/>
      <c r="BL113" s="910"/>
      <c r="BM113" s="910"/>
      <c r="BN113" s="910"/>
      <c r="BO113" s="910"/>
      <c r="BP113" s="911"/>
      <c r="BQ113" s="912">
        <v>541720</v>
      </c>
      <c r="BR113" s="913"/>
      <c r="BS113" s="913"/>
      <c r="BT113" s="913"/>
      <c r="BU113" s="913"/>
      <c r="BV113" s="913">
        <v>509198</v>
      </c>
      <c r="BW113" s="913"/>
      <c r="BX113" s="913"/>
      <c r="BY113" s="913"/>
      <c r="BZ113" s="913"/>
      <c r="CA113" s="913">
        <v>398752</v>
      </c>
      <c r="CB113" s="913"/>
      <c r="CC113" s="913"/>
      <c r="CD113" s="913"/>
      <c r="CE113" s="913"/>
      <c r="CF113" s="907">
        <v>0.2</v>
      </c>
      <c r="CG113" s="908"/>
      <c r="CH113" s="908"/>
      <c r="CI113" s="908"/>
      <c r="CJ113" s="908"/>
      <c r="CK113" s="935"/>
      <c r="CL113" s="936"/>
      <c r="CM113" s="909" t="s">
        <v>461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425</v>
      </c>
      <c r="DH113" s="946"/>
      <c r="DI113" s="946"/>
      <c r="DJ113" s="946"/>
      <c r="DK113" s="947"/>
      <c r="DL113" s="948" t="s">
        <v>130</v>
      </c>
      <c r="DM113" s="946"/>
      <c r="DN113" s="946"/>
      <c r="DO113" s="946"/>
      <c r="DP113" s="947"/>
      <c r="DQ113" s="948" t="s">
        <v>462</v>
      </c>
      <c r="DR113" s="946"/>
      <c r="DS113" s="946"/>
      <c r="DT113" s="946"/>
      <c r="DU113" s="947"/>
      <c r="DV113" s="949" t="s">
        <v>130</v>
      </c>
      <c r="DW113" s="950"/>
      <c r="DX113" s="950"/>
      <c r="DY113" s="950"/>
      <c r="DZ113" s="951"/>
    </row>
    <row r="114" spans="1:130" s="224" customFormat="1" ht="26.25" customHeight="1" x14ac:dyDescent="0.2">
      <c r="A114" s="941"/>
      <c r="B114" s="942"/>
      <c r="C114" s="910" t="s">
        <v>463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131573</v>
      </c>
      <c r="AB114" s="946"/>
      <c r="AC114" s="946"/>
      <c r="AD114" s="946"/>
      <c r="AE114" s="947"/>
      <c r="AF114" s="948">
        <v>137921</v>
      </c>
      <c r="AG114" s="946"/>
      <c r="AH114" s="946"/>
      <c r="AI114" s="946"/>
      <c r="AJ114" s="947"/>
      <c r="AK114" s="948">
        <v>134573</v>
      </c>
      <c r="AL114" s="946"/>
      <c r="AM114" s="946"/>
      <c r="AN114" s="946"/>
      <c r="AO114" s="947"/>
      <c r="AP114" s="949">
        <v>0.1</v>
      </c>
      <c r="AQ114" s="950"/>
      <c r="AR114" s="950"/>
      <c r="AS114" s="950"/>
      <c r="AT114" s="951"/>
      <c r="AU114" s="895"/>
      <c r="AV114" s="896"/>
      <c r="AW114" s="896"/>
      <c r="AX114" s="896"/>
      <c r="AY114" s="896"/>
      <c r="AZ114" s="909" t="s">
        <v>464</v>
      </c>
      <c r="BA114" s="910"/>
      <c r="BB114" s="910"/>
      <c r="BC114" s="910"/>
      <c r="BD114" s="910"/>
      <c r="BE114" s="910"/>
      <c r="BF114" s="910"/>
      <c r="BG114" s="910"/>
      <c r="BH114" s="910"/>
      <c r="BI114" s="910"/>
      <c r="BJ114" s="910"/>
      <c r="BK114" s="910"/>
      <c r="BL114" s="910"/>
      <c r="BM114" s="910"/>
      <c r="BN114" s="910"/>
      <c r="BO114" s="910"/>
      <c r="BP114" s="911"/>
      <c r="BQ114" s="912">
        <v>57094231</v>
      </c>
      <c r="BR114" s="913"/>
      <c r="BS114" s="913"/>
      <c r="BT114" s="913"/>
      <c r="BU114" s="913"/>
      <c r="BV114" s="913">
        <v>55328060</v>
      </c>
      <c r="BW114" s="913"/>
      <c r="BX114" s="913"/>
      <c r="BY114" s="913"/>
      <c r="BZ114" s="913"/>
      <c r="CA114" s="913">
        <v>53734494</v>
      </c>
      <c r="CB114" s="913"/>
      <c r="CC114" s="913"/>
      <c r="CD114" s="913"/>
      <c r="CE114" s="913"/>
      <c r="CF114" s="907">
        <v>31.5</v>
      </c>
      <c r="CG114" s="908"/>
      <c r="CH114" s="908"/>
      <c r="CI114" s="908"/>
      <c r="CJ114" s="908"/>
      <c r="CK114" s="935"/>
      <c r="CL114" s="936"/>
      <c r="CM114" s="909" t="s">
        <v>465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130</v>
      </c>
      <c r="DH114" s="946"/>
      <c r="DI114" s="946"/>
      <c r="DJ114" s="946"/>
      <c r="DK114" s="947"/>
      <c r="DL114" s="948" t="s">
        <v>130</v>
      </c>
      <c r="DM114" s="946"/>
      <c r="DN114" s="946"/>
      <c r="DO114" s="946"/>
      <c r="DP114" s="947"/>
      <c r="DQ114" s="948" t="s">
        <v>130</v>
      </c>
      <c r="DR114" s="946"/>
      <c r="DS114" s="946"/>
      <c r="DT114" s="946"/>
      <c r="DU114" s="947"/>
      <c r="DV114" s="949" t="s">
        <v>466</v>
      </c>
      <c r="DW114" s="950"/>
      <c r="DX114" s="950"/>
      <c r="DY114" s="950"/>
      <c r="DZ114" s="951"/>
    </row>
    <row r="115" spans="1:130" s="224" customFormat="1" ht="26.25" customHeight="1" x14ac:dyDescent="0.2">
      <c r="A115" s="941"/>
      <c r="B115" s="942"/>
      <c r="C115" s="910" t="s">
        <v>467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1141549</v>
      </c>
      <c r="AB115" s="925"/>
      <c r="AC115" s="925"/>
      <c r="AD115" s="925"/>
      <c r="AE115" s="926"/>
      <c r="AF115" s="927">
        <v>902185</v>
      </c>
      <c r="AG115" s="925"/>
      <c r="AH115" s="925"/>
      <c r="AI115" s="925"/>
      <c r="AJ115" s="926"/>
      <c r="AK115" s="927">
        <v>1091440</v>
      </c>
      <c r="AL115" s="925"/>
      <c r="AM115" s="925"/>
      <c r="AN115" s="925"/>
      <c r="AO115" s="926"/>
      <c r="AP115" s="928">
        <v>0.6</v>
      </c>
      <c r="AQ115" s="929"/>
      <c r="AR115" s="929"/>
      <c r="AS115" s="929"/>
      <c r="AT115" s="930"/>
      <c r="AU115" s="895"/>
      <c r="AV115" s="896"/>
      <c r="AW115" s="896"/>
      <c r="AX115" s="896"/>
      <c r="AY115" s="896"/>
      <c r="AZ115" s="909" t="s">
        <v>468</v>
      </c>
      <c r="BA115" s="910"/>
      <c r="BB115" s="910"/>
      <c r="BC115" s="910"/>
      <c r="BD115" s="910"/>
      <c r="BE115" s="910"/>
      <c r="BF115" s="910"/>
      <c r="BG115" s="910"/>
      <c r="BH115" s="910"/>
      <c r="BI115" s="910"/>
      <c r="BJ115" s="910"/>
      <c r="BK115" s="910"/>
      <c r="BL115" s="910"/>
      <c r="BM115" s="910"/>
      <c r="BN115" s="910"/>
      <c r="BO115" s="910"/>
      <c r="BP115" s="911"/>
      <c r="BQ115" s="912">
        <v>2361465</v>
      </c>
      <c r="BR115" s="913"/>
      <c r="BS115" s="913"/>
      <c r="BT115" s="913"/>
      <c r="BU115" s="913"/>
      <c r="BV115" s="913">
        <v>2097450</v>
      </c>
      <c r="BW115" s="913"/>
      <c r="BX115" s="913"/>
      <c r="BY115" s="913"/>
      <c r="BZ115" s="913"/>
      <c r="CA115" s="913">
        <v>2058777</v>
      </c>
      <c r="CB115" s="913"/>
      <c r="CC115" s="913"/>
      <c r="CD115" s="913"/>
      <c r="CE115" s="913"/>
      <c r="CF115" s="907">
        <v>1.2</v>
      </c>
      <c r="CG115" s="908"/>
      <c r="CH115" s="908"/>
      <c r="CI115" s="908"/>
      <c r="CJ115" s="908"/>
      <c r="CK115" s="935"/>
      <c r="CL115" s="936"/>
      <c r="CM115" s="909" t="s">
        <v>469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v>714418</v>
      </c>
      <c r="DH115" s="946"/>
      <c r="DI115" s="946"/>
      <c r="DJ115" s="946"/>
      <c r="DK115" s="947"/>
      <c r="DL115" s="948">
        <v>313123</v>
      </c>
      <c r="DM115" s="946"/>
      <c r="DN115" s="946"/>
      <c r="DO115" s="946"/>
      <c r="DP115" s="947"/>
      <c r="DQ115" s="948">
        <v>304288</v>
      </c>
      <c r="DR115" s="946"/>
      <c r="DS115" s="946"/>
      <c r="DT115" s="946"/>
      <c r="DU115" s="947"/>
      <c r="DV115" s="949">
        <v>0.2</v>
      </c>
      <c r="DW115" s="950"/>
      <c r="DX115" s="950"/>
      <c r="DY115" s="950"/>
      <c r="DZ115" s="951"/>
    </row>
    <row r="116" spans="1:130" s="224" customFormat="1" ht="26.25" customHeight="1" x14ac:dyDescent="0.2">
      <c r="A116" s="943"/>
      <c r="B116" s="944"/>
      <c r="C116" s="952" t="s">
        <v>470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471</v>
      </c>
      <c r="AB116" s="946"/>
      <c r="AC116" s="946"/>
      <c r="AD116" s="946"/>
      <c r="AE116" s="947"/>
      <c r="AF116" s="948" t="s">
        <v>472</v>
      </c>
      <c r="AG116" s="946"/>
      <c r="AH116" s="946"/>
      <c r="AI116" s="946"/>
      <c r="AJ116" s="947"/>
      <c r="AK116" s="948" t="s">
        <v>473</v>
      </c>
      <c r="AL116" s="946"/>
      <c r="AM116" s="946"/>
      <c r="AN116" s="946"/>
      <c r="AO116" s="947"/>
      <c r="AP116" s="949" t="s">
        <v>130</v>
      </c>
      <c r="AQ116" s="950"/>
      <c r="AR116" s="950"/>
      <c r="AS116" s="950"/>
      <c r="AT116" s="951"/>
      <c r="AU116" s="895"/>
      <c r="AV116" s="896"/>
      <c r="AW116" s="896"/>
      <c r="AX116" s="896"/>
      <c r="AY116" s="896"/>
      <c r="AZ116" s="954" t="s">
        <v>474</v>
      </c>
      <c r="BA116" s="955"/>
      <c r="BB116" s="955"/>
      <c r="BC116" s="955"/>
      <c r="BD116" s="955"/>
      <c r="BE116" s="955"/>
      <c r="BF116" s="955"/>
      <c r="BG116" s="955"/>
      <c r="BH116" s="955"/>
      <c r="BI116" s="955"/>
      <c r="BJ116" s="955"/>
      <c r="BK116" s="955"/>
      <c r="BL116" s="955"/>
      <c r="BM116" s="955"/>
      <c r="BN116" s="955"/>
      <c r="BO116" s="955"/>
      <c r="BP116" s="956"/>
      <c r="BQ116" s="912" t="s">
        <v>475</v>
      </c>
      <c r="BR116" s="913"/>
      <c r="BS116" s="913"/>
      <c r="BT116" s="913"/>
      <c r="BU116" s="913"/>
      <c r="BV116" s="913" t="s">
        <v>425</v>
      </c>
      <c r="BW116" s="913"/>
      <c r="BX116" s="913"/>
      <c r="BY116" s="913"/>
      <c r="BZ116" s="913"/>
      <c r="CA116" s="913" t="s">
        <v>130</v>
      </c>
      <c r="CB116" s="913"/>
      <c r="CC116" s="913"/>
      <c r="CD116" s="913"/>
      <c r="CE116" s="913"/>
      <c r="CF116" s="907" t="s">
        <v>476</v>
      </c>
      <c r="CG116" s="908"/>
      <c r="CH116" s="908"/>
      <c r="CI116" s="908"/>
      <c r="CJ116" s="908"/>
      <c r="CK116" s="935"/>
      <c r="CL116" s="936"/>
      <c r="CM116" s="909" t="s">
        <v>477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22155</v>
      </c>
      <c r="DH116" s="946"/>
      <c r="DI116" s="946"/>
      <c r="DJ116" s="946"/>
      <c r="DK116" s="947"/>
      <c r="DL116" s="948">
        <v>11078</v>
      </c>
      <c r="DM116" s="946"/>
      <c r="DN116" s="946"/>
      <c r="DO116" s="946"/>
      <c r="DP116" s="947"/>
      <c r="DQ116" s="948" t="s">
        <v>471</v>
      </c>
      <c r="DR116" s="946"/>
      <c r="DS116" s="946"/>
      <c r="DT116" s="946"/>
      <c r="DU116" s="947"/>
      <c r="DV116" s="949" t="s">
        <v>425</v>
      </c>
      <c r="DW116" s="950"/>
      <c r="DX116" s="950"/>
      <c r="DY116" s="950"/>
      <c r="DZ116" s="951"/>
    </row>
    <row r="117" spans="1:130" s="224" customFormat="1" ht="26.25" customHeight="1" x14ac:dyDescent="0.2">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478</v>
      </c>
      <c r="Z117" s="881"/>
      <c r="AA117" s="965">
        <v>44872576</v>
      </c>
      <c r="AB117" s="966"/>
      <c r="AC117" s="966"/>
      <c r="AD117" s="966"/>
      <c r="AE117" s="967"/>
      <c r="AF117" s="968">
        <v>43112383</v>
      </c>
      <c r="AG117" s="966"/>
      <c r="AH117" s="966"/>
      <c r="AI117" s="966"/>
      <c r="AJ117" s="967"/>
      <c r="AK117" s="968">
        <v>44096699</v>
      </c>
      <c r="AL117" s="966"/>
      <c r="AM117" s="966"/>
      <c r="AN117" s="966"/>
      <c r="AO117" s="967"/>
      <c r="AP117" s="969"/>
      <c r="AQ117" s="970"/>
      <c r="AR117" s="970"/>
      <c r="AS117" s="970"/>
      <c r="AT117" s="971"/>
      <c r="AU117" s="895"/>
      <c r="AV117" s="896"/>
      <c r="AW117" s="896"/>
      <c r="AX117" s="896"/>
      <c r="AY117" s="896"/>
      <c r="AZ117" s="961" t="s">
        <v>479</v>
      </c>
      <c r="BA117" s="962"/>
      <c r="BB117" s="962"/>
      <c r="BC117" s="962"/>
      <c r="BD117" s="962"/>
      <c r="BE117" s="962"/>
      <c r="BF117" s="962"/>
      <c r="BG117" s="962"/>
      <c r="BH117" s="962"/>
      <c r="BI117" s="962"/>
      <c r="BJ117" s="962"/>
      <c r="BK117" s="962"/>
      <c r="BL117" s="962"/>
      <c r="BM117" s="962"/>
      <c r="BN117" s="962"/>
      <c r="BO117" s="962"/>
      <c r="BP117" s="963"/>
      <c r="BQ117" s="912" t="s">
        <v>471</v>
      </c>
      <c r="BR117" s="913"/>
      <c r="BS117" s="913"/>
      <c r="BT117" s="913"/>
      <c r="BU117" s="913"/>
      <c r="BV117" s="913" t="s">
        <v>476</v>
      </c>
      <c r="BW117" s="913"/>
      <c r="BX117" s="913"/>
      <c r="BY117" s="913"/>
      <c r="BZ117" s="913"/>
      <c r="CA117" s="913" t="s">
        <v>130</v>
      </c>
      <c r="CB117" s="913"/>
      <c r="CC117" s="913"/>
      <c r="CD117" s="913"/>
      <c r="CE117" s="913"/>
      <c r="CF117" s="907" t="s">
        <v>476</v>
      </c>
      <c r="CG117" s="908"/>
      <c r="CH117" s="908"/>
      <c r="CI117" s="908"/>
      <c r="CJ117" s="908"/>
      <c r="CK117" s="935"/>
      <c r="CL117" s="936"/>
      <c r="CM117" s="909" t="s">
        <v>480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425</v>
      </c>
      <c r="DR117" s="946"/>
      <c r="DS117" s="946"/>
      <c r="DT117" s="946"/>
      <c r="DU117" s="947"/>
      <c r="DV117" s="949" t="s">
        <v>476</v>
      </c>
      <c r="DW117" s="950"/>
      <c r="DX117" s="950"/>
      <c r="DY117" s="950"/>
      <c r="DZ117" s="951"/>
    </row>
    <row r="118" spans="1:130" s="224" customFormat="1" ht="26.25" customHeight="1" x14ac:dyDescent="0.2">
      <c r="A118" s="899" t="s">
        <v>444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441</v>
      </c>
      <c r="AB118" s="880"/>
      <c r="AC118" s="880"/>
      <c r="AD118" s="880"/>
      <c r="AE118" s="881"/>
      <c r="AF118" s="879" t="s">
        <v>442</v>
      </c>
      <c r="AG118" s="880"/>
      <c r="AH118" s="880"/>
      <c r="AI118" s="880"/>
      <c r="AJ118" s="881"/>
      <c r="AK118" s="879" t="s">
        <v>306</v>
      </c>
      <c r="AL118" s="880"/>
      <c r="AM118" s="880"/>
      <c r="AN118" s="880"/>
      <c r="AO118" s="881"/>
      <c r="AP118" s="957" t="s">
        <v>443</v>
      </c>
      <c r="AQ118" s="958"/>
      <c r="AR118" s="958"/>
      <c r="AS118" s="958"/>
      <c r="AT118" s="959"/>
      <c r="AU118" s="895"/>
      <c r="AV118" s="896"/>
      <c r="AW118" s="896"/>
      <c r="AX118" s="896"/>
      <c r="AY118" s="896"/>
      <c r="AZ118" s="960" t="s">
        <v>481</v>
      </c>
      <c r="BA118" s="952"/>
      <c r="BB118" s="952"/>
      <c r="BC118" s="952"/>
      <c r="BD118" s="952"/>
      <c r="BE118" s="952"/>
      <c r="BF118" s="952"/>
      <c r="BG118" s="952"/>
      <c r="BH118" s="952"/>
      <c r="BI118" s="952"/>
      <c r="BJ118" s="952"/>
      <c r="BK118" s="952"/>
      <c r="BL118" s="952"/>
      <c r="BM118" s="952"/>
      <c r="BN118" s="952"/>
      <c r="BO118" s="952"/>
      <c r="BP118" s="953"/>
      <c r="BQ118" s="986" t="s">
        <v>482</v>
      </c>
      <c r="BR118" s="987"/>
      <c r="BS118" s="987"/>
      <c r="BT118" s="987"/>
      <c r="BU118" s="987"/>
      <c r="BV118" s="987" t="s">
        <v>130</v>
      </c>
      <c r="BW118" s="987"/>
      <c r="BX118" s="987"/>
      <c r="BY118" s="987"/>
      <c r="BZ118" s="987"/>
      <c r="CA118" s="987" t="s">
        <v>130</v>
      </c>
      <c r="CB118" s="987"/>
      <c r="CC118" s="987"/>
      <c r="CD118" s="987"/>
      <c r="CE118" s="987"/>
      <c r="CF118" s="907" t="s">
        <v>425</v>
      </c>
      <c r="CG118" s="908"/>
      <c r="CH118" s="908"/>
      <c r="CI118" s="908"/>
      <c r="CJ118" s="908"/>
      <c r="CK118" s="935"/>
      <c r="CL118" s="936"/>
      <c r="CM118" s="909" t="s">
        <v>483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484</v>
      </c>
      <c r="DH118" s="946"/>
      <c r="DI118" s="946"/>
      <c r="DJ118" s="946"/>
      <c r="DK118" s="947"/>
      <c r="DL118" s="948" t="s">
        <v>425</v>
      </c>
      <c r="DM118" s="946"/>
      <c r="DN118" s="946"/>
      <c r="DO118" s="946"/>
      <c r="DP118" s="947"/>
      <c r="DQ118" s="948" t="s">
        <v>130</v>
      </c>
      <c r="DR118" s="946"/>
      <c r="DS118" s="946"/>
      <c r="DT118" s="946"/>
      <c r="DU118" s="947"/>
      <c r="DV118" s="949" t="s">
        <v>475</v>
      </c>
      <c r="DW118" s="950"/>
      <c r="DX118" s="950"/>
      <c r="DY118" s="950"/>
      <c r="DZ118" s="951"/>
    </row>
    <row r="119" spans="1:130" s="224" customFormat="1" ht="26.25" customHeight="1" x14ac:dyDescent="0.2">
      <c r="A119" s="1044" t="s">
        <v>447</v>
      </c>
      <c r="B119" s="934"/>
      <c r="C119" s="916" t="s">
        <v>448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356910</v>
      </c>
      <c r="AB119" s="887"/>
      <c r="AC119" s="887"/>
      <c r="AD119" s="887"/>
      <c r="AE119" s="888"/>
      <c r="AF119" s="889">
        <v>353118</v>
      </c>
      <c r="AG119" s="887"/>
      <c r="AH119" s="887"/>
      <c r="AI119" s="887"/>
      <c r="AJ119" s="888"/>
      <c r="AK119" s="889">
        <v>352339</v>
      </c>
      <c r="AL119" s="887"/>
      <c r="AM119" s="887"/>
      <c r="AN119" s="887"/>
      <c r="AO119" s="888"/>
      <c r="AP119" s="890">
        <v>0.2</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485</v>
      </c>
      <c r="BP119" s="992"/>
      <c r="BQ119" s="986">
        <v>612816322</v>
      </c>
      <c r="BR119" s="987"/>
      <c r="BS119" s="987"/>
      <c r="BT119" s="987"/>
      <c r="BU119" s="987"/>
      <c r="BV119" s="987">
        <v>612866483</v>
      </c>
      <c r="BW119" s="987"/>
      <c r="BX119" s="987"/>
      <c r="BY119" s="987"/>
      <c r="BZ119" s="987"/>
      <c r="CA119" s="987">
        <v>614203708</v>
      </c>
      <c r="CB119" s="987"/>
      <c r="CC119" s="987"/>
      <c r="CD119" s="987"/>
      <c r="CE119" s="987"/>
      <c r="CF119" s="988"/>
      <c r="CG119" s="989"/>
      <c r="CH119" s="989"/>
      <c r="CI119" s="989"/>
      <c r="CJ119" s="990"/>
      <c r="CK119" s="937"/>
      <c r="CL119" s="938"/>
      <c r="CM119" s="960" t="s">
        <v>486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566200</v>
      </c>
      <c r="DH119" s="973"/>
      <c r="DI119" s="973"/>
      <c r="DJ119" s="973"/>
      <c r="DK119" s="974"/>
      <c r="DL119" s="972">
        <v>566200</v>
      </c>
      <c r="DM119" s="973"/>
      <c r="DN119" s="973"/>
      <c r="DO119" s="973"/>
      <c r="DP119" s="974"/>
      <c r="DQ119" s="972">
        <v>566200</v>
      </c>
      <c r="DR119" s="973"/>
      <c r="DS119" s="973"/>
      <c r="DT119" s="973"/>
      <c r="DU119" s="974"/>
      <c r="DV119" s="975">
        <v>0.3</v>
      </c>
      <c r="DW119" s="976"/>
      <c r="DX119" s="976"/>
      <c r="DY119" s="976"/>
      <c r="DZ119" s="977"/>
    </row>
    <row r="120" spans="1:130" s="224" customFormat="1" ht="26.25" customHeight="1" x14ac:dyDescent="0.2">
      <c r="A120" s="1045"/>
      <c r="B120" s="936"/>
      <c r="C120" s="909" t="s">
        <v>451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462</v>
      </c>
      <c r="AB120" s="946"/>
      <c r="AC120" s="946"/>
      <c r="AD120" s="946"/>
      <c r="AE120" s="947"/>
      <c r="AF120" s="948" t="s">
        <v>130</v>
      </c>
      <c r="AG120" s="946"/>
      <c r="AH120" s="946"/>
      <c r="AI120" s="946"/>
      <c r="AJ120" s="947"/>
      <c r="AK120" s="948" t="s">
        <v>452</v>
      </c>
      <c r="AL120" s="946"/>
      <c r="AM120" s="946"/>
      <c r="AN120" s="946"/>
      <c r="AO120" s="947"/>
      <c r="AP120" s="949" t="s">
        <v>130</v>
      </c>
      <c r="AQ120" s="950"/>
      <c r="AR120" s="950"/>
      <c r="AS120" s="950"/>
      <c r="AT120" s="951"/>
      <c r="AU120" s="978" t="s">
        <v>487</v>
      </c>
      <c r="AV120" s="979"/>
      <c r="AW120" s="979"/>
      <c r="AX120" s="979"/>
      <c r="AY120" s="980"/>
      <c r="AZ120" s="916" t="s">
        <v>488</v>
      </c>
      <c r="BA120" s="884"/>
      <c r="BB120" s="884"/>
      <c r="BC120" s="884"/>
      <c r="BD120" s="884"/>
      <c r="BE120" s="884"/>
      <c r="BF120" s="884"/>
      <c r="BG120" s="884"/>
      <c r="BH120" s="884"/>
      <c r="BI120" s="884"/>
      <c r="BJ120" s="884"/>
      <c r="BK120" s="884"/>
      <c r="BL120" s="884"/>
      <c r="BM120" s="884"/>
      <c r="BN120" s="884"/>
      <c r="BO120" s="884"/>
      <c r="BP120" s="885"/>
      <c r="BQ120" s="917">
        <v>66715905</v>
      </c>
      <c r="BR120" s="918"/>
      <c r="BS120" s="918"/>
      <c r="BT120" s="918"/>
      <c r="BU120" s="918"/>
      <c r="BV120" s="918">
        <v>80418340</v>
      </c>
      <c r="BW120" s="918"/>
      <c r="BX120" s="918"/>
      <c r="BY120" s="918"/>
      <c r="BZ120" s="918"/>
      <c r="CA120" s="918">
        <v>87848216</v>
      </c>
      <c r="CB120" s="918"/>
      <c r="CC120" s="918"/>
      <c r="CD120" s="918"/>
      <c r="CE120" s="918"/>
      <c r="CF120" s="931">
        <v>51.5</v>
      </c>
      <c r="CG120" s="932"/>
      <c r="CH120" s="932"/>
      <c r="CI120" s="932"/>
      <c r="CJ120" s="932"/>
      <c r="CK120" s="993" t="s">
        <v>489</v>
      </c>
      <c r="CL120" s="994"/>
      <c r="CM120" s="994"/>
      <c r="CN120" s="994"/>
      <c r="CO120" s="995"/>
      <c r="CP120" s="1001" t="s">
        <v>490</v>
      </c>
      <c r="CQ120" s="1002"/>
      <c r="CR120" s="1002"/>
      <c r="CS120" s="1002"/>
      <c r="CT120" s="1002"/>
      <c r="CU120" s="1002"/>
      <c r="CV120" s="1002"/>
      <c r="CW120" s="1002"/>
      <c r="CX120" s="1002"/>
      <c r="CY120" s="1002"/>
      <c r="CZ120" s="1002"/>
      <c r="DA120" s="1002"/>
      <c r="DB120" s="1002"/>
      <c r="DC120" s="1002"/>
      <c r="DD120" s="1002"/>
      <c r="DE120" s="1002"/>
      <c r="DF120" s="1003"/>
      <c r="DG120" s="917">
        <v>56412411</v>
      </c>
      <c r="DH120" s="918"/>
      <c r="DI120" s="918"/>
      <c r="DJ120" s="918"/>
      <c r="DK120" s="918"/>
      <c r="DL120" s="918">
        <v>55083065</v>
      </c>
      <c r="DM120" s="918"/>
      <c r="DN120" s="918"/>
      <c r="DO120" s="918"/>
      <c r="DP120" s="918"/>
      <c r="DQ120" s="918">
        <v>54009462</v>
      </c>
      <c r="DR120" s="918"/>
      <c r="DS120" s="918"/>
      <c r="DT120" s="918"/>
      <c r="DU120" s="918"/>
      <c r="DV120" s="919">
        <v>31.7</v>
      </c>
      <c r="DW120" s="919"/>
      <c r="DX120" s="919"/>
      <c r="DY120" s="919"/>
      <c r="DZ120" s="920"/>
    </row>
    <row r="121" spans="1:130" s="224" customFormat="1" ht="26.25" customHeight="1" x14ac:dyDescent="0.2">
      <c r="A121" s="1045"/>
      <c r="B121" s="936"/>
      <c r="C121" s="961" t="s">
        <v>491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476</v>
      </c>
      <c r="AB121" s="946"/>
      <c r="AC121" s="946"/>
      <c r="AD121" s="946"/>
      <c r="AE121" s="947"/>
      <c r="AF121" s="948" t="s">
        <v>130</v>
      </c>
      <c r="AG121" s="946"/>
      <c r="AH121" s="946"/>
      <c r="AI121" s="946"/>
      <c r="AJ121" s="947"/>
      <c r="AK121" s="948" t="s">
        <v>482</v>
      </c>
      <c r="AL121" s="946"/>
      <c r="AM121" s="946"/>
      <c r="AN121" s="946"/>
      <c r="AO121" s="947"/>
      <c r="AP121" s="949" t="s">
        <v>130</v>
      </c>
      <c r="AQ121" s="950"/>
      <c r="AR121" s="950"/>
      <c r="AS121" s="950"/>
      <c r="AT121" s="951"/>
      <c r="AU121" s="981"/>
      <c r="AV121" s="982"/>
      <c r="AW121" s="982"/>
      <c r="AX121" s="982"/>
      <c r="AY121" s="983"/>
      <c r="AZ121" s="909" t="s">
        <v>492</v>
      </c>
      <c r="BA121" s="910"/>
      <c r="BB121" s="910"/>
      <c r="BC121" s="910"/>
      <c r="BD121" s="910"/>
      <c r="BE121" s="910"/>
      <c r="BF121" s="910"/>
      <c r="BG121" s="910"/>
      <c r="BH121" s="910"/>
      <c r="BI121" s="910"/>
      <c r="BJ121" s="910"/>
      <c r="BK121" s="910"/>
      <c r="BL121" s="910"/>
      <c r="BM121" s="910"/>
      <c r="BN121" s="910"/>
      <c r="BO121" s="910"/>
      <c r="BP121" s="911"/>
      <c r="BQ121" s="912">
        <v>80619166</v>
      </c>
      <c r="BR121" s="913"/>
      <c r="BS121" s="913"/>
      <c r="BT121" s="913"/>
      <c r="BU121" s="913"/>
      <c r="BV121" s="913">
        <v>78928832</v>
      </c>
      <c r="BW121" s="913"/>
      <c r="BX121" s="913"/>
      <c r="BY121" s="913"/>
      <c r="BZ121" s="913"/>
      <c r="CA121" s="913">
        <v>76922431</v>
      </c>
      <c r="CB121" s="913"/>
      <c r="CC121" s="913"/>
      <c r="CD121" s="913"/>
      <c r="CE121" s="913"/>
      <c r="CF121" s="907">
        <v>45.1</v>
      </c>
      <c r="CG121" s="908"/>
      <c r="CH121" s="908"/>
      <c r="CI121" s="908"/>
      <c r="CJ121" s="908"/>
      <c r="CK121" s="996"/>
      <c r="CL121" s="997"/>
      <c r="CM121" s="997"/>
      <c r="CN121" s="997"/>
      <c r="CO121" s="998"/>
      <c r="CP121" s="1006" t="s">
        <v>414</v>
      </c>
      <c r="CQ121" s="1007"/>
      <c r="CR121" s="1007"/>
      <c r="CS121" s="1007"/>
      <c r="CT121" s="1007"/>
      <c r="CU121" s="1007"/>
      <c r="CV121" s="1007"/>
      <c r="CW121" s="1007"/>
      <c r="CX121" s="1007"/>
      <c r="CY121" s="1007"/>
      <c r="CZ121" s="1007"/>
      <c r="DA121" s="1007"/>
      <c r="DB121" s="1007"/>
      <c r="DC121" s="1007"/>
      <c r="DD121" s="1007"/>
      <c r="DE121" s="1007"/>
      <c r="DF121" s="1008"/>
      <c r="DG121" s="912">
        <v>1632104</v>
      </c>
      <c r="DH121" s="913"/>
      <c r="DI121" s="913"/>
      <c r="DJ121" s="913"/>
      <c r="DK121" s="913"/>
      <c r="DL121" s="913">
        <v>1641094</v>
      </c>
      <c r="DM121" s="913"/>
      <c r="DN121" s="913"/>
      <c r="DO121" s="913"/>
      <c r="DP121" s="913"/>
      <c r="DQ121" s="913">
        <v>2008044</v>
      </c>
      <c r="DR121" s="913"/>
      <c r="DS121" s="913"/>
      <c r="DT121" s="913"/>
      <c r="DU121" s="913"/>
      <c r="DV121" s="914">
        <v>1.2</v>
      </c>
      <c r="DW121" s="914"/>
      <c r="DX121" s="914"/>
      <c r="DY121" s="914"/>
      <c r="DZ121" s="915"/>
    </row>
    <row r="122" spans="1:130" s="224" customFormat="1" ht="26.25" customHeight="1" x14ac:dyDescent="0.2">
      <c r="A122" s="1045"/>
      <c r="B122" s="936"/>
      <c r="C122" s="909" t="s">
        <v>465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482</v>
      </c>
      <c r="AB122" s="946"/>
      <c r="AC122" s="946"/>
      <c r="AD122" s="946"/>
      <c r="AE122" s="947"/>
      <c r="AF122" s="948" t="s">
        <v>425</v>
      </c>
      <c r="AG122" s="946"/>
      <c r="AH122" s="946"/>
      <c r="AI122" s="946"/>
      <c r="AJ122" s="947"/>
      <c r="AK122" s="948" t="s">
        <v>458</v>
      </c>
      <c r="AL122" s="946"/>
      <c r="AM122" s="946"/>
      <c r="AN122" s="946"/>
      <c r="AO122" s="947"/>
      <c r="AP122" s="949" t="s">
        <v>482</v>
      </c>
      <c r="AQ122" s="950"/>
      <c r="AR122" s="950"/>
      <c r="AS122" s="950"/>
      <c r="AT122" s="951"/>
      <c r="AU122" s="981"/>
      <c r="AV122" s="982"/>
      <c r="AW122" s="982"/>
      <c r="AX122" s="982"/>
      <c r="AY122" s="983"/>
      <c r="AZ122" s="960" t="s">
        <v>493</v>
      </c>
      <c r="BA122" s="952"/>
      <c r="BB122" s="952"/>
      <c r="BC122" s="952"/>
      <c r="BD122" s="952"/>
      <c r="BE122" s="952"/>
      <c r="BF122" s="952"/>
      <c r="BG122" s="952"/>
      <c r="BH122" s="952"/>
      <c r="BI122" s="952"/>
      <c r="BJ122" s="952"/>
      <c r="BK122" s="952"/>
      <c r="BL122" s="952"/>
      <c r="BM122" s="952"/>
      <c r="BN122" s="952"/>
      <c r="BO122" s="952"/>
      <c r="BP122" s="953"/>
      <c r="BQ122" s="986">
        <v>383536843</v>
      </c>
      <c r="BR122" s="987"/>
      <c r="BS122" s="987"/>
      <c r="BT122" s="987"/>
      <c r="BU122" s="987"/>
      <c r="BV122" s="987">
        <v>387760786</v>
      </c>
      <c r="BW122" s="987"/>
      <c r="BX122" s="987"/>
      <c r="BY122" s="987"/>
      <c r="BZ122" s="987"/>
      <c r="CA122" s="987">
        <v>390847470</v>
      </c>
      <c r="CB122" s="987"/>
      <c r="CC122" s="987"/>
      <c r="CD122" s="987"/>
      <c r="CE122" s="987"/>
      <c r="CF122" s="1004">
        <v>229.3</v>
      </c>
      <c r="CG122" s="1005"/>
      <c r="CH122" s="1005"/>
      <c r="CI122" s="1005"/>
      <c r="CJ122" s="1005"/>
      <c r="CK122" s="996"/>
      <c r="CL122" s="997"/>
      <c r="CM122" s="997"/>
      <c r="CN122" s="997"/>
      <c r="CO122" s="998"/>
      <c r="CP122" s="1006" t="s">
        <v>494</v>
      </c>
      <c r="CQ122" s="1007"/>
      <c r="CR122" s="1007"/>
      <c r="CS122" s="1007"/>
      <c r="CT122" s="1007"/>
      <c r="CU122" s="1007"/>
      <c r="CV122" s="1007"/>
      <c r="CW122" s="1007"/>
      <c r="CX122" s="1007"/>
      <c r="CY122" s="1007"/>
      <c r="CZ122" s="1007"/>
      <c r="DA122" s="1007"/>
      <c r="DB122" s="1007"/>
      <c r="DC122" s="1007"/>
      <c r="DD122" s="1007"/>
      <c r="DE122" s="1007"/>
      <c r="DF122" s="1008"/>
      <c r="DG122" s="912">
        <v>1603498</v>
      </c>
      <c r="DH122" s="913"/>
      <c r="DI122" s="913"/>
      <c r="DJ122" s="913"/>
      <c r="DK122" s="913"/>
      <c r="DL122" s="913">
        <v>1543466</v>
      </c>
      <c r="DM122" s="913"/>
      <c r="DN122" s="913"/>
      <c r="DO122" s="913"/>
      <c r="DP122" s="913"/>
      <c r="DQ122" s="913">
        <v>1470807</v>
      </c>
      <c r="DR122" s="913"/>
      <c r="DS122" s="913"/>
      <c r="DT122" s="913"/>
      <c r="DU122" s="913"/>
      <c r="DV122" s="914">
        <v>0.9</v>
      </c>
      <c r="DW122" s="914"/>
      <c r="DX122" s="914"/>
      <c r="DY122" s="914"/>
      <c r="DZ122" s="915"/>
    </row>
    <row r="123" spans="1:130" s="224" customFormat="1" ht="26.25" customHeight="1" x14ac:dyDescent="0.2">
      <c r="A123" s="1045"/>
      <c r="B123" s="936"/>
      <c r="C123" s="909" t="s">
        <v>477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11078</v>
      </c>
      <c r="AB123" s="946"/>
      <c r="AC123" s="946"/>
      <c r="AD123" s="946"/>
      <c r="AE123" s="947"/>
      <c r="AF123" s="948">
        <v>11078</v>
      </c>
      <c r="AG123" s="946"/>
      <c r="AH123" s="946"/>
      <c r="AI123" s="946"/>
      <c r="AJ123" s="947"/>
      <c r="AK123" s="948">
        <v>11078</v>
      </c>
      <c r="AL123" s="946"/>
      <c r="AM123" s="946"/>
      <c r="AN123" s="946"/>
      <c r="AO123" s="947"/>
      <c r="AP123" s="949">
        <v>0</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495</v>
      </c>
      <c r="BP123" s="992"/>
      <c r="BQ123" s="1051">
        <v>530871914</v>
      </c>
      <c r="BR123" s="1018"/>
      <c r="BS123" s="1018"/>
      <c r="BT123" s="1018"/>
      <c r="BU123" s="1018"/>
      <c r="BV123" s="1018">
        <v>547107958</v>
      </c>
      <c r="BW123" s="1018"/>
      <c r="BX123" s="1018"/>
      <c r="BY123" s="1018"/>
      <c r="BZ123" s="1018"/>
      <c r="CA123" s="1018">
        <v>555618117</v>
      </c>
      <c r="CB123" s="1018"/>
      <c r="CC123" s="1018"/>
      <c r="CD123" s="1018"/>
      <c r="CE123" s="1018"/>
      <c r="CF123" s="988"/>
      <c r="CG123" s="989"/>
      <c r="CH123" s="989"/>
      <c r="CI123" s="989"/>
      <c r="CJ123" s="990"/>
      <c r="CK123" s="996"/>
      <c r="CL123" s="997"/>
      <c r="CM123" s="997"/>
      <c r="CN123" s="997"/>
      <c r="CO123" s="998"/>
      <c r="CP123" s="1006" t="s">
        <v>496</v>
      </c>
      <c r="CQ123" s="1007"/>
      <c r="CR123" s="1007"/>
      <c r="CS123" s="1007"/>
      <c r="CT123" s="1007"/>
      <c r="CU123" s="1007"/>
      <c r="CV123" s="1007"/>
      <c r="CW123" s="1007"/>
      <c r="CX123" s="1007"/>
      <c r="CY123" s="1007"/>
      <c r="CZ123" s="1007"/>
      <c r="DA123" s="1007"/>
      <c r="DB123" s="1007"/>
      <c r="DC123" s="1007"/>
      <c r="DD123" s="1007"/>
      <c r="DE123" s="1007"/>
      <c r="DF123" s="1008"/>
      <c r="DG123" s="945">
        <v>1947259</v>
      </c>
      <c r="DH123" s="946"/>
      <c r="DI123" s="946"/>
      <c r="DJ123" s="946"/>
      <c r="DK123" s="947"/>
      <c r="DL123" s="948">
        <v>1319061</v>
      </c>
      <c r="DM123" s="946"/>
      <c r="DN123" s="946"/>
      <c r="DO123" s="946"/>
      <c r="DP123" s="947"/>
      <c r="DQ123" s="948">
        <v>822922</v>
      </c>
      <c r="DR123" s="946"/>
      <c r="DS123" s="946"/>
      <c r="DT123" s="946"/>
      <c r="DU123" s="947"/>
      <c r="DV123" s="949">
        <v>0.5</v>
      </c>
      <c r="DW123" s="950"/>
      <c r="DX123" s="950"/>
      <c r="DY123" s="950"/>
      <c r="DZ123" s="951"/>
    </row>
    <row r="124" spans="1:130" s="224" customFormat="1" ht="26.25" customHeight="1" thickBot="1" x14ac:dyDescent="0.25">
      <c r="A124" s="1045"/>
      <c r="B124" s="936"/>
      <c r="C124" s="909" t="s">
        <v>480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475</v>
      </c>
      <c r="AB124" s="946"/>
      <c r="AC124" s="946"/>
      <c r="AD124" s="946"/>
      <c r="AE124" s="947"/>
      <c r="AF124" s="948" t="s">
        <v>472</v>
      </c>
      <c r="AG124" s="946"/>
      <c r="AH124" s="946"/>
      <c r="AI124" s="946"/>
      <c r="AJ124" s="947"/>
      <c r="AK124" s="948" t="s">
        <v>130</v>
      </c>
      <c r="AL124" s="946"/>
      <c r="AM124" s="946"/>
      <c r="AN124" s="946"/>
      <c r="AO124" s="947"/>
      <c r="AP124" s="949" t="s">
        <v>130</v>
      </c>
      <c r="AQ124" s="950"/>
      <c r="AR124" s="950"/>
      <c r="AS124" s="950"/>
      <c r="AT124" s="951"/>
      <c r="AU124" s="1047" t="s">
        <v>497</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48.8</v>
      </c>
      <c r="BR124" s="1014"/>
      <c r="BS124" s="1014"/>
      <c r="BT124" s="1014"/>
      <c r="BU124" s="1014"/>
      <c r="BV124" s="1014">
        <v>37.1</v>
      </c>
      <c r="BW124" s="1014"/>
      <c r="BX124" s="1014"/>
      <c r="BY124" s="1014"/>
      <c r="BZ124" s="1014"/>
      <c r="CA124" s="1014">
        <v>34.299999999999997</v>
      </c>
      <c r="CB124" s="1014"/>
      <c r="CC124" s="1014"/>
      <c r="CD124" s="1014"/>
      <c r="CE124" s="1014"/>
      <c r="CF124" s="1015"/>
      <c r="CG124" s="1016"/>
      <c r="CH124" s="1016"/>
      <c r="CI124" s="1016"/>
      <c r="CJ124" s="1017"/>
      <c r="CK124" s="999"/>
      <c r="CL124" s="999"/>
      <c r="CM124" s="999"/>
      <c r="CN124" s="999"/>
      <c r="CO124" s="1000"/>
      <c r="CP124" s="1006" t="s">
        <v>498</v>
      </c>
      <c r="CQ124" s="1007"/>
      <c r="CR124" s="1007"/>
      <c r="CS124" s="1007"/>
      <c r="CT124" s="1007"/>
      <c r="CU124" s="1007"/>
      <c r="CV124" s="1007"/>
      <c r="CW124" s="1007"/>
      <c r="CX124" s="1007"/>
      <c r="CY124" s="1007"/>
      <c r="CZ124" s="1007"/>
      <c r="DA124" s="1007"/>
      <c r="DB124" s="1007"/>
      <c r="DC124" s="1007"/>
      <c r="DD124" s="1007"/>
      <c r="DE124" s="1007"/>
      <c r="DF124" s="1008"/>
      <c r="DG124" s="991">
        <v>948765</v>
      </c>
      <c r="DH124" s="973"/>
      <c r="DI124" s="973"/>
      <c r="DJ124" s="973"/>
      <c r="DK124" s="974"/>
      <c r="DL124" s="972">
        <v>821588</v>
      </c>
      <c r="DM124" s="973"/>
      <c r="DN124" s="973"/>
      <c r="DO124" s="973"/>
      <c r="DP124" s="974"/>
      <c r="DQ124" s="972">
        <v>703907</v>
      </c>
      <c r="DR124" s="973"/>
      <c r="DS124" s="973"/>
      <c r="DT124" s="973"/>
      <c r="DU124" s="974"/>
      <c r="DV124" s="975">
        <v>0.4</v>
      </c>
      <c r="DW124" s="976"/>
      <c r="DX124" s="976"/>
      <c r="DY124" s="976"/>
      <c r="DZ124" s="977"/>
    </row>
    <row r="125" spans="1:130" s="224" customFormat="1" ht="26.25" customHeight="1" x14ac:dyDescent="0.2">
      <c r="A125" s="1045"/>
      <c r="B125" s="936"/>
      <c r="C125" s="909" t="s">
        <v>483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472</v>
      </c>
      <c r="AG125" s="946"/>
      <c r="AH125" s="946"/>
      <c r="AI125" s="946"/>
      <c r="AJ125" s="947"/>
      <c r="AK125" s="948" t="s">
        <v>484</v>
      </c>
      <c r="AL125" s="946"/>
      <c r="AM125" s="946"/>
      <c r="AN125" s="946"/>
      <c r="AO125" s="947"/>
      <c r="AP125" s="949" t="s">
        <v>499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500</v>
      </c>
      <c r="CL125" s="994"/>
      <c r="CM125" s="994"/>
      <c r="CN125" s="994"/>
      <c r="CO125" s="995"/>
      <c r="CP125" s="916" t="s">
        <v>501</v>
      </c>
      <c r="CQ125" s="884"/>
      <c r="CR125" s="884"/>
      <c r="CS125" s="884"/>
      <c r="CT125" s="884"/>
      <c r="CU125" s="884"/>
      <c r="CV125" s="884"/>
      <c r="CW125" s="884"/>
      <c r="CX125" s="884"/>
      <c r="CY125" s="884"/>
      <c r="CZ125" s="884"/>
      <c r="DA125" s="884"/>
      <c r="DB125" s="884"/>
      <c r="DC125" s="884"/>
      <c r="DD125" s="884"/>
      <c r="DE125" s="884"/>
      <c r="DF125" s="885"/>
      <c r="DG125" s="917" t="s">
        <v>425</v>
      </c>
      <c r="DH125" s="918"/>
      <c r="DI125" s="918"/>
      <c r="DJ125" s="918"/>
      <c r="DK125" s="918"/>
      <c r="DL125" s="918" t="s">
        <v>130</v>
      </c>
      <c r="DM125" s="918"/>
      <c r="DN125" s="918"/>
      <c r="DO125" s="918"/>
      <c r="DP125" s="918"/>
      <c r="DQ125" s="918" t="s">
        <v>130</v>
      </c>
      <c r="DR125" s="918"/>
      <c r="DS125" s="918"/>
      <c r="DT125" s="918"/>
      <c r="DU125" s="918"/>
      <c r="DV125" s="919" t="s">
        <v>130</v>
      </c>
      <c r="DW125" s="919"/>
      <c r="DX125" s="919"/>
      <c r="DY125" s="919"/>
      <c r="DZ125" s="920"/>
    </row>
    <row r="126" spans="1:130" s="224" customFormat="1" ht="26.25" customHeight="1" thickBot="1" x14ac:dyDescent="0.25">
      <c r="A126" s="1045"/>
      <c r="B126" s="936"/>
      <c r="C126" s="909" t="s">
        <v>486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772945</v>
      </c>
      <c r="AB126" s="946"/>
      <c r="AC126" s="946"/>
      <c r="AD126" s="946"/>
      <c r="AE126" s="947"/>
      <c r="AF126" s="948">
        <v>537516</v>
      </c>
      <c r="AG126" s="946"/>
      <c r="AH126" s="946"/>
      <c r="AI126" s="946"/>
      <c r="AJ126" s="947"/>
      <c r="AK126" s="948">
        <v>727778</v>
      </c>
      <c r="AL126" s="946"/>
      <c r="AM126" s="946"/>
      <c r="AN126" s="946"/>
      <c r="AO126" s="947"/>
      <c r="AP126" s="949">
        <v>0.4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502</v>
      </c>
      <c r="CQ126" s="910"/>
      <c r="CR126" s="910"/>
      <c r="CS126" s="910"/>
      <c r="CT126" s="910"/>
      <c r="CU126" s="910"/>
      <c r="CV126" s="910"/>
      <c r="CW126" s="910"/>
      <c r="CX126" s="910"/>
      <c r="CY126" s="910"/>
      <c r="CZ126" s="910"/>
      <c r="DA126" s="910"/>
      <c r="DB126" s="910"/>
      <c r="DC126" s="910"/>
      <c r="DD126" s="910"/>
      <c r="DE126" s="910"/>
      <c r="DF126" s="911"/>
      <c r="DG126" s="912">
        <v>2361465</v>
      </c>
      <c r="DH126" s="913"/>
      <c r="DI126" s="913"/>
      <c r="DJ126" s="913"/>
      <c r="DK126" s="913"/>
      <c r="DL126" s="913">
        <v>2097450</v>
      </c>
      <c r="DM126" s="913"/>
      <c r="DN126" s="913"/>
      <c r="DO126" s="913"/>
      <c r="DP126" s="913"/>
      <c r="DQ126" s="913">
        <v>2058777</v>
      </c>
      <c r="DR126" s="913"/>
      <c r="DS126" s="913"/>
      <c r="DT126" s="913"/>
      <c r="DU126" s="913"/>
      <c r="DV126" s="914">
        <v>1.2</v>
      </c>
      <c r="DW126" s="914"/>
      <c r="DX126" s="914"/>
      <c r="DY126" s="914"/>
      <c r="DZ126" s="915"/>
    </row>
    <row r="127" spans="1:130" s="224" customFormat="1" ht="26.25" customHeight="1" x14ac:dyDescent="0.2">
      <c r="A127" s="1046"/>
      <c r="B127" s="938"/>
      <c r="C127" s="960" t="s">
        <v>503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616</v>
      </c>
      <c r="AB127" s="946"/>
      <c r="AC127" s="946"/>
      <c r="AD127" s="946"/>
      <c r="AE127" s="947"/>
      <c r="AF127" s="948">
        <v>473</v>
      </c>
      <c r="AG127" s="946"/>
      <c r="AH127" s="946"/>
      <c r="AI127" s="946"/>
      <c r="AJ127" s="947"/>
      <c r="AK127" s="948">
        <v>245</v>
      </c>
      <c r="AL127" s="946"/>
      <c r="AM127" s="946"/>
      <c r="AN127" s="946"/>
      <c r="AO127" s="947"/>
      <c r="AP127" s="949">
        <v>0</v>
      </c>
      <c r="AQ127" s="950"/>
      <c r="AR127" s="950"/>
      <c r="AS127" s="950"/>
      <c r="AT127" s="951"/>
      <c r="AU127" s="226"/>
      <c r="AV127" s="226"/>
      <c r="AW127" s="226"/>
      <c r="AX127" s="1019" t="s">
        <v>504</v>
      </c>
      <c r="AY127" s="1020"/>
      <c r="AZ127" s="1020"/>
      <c r="BA127" s="1020"/>
      <c r="BB127" s="1020"/>
      <c r="BC127" s="1020"/>
      <c r="BD127" s="1020"/>
      <c r="BE127" s="1021"/>
      <c r="BF127" s="1022" t="s">
        <v>505</v>
      </c>
      <c r="BG127" s="1020"/>
      <c r="BH127" s="1020"/>
      <c r="BI127" s="1020"/>
      <c r="BJ127" s="1020"/>
      <c r="BK127" s="1020"/>
      <c r="BL127" s="1021"/>
      <c r="BM127" s="1022" t="s">
        <v>506</v>
      </c>
      <c r="BN127" s="1020"/>
      <c r="BO127" s="1020"/>
      <c r="BP127" s="1020"/>
      <c r="BQ127" s="1020"/>
      <c r="BR127" s="1020"/>
      <c r="BS127" s="1021"/>
      <c r="BT127" s="1022" t="s">
        <v>507</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508</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130</v>
      </c>
      <c r="DM127" s="913"/>
      <c r="DN127" s="913"/>
      <c r="DO127" s="913"/>
      <c r="DP127" s="913"/>
      <c r="DQ127" s="913" t="s">
        <v>472</v>
      </c>
      <c r="DR127" s="913"/>
      <c r="DS127" s="913"/>
      <c r="DT127" s="913"/>
      <c r="DU127" s="913"/>
      <c r="DV127" s="914" t="s">
        <v>425</v>
      </c>
      <c r="DW127" s="914"/>
      <c r="DX127" s="914"/>
      <c r="DY127" s="914"/>
      <c r="DZ127" s="915"/>
    </row>
    <row r="128" spans="1:130" s="224" customFormat="1" ht="26.25" customHeight="1" thickBot="1" x14ac:dyDescent="0.25">
      <c r="A128" s="1029" t="s">
        <v>509</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510</v>
      </c>
      <c r="X128" s="1031"/>
      <c r="Y128" s="1031"/>
      <c r="Z128" s="1032"/>
      <c r="AA128" s="1033">
        <v>10845058</v>
      </c>
      <c r="AB128" s="1034"/>
      <c r="AC128" s="1034"/>
      <c r="AD128" s="1034"/>
      <c r="AE128" s="1035"/>
      <c r="AF128" s="1036">
        <v>10286472</v>
      </c>
      <c r="AG128" s="1034"/>
      <c r="AH128" s="1034"/>
      <c r="AI128" s="1034"/>
      <c r="AJ128" s="1035"/>
      <c r="AK128" s="1036">
        <v>10155431</v>
      </c>
      <c r="AL128" s="1034"/>
      <c r="AM128" s="1034"/>
      <c r="AN128" s="1034"/>
      <c r="AO128" s="1035"/>
      <c r="AP128" s="1037"/>
      <c r="AQ128" s="1038"/>
      <c r="AR128" s="1038"/>
      <c r="AS128" s="1038"/>
      <c r="AT128" s="1039"/>
      <c r="AU128" s="226"/>
      <c r="AV128" s="226"/>
      <c r="AW128" s="226"/>
      <c r="AX128" s="883" t="s">
        <v>511</v>
      </c>
      <c r="AY128" s="884"/>
      <c r="AZ128" s="884"/>
      <c r="BA128" s="884"/>
      <c r="BB128" s="884"/>
      <c r="BC128" s="884"/>
      <c r="BD128" s="884"/>
      <c r="BE128" s="885"/>
      <c r="BF128" s="1040" t="s">
        <v>130</v>
      </c>
      <c r="BG128" s="1041"/>
      <c r="BH128" s="1041"/>
      <c r="BI128" s="1041"/>
      <c r="BJ128" s="1041"/>
      <c r="BK128" s="1041"/>
      <c r="BL128" s="1042"/>
      <c r="BM128" s="1040">
        <v>11.25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512</v>
      </c>
      <c r="CQ128" s="713"/>
      <c r="CR128" s="713"/>
      <c r="CS128" s="713"/>
      <c r="CT128" s="713"/>
      <c r="CU128" s="713"/>
      <c r="CV128" s="713"/>
      <c r="CW128" s="713"/>
      <c r="CX128" s="713"/>
      <c r="CY128" s="713"/>
      <c r="CZ128" s="713"/>
      <c r="DA128" s="713"/>
      <c r="DB128" s="713"/>
      <c r="DC128" s="713"/>
      <c r="DD128" s="713"/>
      <c r="DE128" s="713"/>
      <c r="DF128" s="1024"/>
      <c r="DG128" s="1025" t="s">
        <v>130</v>
      </c>
      <c r="DH128" s="1026"/>
      <c r="DI128" s="1026"/>
      <c r="DJ128" s="1026"/>
      <c r="DK128" s="1026"/>
      <c r="DL128" s="1026" t="s">
        <v>466</v>
      </c>
      <c r="DM128" s="1026"/>
      <c r="DN128" s="1026"/>
      <c r="DO128" s="1026"/>
      <c r="DP128" s="1026"/>
      <c r="DQ128" s="1026" t="s">
        <v>130</v>
      </c>
      <c r="DR128" s="1026"/>
      <c r="DS128" s="1026"/>
      <c r="DT128" s="1026"/>
      <c r="DU128" s="1026"/>
      <c r="DV128" s="1027" t="s">
        <v>466</v>
      </c>
      <c r="DW128" s="1027"/>
      <c r="DX128" s="1027"/>
      <c r="DY128" s="1027"/>
      <c r="DZ128" s="1028"/>
    </row>
    <row r="129" spans="1:131" s="224" customFormat="1" ht="26.25" customHeight="1" x14ac:dyDescent="0.2">
      <c r="A129" s="921" t="s">
        <v>107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513</v>
      </c>
      <c r="X129" s="1058"/>
      <c r="Y129" s="1058"/>
      <c r="Z129" s="1059"/>
      <c r="AA129" s="945">
        <v>190502477</v>
      </c>
      <c r="AB129" s="946"/>
      <c r="AC129" s="946"/>
      <c r="AD129" s="946"/>
      <c r="AE129" s="947"/>
      <c r="AF129" s="948">
        <v>199938663</v>
      </c>
      <c r="AG129" s="946"/>
      <c r="AH129" s="946"/>
      <c r="AI129" s="946"/>
      <c r="AJ129" s="947"/>
      <c r="AK129" s="948">
        <v>193465064</v>
      </c>
      <c r="AL129" s="946"/>
      <c r="AM129" s="946"/>
      <c r="AN129" s="946"/>
      <c r="AO129" s="947"/>
      <c r="AP129" s="1060"/>
      <c r="AQ129" s="1061"/>
      <c r="AR129" s="1061"/>
      <c r="AS129" s="1061"/>
      <c r="AT129" s="1062"/>
      <c r="AU129" s="227"/>
      <c r="AV129" s="227"/>
      <c r="AW129" s="227"/>
      <c r="AX129" s="1052" t="s">
        <v>514</v>
      </c>
      <c r="AY129" s="910"/>
      <c r="AZ129" s="910"/>
      <c r="BA129" s="910"/>
      <c r="BB129" s="910"/>
      <c r="BC129" s="910"/>
      <c r="BD129" s="910"/>
      <c r="BE129" s="911"/>
      <c r="BF129" s="1053" t="s">
        <v>130</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515</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516</v>
      </c>
      <c r="X130" s="1058"/>
      <c r="Y130" s="1058"/>
      <c r="Z130" s="1059"/>
      <c r="AA130" s="945">
        <v>22675304</v>
      </c>
      <c r="AB130" s="946"/>
      <c r="AC130" s="946"/>
      <c r="AD130" s="946"/>
      <c r="AE130" s="947"/>
      <c r="AF130" s="948">
        <v>22716933</v>
      </c>
      <c r="AG130" s="946"/>
      <c r="AH130" s="946"/>
      <c r="AI130" s="946"/>
      <c r="AJ130" s="947"/>
      <c r="AK130" s="948">
        <v>22975905</v>
      </c>
      <c r="AL130" s="946"/>
      <c r="AM130" s="946"/>
      <c r="AN130" s="946"/>
      <c r="AO130" s="947"/>
      <c r="AP130" s="1060"/>
      <c r="AQ130" s="1061"/>
      <c r="AR130" s="1061"/>
      <c r="AS130" s="1061"/>
      <c r="AT130" s="1062"/>
      <c r="AU130" s="227"/>
      <c r="AV130" s="227"/>
      <c r="AW130" s="227"/>
      <c r="AX130" s="1052" t="s">
        <v>517</v>
      </c>
      <c r="AY130" s="910"/>
      <c r="AZ130" s="910"/>
      <c r="BA130" s="910"/>
      <c r="BB130" s="910"/>
      <c r="BC130" s="910"/>
      <c r="BD130" s="910"/>
      <c r="BE130" s="911"/>
      <c r="BF130" s="1088">
        <v>6.3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518</v>
      </c>
      <c r="X131" s="1095"/>
      <c r="Y131" s="1095"/>
      <c r="Z131" s="1096"/>
      <c r="AA131" s="991">
        <v>167827173</v>
      </c>
      <c r="AB131" s="973"/>
      <c r="AC131" s="973"/>
      <c r="AD131" s="973"/>
      <c r="AE131" s="974"/>
      <c r="AF131" s="972">
        <v>177221730</v>
      </c>
      <c r="AG131" s="973"/>
      <c r="AH131" s="973"/>
      <c r="AI131" s="973"/>
      <c r="AJ131" s="974"/>
      <c r="AK131" s="972">
        <v>170489159</v>
      </c>
      <c r="AL131" s="973"/>
      <c r="AM131" s="973"/>
      <c r="AN131" s="973"/>
      <c r="AO131" s="974"/>
      <c r="AP131" s="1097"/>
      <c r="AQ131" s="1098"/>
      <c r="AR131" s="1098"/>
      <c r="AS131" s="1098"/>
      <c r="AT131" s="1099"/>
      <c r="AU131" s="227"/>
      <c r="AV131" s="227"/>
      <c r="AW131" s="227"/>
      <c r="AX131" s="1070" t="s">
        <v>519</v>
      </c>
      <c r="AY131" s="713"/>
      <c r="AZ131" s="713"/>
      <c r="BA131" s="713"/>
      <c r="BB131" s="713"/>
      <c r="BC131" s="713"/>
      <c r="BD131" s="713"/>
      <c r="BE131" s="1024"/>
      <c r="BF131" s="1071">
        <v>34.299999999999997</v>
      </c>
      <c r="BG131" s="1072"/>
      <c r="BH131" s="1072"/>
      <c r="BI131" s="1072"/>
      <c r="BJ131" s="1072"/>
      <c r="BK131" s="1072"/>
      <c r="BL131" s="1073"/>
      <c r="BM131" s="1071">
        <v>400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520</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521</v>
      </c>
      <c r="W132" s="1081"/>
      <c r="X132" s="1081"/>
      <c r="Y132" s="1081"/>
      <c r="Z132" s="1082"/>
      <c r="AA132" s="1083">
        <v>6.7642285019999999</v>
      </c>
      <c r="AB132" s="1084"/>
      <c r="AC132" s="1084"/>
      <c r="AD132" s="1084"/>
      <c r="AE132" s="1085"/>
      <c r="AF132" s="1086">
        <v>5.7041413570000001</v>
      </c>
      <c r="AG132" s="1084"/>
      <c r="AH132" s="1084"/>
      <c r="AI132" s="1084"/>
      <c r="AJ132" s="1085"/>
      <c r="AK132" s="1086">
        <v>6.4317068979999998</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522</v>
      </c>
      <c r="W133" s="1064"/>
      <c r="X133" s="1064"/>
      <c r="Y133" s="1064"/>
      <c r="Z133" s="1065"/>
      <c r="AA133" s="1066">
        <v>6.5</v>
      </c>
      <c r="AB133" s="1067"/>
      <c r="AC133" s="1067"/>
      <c r="AD133" s="1067"/>
      <c r="AE133" s="1068"/>
      <c r="AF133" s="1066">
        <v>6.2</v>
      </c>
      <c r="AG133" s="1067"/>
      <c r="AH133" s="1067"/>
      <c r="AI133" s="1067"/>
      <c r="AJ133" s="1068"/>
      <c r="AK133" s="1066">
        <v>6.3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rbSFGlpadtq0wvbXk+Qc+IkQ0zia85bcik/YxbLxJp6nDPozelQLgcRtNhAFJcATXycSVH+0vaT+RnH4+rYahQ==" saltValue="nJ8WWAFctGcr+JPzhQLIp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A804-B762-40C6-90CD-580468B5FCB8}">
  <sheetPr>
    <pageSetUpPr fitToPage="1"/>
  </sheetPr>
  <dimension ref="A1:DQ105"/>
  <sheetViews>
    <sheetView showGridLines="0" tabSelected="1" view="pageBreakPreview" topLeftCell="A61" zoomScaleNormal="85" zoomScaleSheetLayoutView="100" workbookViewId="0">
      <selection activeCell="CJ94" sqref="CJ94"/>
    </sheetView>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523</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mcjaIDgnXnN8j0sI+4ixRbvOgeNcrGWuFrKCA9Xf9iiiv0r6DYStr0lvwz6TvDAvsO43BMX6xHMIdaQMk92CCw==" saltValue="bAzJs761ip6MnL3LVrTC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K58" zoomScale="94" zoomScaleNormal="94"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YZZnqNLAa6U/WgB9yxk/Yb497GKjiofyDeAhPFeACYUXRp8tyCy7+KszrIjaigXY7oJ3/CgiXYn+PYs/zJuMA==" saltValue="hfA8vAVhZqgCv4qHhGza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524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525</v>
      </c>
      <c r="AL6" s="260"/>
      <c r="AM6" s="260"/>
      <c r="AN6" s="260"/>
    </row>
    <row r="7" spans="1:46" ht="13.5" customHeight="1" x14ac:dyDescent="0.2">
      <c r="A7" s="259"/>
      <c r="AK7" s="262"/>
      <c r="AL7" s="263"/>
      <c r="AM7" s="263"/>
      <c r="AN7" s="264"/>
      <c r="AO7" s="1101" t="s">
        <v>526</v>
      </c>
      <c r="AP7" s="265"/>
      <c r="AQ7" s="266" t="s">
        <v>527</v>
      </c>
      <c r="AR7" s="267"/>
    </row>
    <row r="8" spans="1:46" ht="13.2" x14ac:dyDescent="0.2">
      <c r="A8" s="259"/>
      <c r="AK8" s="268"/>
      <c r="AL8" s="269"/>
      <c r="AM8" s="269"/>
      <c r="AN8" s="270"/>
      <c r="AO8" s="1102"/>
      <c r="AP8" s="271" t="s">
        <v>528</v>
      </c>
      <c r="AQ8" s="272" t="s">
        <v>529</v>
      </c>
      <c r="AR8" s="273" t="s">
        <v>530</v>
      </c>
    </row>
    <row r="9" spans="1:46" ht="13.2" x14ac:dyDescent="0.2">
      <c r="A9" s="259"/>
      <c r="AK9" s="1103" t="s">
        <v>531</v>
      </c>
      <c r="AL9" s="1104"/>
      <c r="AM9" s="1104"/>
      <c r="AN9" s="1105"/>
      <c r="AO9" s="274">
        <v>73952421</v>
      </c>
      <c r="AP9" s="274">
        <v>108159</v>
      </c>
      <c r="AQ9" s="275">
        <v>106216</v>
      </c>
      <c r="AR9" s="276">
        <v>1.8</v>
      </c>
    </row>
    <row r="10" spans="1:46" ht="13.5" customHeight="1" x14ac:dyDescent="0.2">
      <c r="A10" s="259"/>
      <c r="AK10" s="1103" t="s">
        <v>532</v>
      </c>
      <c r="AL10" s="1104"/>
      <c r="AM10" s="1104"/>
      <c r="AN10" s="1105"/>
      <c r="AO10" s="277">
        <v>16324</v>
      </c>
      <c r="AP10" s="277">
        <v>24</v>
      </c>
      <c r="AQ10" s="278">
        <v>93</v>
      </c>
      <c r="AR10" s="279">
        <v>-74.2</v>
      </c>
    </row>
    <row r="11" spans="1:46" ht="13.5" customHeight="1" x14ac:dyDescent="0.2">
      <c r="A11" s="259"/>
      <c r="AK11" s="1103" t="s">
        <v>533</v>
      </c>
      <c r="AL11" s="1104"/>
      <c r="AM11" s="1104"/>
      <c r="AN11" s="1105"/>
      <c r="AO11" s="277">
        <v>875683</v>
      </c>
      <c r="AP11" s="277">
        <v>1281</v>
      </c>
      <c r="AQ11" s="278">
        <v>1081</v>
      </c>
      <c r="AR11" s="279">
        <v>18.5</v>
      </c>
    </row>
    <row r="12" spans="1:46" ht="13.5" customHeight="1" x14ac:dyDescent="0.2">
      <c r="A12" s="259"/>
      <c r="AK12" s="1103" t="s">
        <v>534</v>
      </c>
      <c r="AL12" s="1104"/>
      <c r="AM12" s="1104"/>
      <c r="AN12" s="1105"/>
      <c r="AO12" s="277" t="s">
        <v>535</v>
      </c>
      <c r="AP12" s="277" t="s">
        <v>535</v>
      </c>
      <c r="AQ12" s="278">
        <v>5</v>
      </c>
      <c r="AR12" s="279" t="s">
        <v>535</v>
      </c>
    </row>
    <row r="13" spans="1:46" ht="13.5" customHeight="1" x14ac:dyDescent="0.2">
      <c r="A13" s="259"/>
      <c r="AK13" s="1103" t="s">
        <v>536</v>
      </c>
      <c r="AL13" s="1104"/>
      <c r="AM13" s="1104"/>
      <c r="AN13" s="1105"/>
      <c r="AO13" s="277">
        <v>1777719</v>
      </c>
      <c r="AP13" s="277">
        <v>2600</v>
      </c>
      <c r="AQ13" s="278">
        <v>1912</v>
      </c>
      <c r="AR13" s="279">
        <v>36</v>
      </c>
    </row>
    <row r="14" spans="1:46" ht="13.5" customHeight="1" x14ac:dyDescent="0.2">
      <c r="A14" s="259"/>
      <c r="AK14" s="1103" t="s">
        <v>537</v>
      </c>
      <c r="AL14" s="1104"/>
      <c r="AM14" s="1104"/>
      <c r="AN14" s="1105"/>
      <c r="AO14" s="277">
        <v>1361351</v>
      </c>
      <c r="AP14" s="277">
        <v>1991</v>
      </c>
      <c r="AQ14" s="278">
        <v>1291</v>
      </c>
      <c r="AR14" s="279">
        <v>54.2</v>
      </c>
    </row>
    <row r="15" spans="1:46" ht="13.5" customHeight="1" x14ac:dyDescent="0.2">
      <c r="A15" s="259"/>
      <c r="AK15" s="1106" t="s">
        <v>538</v>
      </c>
      <c r="AL15" s="1107"/>
      <c r="AM15" s="1107"/>
      <c r="AN15" s="1108"/>
      <c r="AO15" s="277">
        <v>-5443462</v>
      </c>
      <c r="AP15" s="277">
        <v>-7961</v>
      </c>
      <c r="AQ15" s="278">
        <v>-7284</v>
      </c>
      <c r="AR15" s="279">
        <v>9.3000000000000007</v>
      </c>
    </row>
    <row r="16" spans="1:46" ht="13.2" x14ac:dyDescent="0.2">
      <c r="A16" s="259"/>
      <c r="AK16" s="1106" t="s">
        <v>188</v>
      </c>
      <c r="AL16" s="1107"/>
      <c r="AM16" s="1107"/>
      <c r="AN16" s="1108"/>
      <c r="AO16" s="277">
        <v>72540036</v>
      </c>
      <c r="AP16" s="277">
        <v>106093</v>
      </c>
      <c r="AQ16" s="278">
        <v>103314</v>
      </c>
      <c r="AR16" s="279">
        <v>2.7</v>
      </c>
    </row>
    <row r="17" spans="1:46" ht="13.2" x14ac:dyDescent="0.2">
      <c r="A17" s="259"/>
    </row>
    <row r="18" spans="1:46" ht="13.2" x14ac:dyDescent="0.2">
      <c r="A18" s="259"/>
      <c r="AQ18" s="280"/>
      <c r="AR18" s="280"/>
    </row>
    <row r="19" spans="1:46" ht="13.2" x14ac:dyDescent="0.2">
      <c r="A19" s="259"/>
      <c r="AK19" s="255" t="s">
        <v>539</v>
      </c>
    </row>
    <row r="20" spans="1:46" ht="13.2" x14ac:dyDescent="0.2">
      <c r="A20" s="259"/>
      <c r="AK20" s="281"/>
      <c r="AL20" s="282"/>
      <c r="AM20" s="282"/>
      <c r="AN20" s="283"/>
      <c r="AO20" s="284" t="s">
        <v>540</v>
      </c>
      <c r="AP20" s="285" t="s">
        <v>541</v>
      </c>
      <c r="AQ20" s="286" t="s">
        <v>542</v>
      </c>
      <c r="AR20" s="287"/>
    </row>
    <row r="21" spans="1:46" s="260" customFormat="1" ht="13.2" x14ac:dyDescent="0.2">
      <c r="A21" s="288"/>
      <c r="AK21" s="1109" t="s">
        <v>543</v>
      </c>
      <c r="AL21" s="1110"/>
      <c r="AM21" s="1110"/>
      <c r="AN21" s="1111"/>
      <c r="AO21" s="289">
        <v>11.52</v>
      </c>
      <c r="AP21" s="290">
        <v>11.33</v>
      </c>
      <c r="AQ21" s="291">
        <v>0.19</v>
      </c>
      <c r="AS21" s="292"/>
      <c r="AT21" s="288"/>
    </row>
    <row r="22" spans="1:46" s="260" customFormat="1" ht="13.2" x14ac:dyDescent="0.2">
      <c r="A22" s="288"/>
      <c r="AK22" s="1109" t="s">
        <v>544</v>
      </c>
      <c r="AL22" s="1110"/>
      <c r="AM22" s="1110"/>
      <c r="AN22" s="1111"/>
      <c r="AO22" s="293">
        <v>102.2</v>
      </c>
      <c r="AP22" s="294">
        <v>99.7</v>
      </c>
      <c r="AQ22" s="295">
        <v>2.5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545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546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547</v>
      </c>
      <c r="AL29" s="260"/>
      <c r="AM29" s="260"/>
      <c r="AN29" s="260"/>
      <c r="AS29" s="302"/>
    </row>
    <row r="30" spans="1:46" ht="13.5" customHeight="1" x14ac:dyDescent="0.2">
      <c r="A30" s="259"/>
      <c r="AK30" s="262"/>
      <c r="AL30" s="263"/>
      <c r="AM30" s="263"/>
      <c r="AN30" s="264"/>
      <c r="AO30" s="1101" t="s">
        <v>526</v>
      </c>
      <c r="AP30" s="265"/>
      <c r="AQ30" s="266" t="s">
        <v>527</v>
      </c>
      <c r="AR30" s="267"/>
    </row>
    <row r="31" spans="1:46" ht="13.2" x14ac:dyDescent="0.2">
      <c r="A31" s="259"/>
      <c r="AK31" s="268"/>
      <c r="AL31" s="269"/>
      <c r="AM31" s="269"/>
      <c r="AN31" s="270"/>
      <c r="AO31" s="1102"/>
      <c r="AP31" s="271" t="s">
        <v>528</v>
      </c>
      <c r="AQ31" s="272" t="s">
        <v>529</v>
      </c>
      <c r="AR31" s="273" t="s">
        <v>530</v>
      </c>
    </row>
    <row r="32" spans="1:46" ht="27" customHeight="1" x14ac:dyDescent="0.2">
      <c r="A32" s="259"/>
      <c r="AK32" s="1117" t="s">
        <v>548</v>
      </c>
      <c r="AL32" s="1118"/>
      <c r="AM32" s="1118"/>
      <c r="AN32" s="1119"/>
      <c r="AO32" s="303">
        <v>26573533</v>
      </c>
      <c r="AP32" s="303">
        <v>38865</v>
      </c>
      <c r="AQ32" s="304">
        <v>30951</v>
      </c>
      <c r="AR32" s="305">
        <v>25.6</v>
      </c>
    </row>
    <row r="33" spans="1:46" ht="13.5" customHeight="1" x14ac:dyDescent="0.2">
      <c r="A33" s="259"/>
      <c r="AK33" s="1117" t="s">
        <v>549</v>
      </c>
      <c r="AL33" s="1118"/>
      <c r="AM33" s="1118"/>
      <c r="AN33" s="1119"/>
      <c r="AO33" s="303">
        <v>43086</v>
      </c>
      <c r="AP33" s="303">
        <v>63</v>
      </c>
      <c r="AQ33" s="304">
        <v>1792</v>
      </c>
      <c r="AR33" s="305">
        <v>-96.5</v>
      </c>
    </row>
    <row r="34" spans="1:46" ht="27" customHeight="1" x14ac:dyDescent="0.2">
      <c r="A34" s="259"/>
      <c r="AK34" s="1117" t="s">
        <v>550</v>
      </c>
      <c r="AL34" s="1118"/>
      <c r="AM34" s="1118"/>
      <c r="AN34" s="1119"/>
      <c r="AO34" s="303">
        <v>11038333</v>
      </c>
      <c r="AP34" s="303">
        <v>16144</v>
      </c>
      <c r="AQ34" s="304">
        <v>21367</v>
      </c>
      <c r="AR34" s="305">
        <v>-24.4</v>
      </c>
    </row>
    <row r="35" spans="1:46" ht="27" customHeight="1" x14ac:dyDescent="0.2">
      <c r="A35" s="259"/>
      <c r="AK35" s="1117" t="s">
        <v>551</v>
      </c>
      <c r="AL35" s="1118"/>
      <c r="AM35" s="1118"/>
      <c r="AN35" s="1119"/>
      <c r="AO35" s="303">
        <v>5215734</v>
      </c>
      <c r="AP35" s="303">
        <v>7628</v>
      </c>
      <c r="AQ35" s="304">
        <v>9606</v>
      </c>
      <c r="AR35" s="305">
        <v>-20.6</v>
      </c>
    </row>
    <row r="36" spans="1:46" ht="27" customHeight="1" x14ac:dyDescent="0.2">
      <c r="A36" s="259"/>
      <c r="AK36" s="1117" t="s">
        <v>552</v>
      </c>
      <c r="AL36" s="1118"/>
      <c r="AM36" s="1118"/>
      <c r="AN36" s="1119"/>
      <c r="AO36" s="303">
        <v>134573</v>
      </c>
      <c r="AP36" s="303">
        <v>197</v>
      </c>
      <c r="AQ36" s="304">
        <v>129</v>
      </c>
      <c r="AR36" s="305">
        <v>52.7</v>
      </c>
    </row>
    <row r="37" spans="1:46" ht="13.5" customHeight="1" x14ac:dyDescent="0.2">
      <c r="A37" s="259"/>
      <c r="AK37" s="1117" t="s">
        <v>553</v>
      </c>
      <c r="AL37" s="1118"/>
      <c r="AM37" s="1118"/>
      <c r="AN37" s="1119"/>
      <c r="AO37" s="303">
        <v>1091440</v>
      </c>
      <c r="AP37" s="303">
        <v>1596</v>
      </c>
      <c r="AQ37" s="304">
        <v>1458</v>
      </c>
      <c r="AR37" s="305">
        <v>9.5</v>
      </c>
    </row>
    <row r="38" spans="1:46" ht="27" customHeight="1" x14ac:dyDescent="0.2">
      <c r="A38" s="259"/>
      <c r="AK38" s="1120" t="s">
        <v>554</v>
      </c>
      <c r="AL38" s="1121"/>
      <c r="AM38" s="1121"/>
      <c r="AN38" s="1122"/>
      <c r="AO38" s="306" t="s">
        <v>535</v>
      </c>
      <c r="AP38" s="306" t="s">
        <v>535</v>
      </c>
      <c r="AQ38" s="307">
        <v>0</v>
      </c>
      <c r="AR38" s="295" t="s">
        <v>535</v>
      </c>
      <c r="AS38" s="302"/>
    </row>
    <row r="39" spans="1:46" ht="13.2" x14ac:dyDescent="0.2">
      <c r="A39" s="259"/>
      <c r="AK39" s="1120" t="s">
        <v>555</v>
      </c>
      <c r="AL39" s="1121"/>
      <c r="AM39" s="1121"/>
      <c r="AN39" s="1122"/>
      <c r="AO39" s="303">
        <v>-10155431</v>
      </c>
      <c r="AP39" s="303">
        <v>-14853</v>
      </c>
      <c r="AQ39" s="304">
        <v>-17360</v>
      </c>
      <c r="AR39" s="305">
        <v>-14.4</v>
      </c>
      <c r="AS39" s="302"/>
    </row>
    <row r="40" spans="1:46" ht="27" customHeight="1" x14ac:dyDescent="0.2">
      <c r="A40" s="259"/>
      <c r="AK40" s="1117" t="s">
        <v>556</v>
      </c>
      <c r="AL40" s="1118"/>
      <c r="AM40" s="1118"/>
      <c r="AN40" s="1119"/>
      <c r="AO40" s="303">
        <v>-22975905</v>
      </c>
      <c r="AP40" s="303">
        <v>-33603</v>
      </c>
      <c r="AQ40" s="304">
        <v>-31639</v>
      </c>
      <c r="AR40" s="305">
        <v>6.2</v>
      </c>
      <c r="AS40" s="302"/>
    </row>
    <row r="41" spans="1:46" ht="13.2" x14ac:dyDescent="0.2">
      <c r="A41" s="259"/>
      <c r="AK41" s="1123" t="s">
        <v>299</v>
      </c>
      <c r="AL41" s="1124"/>
      <c r="AM41" s="1124"/>
      <c r="AN41" s="1125"/>
      <c r="AO41" s="303">
        <v>10965363</v>
      </c>
      <c r="AP41" s="303">
        <v>16037</v>
      </c>
      <c r="AQ41" s="304">
        <v>16304</v>
      </c>
      <c r="AR41" s="305">
        <v>-1.6</v>
      </c>
      <c r="AS41" s="302"/>
    </row>
    <row r="42" spans="1:46" ht="13.2" x14ac:dyDescent="0.2">
      <c r="A42" s="259"/>
      <c r="AK42" s="308" t="s">
        <v>557</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558</v>
      </c>
    </row>
    <row r="48" spans="1:46" ht="13.2" x14ac:dyDescent="0.2">
      <c r="A48" s="259"/>
      <c r="AK48" s="313" t="s">
        <v>559</v>
      </c>
      <c r="AL48" s="313"/>
      <c r="AM48" s="313"/>
      <c r="AN48" s="313"/>
      <c r="AO48" s="313"/>
      <c r="AP48" s="313"/>
      <c r="AQ48" s="314"/>
      <c r="AR48" s="313"/>
    </row>
    <row r="49" spans="1:44" ht="13.5" customHeight="1" x14ac:dyDescent="0.2">
      <c r="A49" s="259"/>
      <c r="AK49" s="315"/>
      <c r="AL49" s="316"/>
      <c r="AM49" s="1112" t="s">
        <v>526</v>
      </c>
      <c r="AN49" s="1114" t="s">
        <v>560</v>
      </c>
      <c r="AO49" s="1115"/>
      <c r="AP49" s="1115"/>
      <c r="AQ49" s="1115"/>
      <c r="AR49" s="1116"/>
    </row>
    <row r="50" spans="1:44" ht="13.2" x14ac:dyDescent="0.2">
      <c r="A50" s="259"/>
      <c r="AK50" s="317"/>
      <c r="AL50" s="318"/>
      <c r="AM50" s="1113"/>
      <c r="AN50" s="319" t="s">
        <v>561</v>
      </c>
      <c r="AO50" s="320" t="s">
        <v>562</v>
      </c>
      <c r="AP50" s="321" t="s">
        <v>563</v>
      </c>
      <c r="AQ50" s="322" t="s">
        <v>564</v>
      </c>
      <c r="AR50" s="323" t="s">
        <v>565</v>
      </c>
    </row>
    <row r="51" spans="1:44" ht="13.2" x14ac:dyDescent="0.2">
      <c r="A51" s="259"/>
      <c r="AK51" s="315" t="s">
        <v>566</v>
      </c>
      <c r="AL51" s="316"/>
      <c r="AM51" s="324">
        <v>37368165</v>
      </c>
      <c r="AN51" s="325">
        <v>53201</v>
      </c>
      <c r="AO51" s="326">
        <v>-13.3</v>
      </c>
      <c r="AP51" s="327">
        <v>54945</v>
      </c>
      <c r="AQ51" s="328">
        <v>3.9</v>
      </c>
      <c r="AR51" s="329">
        <v>-17.2</v>
      </c>
    </row>
    <row r="52" spans="1:44" ht="13.2" x14ac:dyDescent="0.2">
      <c r="A52" s="259"/>
      <c r="AK52" s="330"/>
      <c r="AL52" s="331" t="s">
        <v>567</v>
      </c>
      <c r="AM52" s="332">
        <v>16897284</v>
      </c>
      <c r="AN52" s="333">
        <v>24057</v>
      </c>
      <c r="AO52" s="334">
        <v>-8.1</v>
      </c>
      <c r="AP52" s="335">
        <v>29293</v>
      </c>
      <c r="AQ52" s="336">
        <v>8.4</v>
      </c>
      <c r="AR52" s="337">
        <v>-16.5</v>
      </c>
    </row>
    <row r="53" spans="1:44" ht="13.2" x14ac:dyDescent="0.2">
      <c r="A53" s="259"/>
      <c r="AK53" s="315" t="s">
        <v>568</v>
      </c>
      <c r="AL53" s="316"/>
      <c r="AM53" s="324">
        <v>39263134</v>
      </c>
      <c r="AN53" s="325">
        <v>56229</v>
      </c>
      <c r="AO53" s="326">
        <v>5.7</v>
      </c>
      <c r="AP53" s="327">
        <v>57132</v>
      </c>
      <c r="AQ53" s="328">
        <v>4</v>
      </c>
      <c r="AR53" s="329">
        <v>1.7</v>
      </c>
    </row>
    <row r="54" spans="1:44" ht="13.2" x14ac:dyDescent="0.2">
      <c r="A54" s="259"/>
      <c r="AK54" s="330"/>
      <c r="AL54" s="331" t="s">
        <v>567</v>
      </c>
      <c r="AM54" s="332">
        <v>19373731</v>
      </c>
      <c r="AN54" s="333">
        <v>27745</v>
      </c>
      <c r="AO54" s="334">
        <v>15.3</v>
      </c>
      <c r="AP54" s="335">
        <v>30126</v>
      </c>
      <c r="AQ54" s="336">
        <v>2.8</v>
      </c>
      <c r="AR54" s="337">
        <v>12.5</v>
      </c>
    </row>
    <row r="55" spans="1:44" ht="13.2" x14ac:dyDescent="0.2">
      <c r="A55" s="259"/>
      <c r="AK55" s="315" t="s">
        <v>569</v>
      </c>
      <c r="AL55" s="316"/>
      <c r="AM55" s="324">
        <v>45551881</v>
      </c>
      <c r="AN55" s="325">
        <v>65609</v>
      </c>
      <c r="AO55" s="326">
        <v>16.7</v>
      </c>
      <c r="AP55" s="327">
        <v>58766</v>
      </c>
      <c r="AQ55" s="328">
        <v>2.9</v>
      </c>
      <c r="AR55" s="329">
        <v>13.8</v>
      </c>
    </row>
    <row r="56" spans="1:44" ht="13.2" x14ac:dyDescent="0.2">
      <c r="A56" s="259"/>
      <c r="AK56" s="330"/>
      <c r="AL56" s="331" t="s">
        <v>567</v>
      </c>
      <c r="AM56" s="332">
        <v>20973408</v>
      </c>
      <c r="AN56" s="333">
        <v>30208</v>
      </c>
      <c r="AO56" s="334">
        <v>8.9</v>
      </c>
      <c r="AP56" s="335">
        <v>29363</v>
      </c>
      <c r="AQ56" s="336">
        <v>-2.5</v>
      </c>
      <c r="AR56" s="337">
        <v>11.4</v>
      </c>
    </row>
    <row r="57" spans="1:44" ht="13.2" x14ac:dyDescent="0.2">
      <c r="A57" s="259"/>
      <c r="AK57" s="315" t="s">
        <v>570</v>
      </c>
      <c r="AL57" s="316"/>
      <c r="AM57" s="324">
        <v>38121160</v>
      </c>
      <c r="AN57" s="325">
        <v>55322</v>
      </c>
      <c r="AO57" s="326">
        <v>-15.7</v>
      </c>
      <c r="AP57" s="327">
        <v>62482</v>
      </c>
      <c r="AQ57" s="328">
        <v>6.3</v>
      </c>
      <c r="AR57" s="329">
        <v>-22</v>
      </c>
    </row>
    <row r="58" spans="1:44" ht="13.2" x14ac:dyDescent="0.2">
      <c r="A58" s="259"/>
      <c r="AK58" s="330"/>
      <c r="AL58" s="331" t="s">
        <v>567</v>
      </c>
      <c r="AM58" s="332">
        <v>17246292</v>
      </c>
      <c r="AN58" s="333">
        <v>25028</v>
      </c>
      <c r="AO58" s="334">
        <v>-17.100000000000001</v>
      </c>
      <c r="AP58" s="335">
        <v>34626</v>
      </c>
      <c r="AQ58" s="336">
        <v>17.899999999999999</v>
      </c>
      <c r="AR58" s="337">
        <v>-35</v>
      </c>
    </row>
    <row r="59" spans="1:44" ht="13.2" x14ac:dyDescent="0.2">
      <c r="A59" s="259"/>
      <c r="AK59" s="315" t="s">
        <v>571</v>
      </c>
      <c r="AL59" s="316"/>
      <c r="AM59" s="324">
        <v>36457850</v>
      </c>
      <c r="AN59" s="325">
        <v>53321</v>
      </c>
      <c r="AO59" s="326">
        <v>-3.6</v>
      </c>
      <c r="AP59" s="327">
        <v>59288</v>
      </c>
      <c r="AQ59" s="328">
        <v>-5.0999999999999996</v>
      </c>
      <c r="AR59" s="329">
        <v>1.5</v>
      </c>
    </row>
    <row r="60" spans="1:44" ht="13.2" x14ac:dyDescent="0.2">
      <c r="A60" s="259"/>
      <c r="AK60" s="330"/>
      <c r="AL60" s="331" t="s">
        <v>567</v>
      </c>
      <c r="AM60" s="332">
        <v>15388900</v>
      </c>
      <c r="AN60" s="333">
        <v>22507</v>
      </c>
      <c r="AO60" s="334">
        <v>-10.1</v>
      </c>
      <c r="AP60" s="335">
        <v>32670</v>
      </c>
      <c r="AQ60" s="336">
        <v>-5.6</v>
      </c>
      <c r="AR60" s="337">
        <v>-4.5</v>
      </c>
    </row>
    <row r="61" spans="1:44" ht="13.2" x14ac:dyDescent="0.2">
      <c r="A61" s="259"/>
      <c r="AK61" s="315" t="s">
        <v>572</v>
      </c>
      <c r="AL61" s="338"/>
      <c r="AM61" s="324">
        <v>39352438</v>
      </c>
      <c r="AN61" s="325">
        <v>56736</v>
      </c>
      <c r="AO61" s="326">
        <v>-2</v>
      </c>
      <c r="AP61" s="327">
        <v>58523</v>
      </c>
      <c r="AQ61" s="339">
        <v>2.4</v>
      </c>
      <c r="AR61" s="329">
        <v>-4.4000000000000004</v>
      </c>
    </row>
    <row r="62" spans="1:44" ht="13.2" x14ac:dyDescent="0.2">
      <c r="A62" s="259"/>
      <c r="AK62" s="330"/>
      <c r="AL62" s="331" t="s">
        <v>567</v>
      </c>
      <c r="AM62" s="332">
        <v>17975923</v>
      </c>
      <c r="AN62" s="333">
        <v>25909</v>
      </c>
      <c r="AO62" s="334">
        <v>-2.2000000000000002</v>
      </c>
      <c r="AP62" s="335">
        <v>31216</v>
      </c>
      <c r="AQ62" s="336">
        <v>4.2</v>
      </c>
      <c r="AR62" s="337">
        <v>-6.4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qjquR8Sb0RKtBXqxqSfJHzsmdP5Drz0zTMKyQ6B7FmVbXR5y7LZHEMg9h0+t+GchCQ5MNkVZXSw7XDl8SRungg==" saltValue="0J4AxNMmV5em8fa+tmES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574</v>
      </c>
    </row>
    <row r="121" spans="125:125" ht="13.5" hidden="1" customHeight="1" x14ac:dyDescent="0.2">
      <c r="DU121" s="253"/>
    </row>
  </sheetData>
  <sheetProtection algorithmName="SHA-512" hashValue="pLkoq9wnExdb2uSYgGsfs+2WaRUgX+PxQwIB1sCvcwbEz7knEUUQeUkQ0CNX43vnyLL+8DY3lAWKGzeQzfnpXg==" saltValue="uhdB1FHjy6qdCuOw4tNe5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575</v>
      </c>
    </row>
  </sheetData>
  <sheetProtection algorithmName="SHA-512" hashValue="g3vhPf9AbmsCnBkjUulUP/n5UfEo4IY2SN70SLuy8lrWHhSKKqYccpC5bbhTSbFWEOeU4DTge7oguCKfvrCUxA==" saltValue="xxEdiU+T2KagxH5wXave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4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126" t="s">
        <v>3</v>
      </c>
      <c r="D47" s="1126"/>
      <c r="E47" s="1127"/>
      <c r="F47" s="11">
        <v>4.55</v>
      </c>
      <c r="G47" s="12">
        <v>4.58</v>
      </c>
      <c r="H47" s="12">
        <v>4.53</v>
      </c>
      <c r="I47" s="12">
        <v>5.81</v>
      </c>
      <c r="J47" s="13">
        <v>6.02</v>
      </c>
    </row>
    <row r="48" spans="2:10" ht="57.75" customHeight="1" x14ac:dyDescent="0.2">
      <c r="B48" s="14"/>
      <c r="C48" s="1128" t="s">
        <v>4</v>
      </c>
      <c r="D48" s="1128"/>
      <c r="E48" s="1129"/>
      <c r="F48" s="15">
        <v>2.84</v>
      </c>
      <c r="G48" s="16">
        <v>2.72</v>
      </c>
      <c r="H48" s="16">
        <v>2.8</v>
      </c>
      <c r="I48" s="16">
        <v>3.3</v>
      </c>
      <c r="J48" s="17">
        <v>3.55</v>
      </c>
    </row>
    <row r="49" spans="2:10" ht="57.75" customHeight="1" thickBot="1" x14ac:dyDescent="0.25">
      <c r="B49" s="18"/>
      <c r="C49" s="1130" t="s">
        <v>5</v>
      </c>
      <c r="D49" s="1130"/>
      <c r="E49" s="1131"/>
      <c r="F49" s="19">
        <v>0.4</v>
      </c>
      <c r="G49" s="20" t="s">
        <v>581</v>
      </c>
      <c r="H49" s="20">
        <v>0.14000000000000001</v>
      </c>
      <c r="I49" s="20">
        <v>2.12</v>
      </c>
      <c r="J49" s="21">
        <v>0.17</v>
      </c>
    </row>
    <row r="50" spans="2:10" ht="13.2" x14ac:dyDescent="0.2"/>
  </sheetData>
  <sheetProtection algorithmName="SHA-512" hashValue="Iq8SNAe+8btrN7qJV9BMk3jywrZj/CGoR4JKJMMYY6pcrxWWVsGBN6zaU4Zyx8RsOdxG/7rRYQ7ueM+mIoiRlg==" saltValue="4KOuNfEP86fBZ4UpQNdC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将来負担比率（分子）の構造</vt:lpstr>
      <vt:lpstr>連結実質赤字比率に係る赤字・黒字の構成分析</vt:lpstr>
      <vt:lpstr>実質公債費比率（分子）の構造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2024-02-05T01:40:47Z</dcterms:created>
  <dcterms:modified xsi:type="dcterms:W3CDTF">2024-03-18T07:38:09Z</dcterms:modified>
  <cp:category/>
</cp:coreProperties>
</file>