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6420E5F3-CA55-4D90-BEA0-B1730C688A92}" xr6:coauthVersionLast="36" xr6:coauthVersionMax="36" xr10:uidLastSave="{00000000-0000-0000-0000-000000000000}"/>
  <bookViews>
    <workbookView xWindow="0" yWindow="0" windowWidth="19200" windowHeight="7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E39" i="10"/>
  <c r="AM39" i="10"/>
  <c r="U39" i="10"/>
  <c r="BE38" i="10"/>
  <c r="AM38" i="10"/>
  <c r="BE37" i="10"/>
  <c r="AM37" i="10"/>
  <c r="C34" i="10"/>
  <c r="C35" i="10" s="1"/>
  <c r="C36" i="10" s="1"/>
  <c r="C37" i="10" s="1"/>
  <c r="C38" i="10" s="1"/>
  <c r="C39"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BE34" i="10"/>
  <c r="BE35" i="10" s="1"/>
  <c r="BE36" i="10" s="1"/>
  <c r="BW34" i="10" l="1"/>
  <c r="BW35" i="10" s="1"/>
  <c r="BW36" i="10" s="1"/>
  <c r="BW37" i="10" s="1"/>
  <c r="BW38" i="10" s="1"/>
  <c r="BW39"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<sst xmlns="http://schemas.openxmlformats.org/spreadsheetml/2006/main" count="1090" uniqueCount="626">
  <si>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</si>
  <si>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</si>
  <si>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</si>
  <si>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</si>
  <si>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</si>
  <si>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</si>
  <si>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</si>
  <si>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</si>
  <si>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</si>
  <si>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</si>
  <si>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</si>
  <si>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</si>
  <si>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</si>
  <si>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</si>
  <si>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</si>
  <si>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</si>
  <si>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</si>
  <si>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</si>
  <si>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</si>
  <si>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</si>
  <si>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</si>
  <si>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</si>
  <si>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</si>
  <si>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</si>
  <si>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</si>
  <si>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</si>
  <si>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</si>
  <si>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</si>
  <si>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</si>
  <si>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</si>
  <si>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</si>
  <si>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</si>
  <si>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</si>
  <si>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</si>
  <si>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</si>
  <si>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</si>
  <si>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</si>
  <si>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</si>
  <si>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</si>
  <si>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</si>
  <si>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</si>
  <si>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</si>
  <si>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</si>
  <si>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</si>
  <si>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</si>
  <si>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</si>
  <si>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</si>
  <si>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</si>
  <si>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</si>
  <si>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</si>
  <si>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</si>
  <si>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</si>
  <si>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</si>
  <si>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</si>
  <si>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</si>
  <si>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</si>
  <si>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</si>
  <si>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</si>
  <si>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</si>
  <si>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</si>
  <si>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</si>
  <si>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</si>
  <si>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</si>
  <si>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</si>
  <si>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</si>
  <si>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</si>
  <si>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</si>
  <si>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</si>
  <si>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</si>
  <si>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</si>
  <si>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</si>
  <si>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</si>
  <si>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</si>
  <si>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</si>
  <si>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</si>
  <si>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</si>
  <si>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</si>
  <si>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</si>
  <si>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</si>
  <si>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</si>
  <si>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</si>
  <si>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</si>
  <si>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</si>
  <si>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</si>
  <si>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</si>
  <si>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</si>
  <si>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</si>
  <si>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政令指定都市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</si>
  <si>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</si>
  <si>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</si>
  <si>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</si>
  <si>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</si>
  <si>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</si>
  <si>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</si>
  <si>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</si>
  <si>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</si>
  <si>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</si>
  <si>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</si>
  <si>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</si>
  <si>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</si>
  <si>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浜松市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</si>
  <si>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</si>
  <si>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</si>
  <si>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</si>
  <si>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</si>
  <si>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</si>
  <si>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</si>
  <si>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</si>
  <si>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</si>
  <si>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</si>
  <si>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</si>
  <si>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</si>
  <si>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</si>
  <si>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</si>
  <si>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</si>
  <si>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</si>
  <si>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</si>
  <si>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</si>
  <si>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</si>
  <si>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</si>
  <si>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</si>
  <si>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</si>
  <si>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</si>
  <si>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</si>
  <si>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</si>
  <si>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</si>
  <si>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</si>
  <si>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</si>
  <si>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</si>
  <si>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</si>
  <si>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</si>
  <si>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</si>
  <si>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</si>
  <si>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</si>
  <si>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</si>
  <si>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</si>
  <si>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</si>
  <si>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</si>
  <si>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</si>
  <si>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</si>
  <si>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</si>
  <si>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</si>
  <si>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</si>
  <si>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</si>
  <si>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</si>
  <si>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</si>
  <si>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</si>
  <si>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</si>
  <si>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</si>
  <si>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</si>
  <si>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</si>
  <si>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</si>
  <si>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</si>
  <si>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</si>
  <si>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</si>
  <si>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</si>
  <si>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</si>
  <si>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</si>
  <si>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</si>
  <si>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</si>
  <si>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</si>
  <si>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</si>
  <si>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</si>
  <si>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</si>
  <si>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</si>
  <si>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</si>
  <si>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</si>
  <si>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</si>
  <si>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</si>
  <si>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</si>
  <si>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</si>
  <si>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</si>
  <si>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</si>
  <si>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</si>
  <si>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</si>
  <si>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</si>
  <si>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</si>
  <si>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</si>
  <si>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</si>
  <si>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</si>
  <si>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</si>
  <si>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</si>
  <si>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</si>
  <si>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</si>
  <si>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</si>
  <si>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</si>
  <si>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</si>
  <si>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</si>
  <si>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</si>
  <si>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</si>
  <si>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</si>
  <si>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</si>
  <si>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</si>
  <si>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</si>
  <si>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</si>
  <si>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</si>
  <si>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</si>
  <si>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</si>
  <si>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</si>
  <si>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</si>
  <si>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</si>
  <si>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</si>
  <si>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</si>
  <si>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</si>
  <si>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</si>
  <si>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</si>
  <si>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</si>
  <si>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</si>
  <si>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</si>
  <si>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</si>
  <si>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</si>
  <si>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</si>
  <si>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</si>
  <si>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</si>
  <si>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</si>
  <si>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静岡県浜松市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</si>
  <si>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</si>
  <si>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</si>
  <si>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</si>
  <si>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</si>
  <si>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</si>
  <si>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</si>
  <si>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</si>
  <si>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</si>
  <si>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</si>
  <si>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</si>
  <si>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</si>
  <si>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</si>
  <si>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</si>
  <si>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</si>
  <si>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</si>
  <si>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</si>
  <si>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</si>
  <si>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</si>
  <si>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</si>
  <si>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</si>
  <si>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</si>
  <si>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</si>
  <si>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</si>
  <si>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</si>
  <si>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</si>
  <si>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</si>
  <si>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</si>
  <si>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</si>
  <si>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</si>
  <si>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</si>
  <si>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</si>
  <si>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</si>
  <si>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</si>
  <si>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</si>
  <si>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</si>
  <si>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</si>
  <si>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</si>
  <si>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</si>
  <si>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</si>
  <si>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</si>
  <si>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</si>
  <si>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</si>
  <si>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</si>
  <si>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</si>
  <si>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</si>
  <si>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</si>
  <si>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</si>
  <si>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</si>
  <si>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</si>
  <si>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</si>
  <si>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</si>
  <si>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</si>
  <si>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</si>
  <si>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</si>
  <si>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</si>
  <si>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</si>
  <si>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</si>
  <si>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</si>
  <si>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</si>
  <si>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</si>
  <si>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</si>
  <si>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</si>
  <si>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</si>
  <si>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</si>
  <si>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</si>
  <si>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</si>
  <si>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</si>
  <si>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</si>
  <si>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</si>
  <si>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</si>
  <si>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</si>
  <si>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</si>
  <si>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</si>
  <si>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</si>
  <si>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</si>
  <si>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</si>
  <si>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</si>
  <si>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</si>
  <si>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</si>
  <si>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</si>
  <si>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</si>
  <si>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</si>
  <si>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</si>
  <si>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</si>
  <si>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</si>
  <si>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</si>
  <si>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</si>
  <si>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</si>
  <si>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</si>
  <si>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</si>
  <si>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</si>
  <si>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</si>
  <si>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</si>
  <si>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</si>
  <si>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</si>
  <si>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</si>
  <si>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</si>
  <si>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</si>
  <si>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</si>
  <si>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</si>
  <si>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</si>
  <si>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</si>
  <si>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</si>
  <si>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</si>
  <si>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</si>
  <si>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</si>
  <si>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</si>
  <si>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</si>
  <si>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</si>
  <si>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</si>
  <si>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</si>
  <si>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</si>
  <si>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</si>
  <si>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</si>
  <si>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</si>
  <si>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</si>
  <si>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</si>
  <si>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</si>
  <si>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</si>
  <si>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</si>
  <si>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</si>
  <si>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</si>
  <si>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</si>
  <si>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</si>
  <si>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</si>
  <si>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</si>
  <si>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</si>
  <si>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</si>
  <si>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</si>
  <si>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と畜場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</si>
  <si>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</si>
  <si>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</si>
  <si>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</si>
  <si>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</si>
  <si>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</si>
  <si>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</si>
  <si>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</si>
  <si>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</si>
  <si>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</si>
  <si>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</si>
  <si>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</si>
  <si>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</si>
  <si>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</si>
  <si>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</si>
  <si>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</si>
  <si>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</si>
  <si>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</si>
  <si>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</si>
  <si>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</si>
  <si>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</si>
  <si>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</si>
  <si>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</si>
  <si>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静岡県浜松市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</si>
  <si>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</si>
  <si>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</si>
  <si>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</si>
  <si>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</si>
  <si>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</si>
  <si>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</si>
  <si>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</si>
  <si>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</si>
  <si>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</si>
  <si>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</si>
  <si>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</si>
  <si>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</si>
  <si>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</si>
  <si>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</si>
  <si>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</si>
  <si>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</si>
  <si>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</si>
  <si>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</si>
  <si>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</si>
  <si>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</si>
  <si>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t>
    <phoneticPr fontId="5"/>
  </si>
  <si>
    <t>公共用地取得事業</t>
    <phoneticPr fontId="5"/>
  </si>
  <si>
    <t>-</t>
    <phoneticPr fontId="5"/>
  </si>
  <si>
    <t>育英事業</t>
    <phoneticPr fontId="5"/>
  </si>
  <si>
    <t>学童等災害共済事業</t>
    <phoneticPr fontId="5"/>
  </si>
  <si>
    <t>公債管理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</si>
  <si>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</si>
  <si>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</si>
  <si>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</si>
  <si>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</si>
  <si>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</si>
  <si>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</si>
  <si>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</si>
  <si>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</si>
  <si>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</si>
  <si>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</si>
  <si>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</si>
  <si>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</si>
  <si>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</si>
  <si>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</si>
  <si>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</si>
  <si>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</si>
  <si>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</si>
  <si>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小型自動車競走事業</t>
    <phoneticPr fontId="5"/>
  </si>
  <si>
    <t>駐車場事業</t>
    <phoneticPr fontId="5"/>
  </si>
  <si>
    <t>病院事業</t>
    <phoneticPr fontId="5"/>
  </si>
  <si>
    <t>法適用企業</t>
    <phoneticPr fontId="5"/>
  </si>
  <si>
    <t>水道事業</t>
    <phoneticPr fontId="5"/>
  </si>
  <si>
    <t>下水道事業</t>
    <phoneticPr fontId="5"/>
  </si>
  <si>
    <t>法適用企業</t>
    <phoneticPr fontId="5"/>
  </si>
  <si>
    <t>と畜場・市場事業</t>
    <phoneticPr fontId="5"/>
  </si>
  <si>
    <t>-</t>
    <phoneticPr fontId="5"/>
  </si>
  <si>
    <t>法非適用企業</t>
    <phoneticPr fontId="5"/>
  </si>
  <si>
    <t>農業集落排水事業</t>
    <phoneticPr fontId="5"/>
  </si>
  <si>
    <t>法非適用企業</t>
    <phoneticPr fontId="5"/>
  </si>
  <si>
    <t>中央卸売市場</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</si>
  <si>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</si>
  <si>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</si>
  <si>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</si>
  <si>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</si>
  <si>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</si>
  <si>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</si>
  <si>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</si>
  <si>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</si>
  <si>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</si>
  <si>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</si>
  <si>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</si>
  <si>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</si>
  <si>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</si>
  <si>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</si>
  <si>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</si>
  <si>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</si>
  <si>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</si>
  <si>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</si>
  <si>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</si>
  <si>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</si>
  <si>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</si>
  <si>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</si>
  <si>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</si>
  <si>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</si>
  <si>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</si>
  <si>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</si>
  <si>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</si>
  <si>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</si>
  <si>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</si>
  <si>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</si>
  <si>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</si>
  <si>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</si>
  <si>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</si>
  <si>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</si>
  <si>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</si>
  <si>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</si>
  <si>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</si>
  <si>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</si>
  <si>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</si>
  <si>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</si>
  <si>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</si>
  <si>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</si>
  <si>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</si>
  <si>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</si>
  <si>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</si>
  <si>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</si>
  <si>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</si>
  <si>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</si>
  <si>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</si>
  <si>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</si>
  <si>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</si>
  <si>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</si>
  <si>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</si>
  <si>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</si>
  <si>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</si>
  <si>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</si>
  <si>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</si>
  <si>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</si>
  <si>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</si>
  <si>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</si>
  <si>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</si>
  <si>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</si>
  <si>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</si>
  <si>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</si>
  <si>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</si>
  <si>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</si>
  <si>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</si>
  <si>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</si>
  <si>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</si>
  <si>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</si>
  <si>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</si>
  <si>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</si>
  <si>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</si>
  <si>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農業集落排水事業会計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</si>
  <si>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</si>
  <si>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</si>
  <si>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</si>
  <si>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</si>
  <si>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</si>
  <si>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</si>
  <si>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</si>
  <si>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</si>
  <si>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</si>
  <si>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</si>
  <si>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</si>
  <si>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</si>
  <si>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</si>
  <si>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</si>
  <si>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</si>
  <si>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</si>
  <si>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</si>
  <si>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</si>
  <si>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</si>
  <si>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</si>
  <si>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</si>
  <si>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</si>
  <si>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</si>
  <si>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</si>
  <si>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</si>
  <si>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</si>
  <si>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</si>
  <si>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</si>
  <si>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</si>
  <si>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</si>
  <si>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</si>
  <si>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</si>
  <si>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</si>
  <si>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</si>
  <si>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</si>
  <si>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</si>
  <si>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</si>
  <si>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</si>
  <si>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</si>
  <si>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</si>
  <si>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</si>
  <si>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</si>
  <si>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</si>
  <si>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</si>
  <si>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</si>
  <si>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</si>
  <si>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</si>
  <si>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</si>
  <si>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</si>
  <si>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</si>
  <si>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</si>
  <si>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</si>
  <si>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</si>
  <si>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</si>
  <si>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</si>
  <si>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</si>
  <si>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</si>
  <si>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</si>
  <si>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</si>
  <si>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</si>
  <si>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</si>
  <si>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</si>
  <si>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</si>
  <si>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</si>
  <si>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</si>
  <si>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</si>
  <si>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</si>
  <si>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</si>
  <si>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</si>
  <si>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</si>
  <si>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</si>
  <si>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</si>
  <si>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</si>
  <si>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</si>
  <si>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</si>
  <si>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</si>
  <si>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</si>
  <si>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</si>
  <si>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</si>
  <si>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</si>
  <si>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</si>
  <si>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</si>
  <si>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</si>
  <si>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</si>
  <si>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0.21</t>
  </si>
  <si>
    <t>▲ 1.76</t>
  </si>
  <si>
    <t>▲ 0.11</t>
  </si>
  <si>
    <t>一般会計</t>
  </si>
  <si>
    <t>水道事業</t>
  </si>
  <si>
    <t>下水道事業</t>
  </si>
  <si>
    <t>病院事業</t>
  </si>
  <si>
    <t>国民健康保険事業</t>
  </si>
  <si>
    <t>介護保険事業</t>
  </si>
  <si>
    <t>小型自動車競走事業</t>
  </si>
  <si>
    <t>母子父子寡婦福祉資金貸付事業</t>
  </si>
  <si>
    <t>その他会計（赤字）</t>
  </si>
  <si>
    <t>その他会計（黒字）</t>
  </si>
  <si>
    <t>（百万円）</t>
    <phoneticPr fontId="5"/>
  </si>
  <si>
    <t>H30</t>
    <phoneticPr fontId="5"/>
  </si>
  <si>
    <t>R01</t>
    <phoneticPr fontId="5"/>
  </si>
  <si>
    <t>R02</t>
    <phoneticPr fontId="5"/>
  </si>
  <si>
    <t>R03</t>
    <phoneticPr fontId="5"/>
  </si>
  <si>
    <t>R04</t>
    <phoneticPr fontId="5"/>
  </si>
  <si>
    <t>（公益財団法人）浜松国際交流協会</t>
    <rPh sb="1" eb="3">
      <t>コウエキ</t>
    </rPh>
    <rPh sb="3" eb="5">
      <t>ザイダン</t>
    </rPh>
    <rPh sb="5" eb="7">
      <t>ホウジン</t>
    </rPh>
    <rPh sb="8" eb="10">
      <t>ハママツ</t>
    </rPh>
    <rPh sb="10" eb="12">
      <t>コクサイ</t>
    </rPh>
    <rPh sb="12" eb="14">
      <t>コウリュウ</t>
    </rPh>
    <rPh sb="14" eb="16">
      <t>キョウカイ</t>
    </rPh>
    <phoneticPr fontId="2"/>
  </si>
  <si>
    <t>（公益財団法人）浜松市文化振興財団</t>
    <rPh sb="1" eb="3">
      <t>コウエキ</t>
    </rPh>
    <rPh sb="3" eb="5">
      <t>ザイダン</t>
    </rPh>
    <rPh sb="5" eb="7">
      <t>ホウジン</t>
    </rPh>
    <rPh sb="8" eb="10">
      <t>ハママツ</t>
    </rPh>
    <rPh sb="10" eb="11">
      <t>シ</t>
    </rPh>
    <rPh sb="11" eb="13">
      <t>ブンカ</t>
    </rPh>
    <rPh sb="13" eb="15">
      <t>シンコウ</t>
    </rPh>
    <rPh sb="15" eb="17">
      <t>ザイダン</t>
    </rPh>
    <phoneticPr fontId="2"/>
  </si>
  <si>
    <t>（公益財団法人）浜松市社会福祉協議会</t>
    <rPh sb="1" eb="3">
      <t>コウエキ</t>
    </rPh>
    <rPh sb="3" eb="5">
      <t>ザイダン</t>
    </rPh>
    <rPh sb="5" eb="7">
      <t>ホウジン</t>
    </rPh>
    <rPh sb="8" eb="11">
      <t>ハママツシ</t>
    </rPh>
    <rPh sb="11" eb="13">
      <t>シャカイ</t>
    </rPh>
    <rPh sb="13" eb="15">
      <t>フクシ</t>
    </rPh>
    <rPh sb="15" eb="18">
      <t>キョウギカイ</t>
    </rPh>
    <phoneticPr fontId="2"/>
  </si>
  <si>
    <t>（公益財団法人）浜松市シルバー人材センター</t>
    <rPh sb="1" eb="3">
      <t>コウエキ</t>
    </rPh>
    <rPh sb="3" eb="5">
      <t>ザイダン</t>
    </rPh>
    <rPh sb="5" eb="7">
      <t>ホウジン</t>
    </rPh>
    <rPh sb="8" eb="11">
      <t>ハママツシ</t>
    </rPh>
    <rPh sb="15" eb="17">
      <t>ジンザイ</t>
    </rPh>
    <phoneticPr fontId="2"/>
  </si>
  <si>
    <t>（社会福祉法人）浜松市社会福祉事業団</t>
    <rPh sb="1" eb="3">
      <t>シャカイ</t>
    </rPh>
    <rPh sb="3" eb="5">
      <t>フクシ</t>
    </rPh>
    <rPh sb="5" eb="7">
      <t>ホウジン</t>
    </rPh>
    <rPh sb="8" eb="11">
      <t>ハママツシ</t>
    </rPh>
    <rPh sb="11" eb="13">
      <t>シャカイ</t>
    </rPh>
    <rPh sb="13" eb="15">
      <t>フクシ</t>
    </rPh>
    <rPh sb="15" eb="18">
      <t>ジギョウダン</t>
    </rPh>
    <phoneticPr fontId="2"/>
  </si>
  <si>
    <t>（公益財団法人）浜松市医療公社</t>
    <rPh sb="1" eb="3">
      <t>コウエキ</t>
    </rPh>
    <rPh sb="3" eb="5">
      <t>ザイダン</t>
    </rPh>
    <rPh sb="5" eb="7">
      <t>ホウジン</t>
    </rPh>
    <rPh sb="8" eb="11">
      <t>ハママツシ</t>
    </rPh>
    <rPh sb="11" eb="13">
      <t>イリョウ</t>
    </rPh>
    <rPh sb="13" eb="15">
      <t>コウシャ</t>
    </rPh>
    <phoneticPr fontId="2"/>
  </si>
  <si>
    <t>（一般財団法人）浜松市清掃公社</t>
    <rPh sb="1" eb="3">
      <t>イッパン</t>
    </rPh>
    <rPh sb="3" eb="5">
      <t>ザイダン</t>
    </rPh>
    <rPh sb="5" eb="7">
      <t>ホウジン</t>
    </rPh>
    <rPh sb="8" eb="11">
      <t>ハママツシ</t>
    </rPh>
    <rPh sb="11" eb="13">
      <t>セイソウ</t>
    </rPh>
    <rPh sb="13" eb="15">
      <t>コウシャ</t>
    </rPh>
    <phoneticPr fontId="2"/>
  </si>
  <si>
    <t>（公益財団法人）浜松地域イノベーション推進機構</t>
    <rPh sb="1" eb="3">
      <t>コウエキ</t>
    </rPh>
    <rPh sb="3" eb="5">
      <t>ザイダン</t>
    </rPh>
    <rPh sb="5" eb="7">
      <t>ホウジン</t>
    </rPh>
    <rPh sb="8" eb="10">
      <t>ハママツ</t>
    </rPh>
    <rPh sb="10" eb="12">
      <t>チイキ</t>
    </rPh>
    <rPh sb="19" eb="21">
      <t>スイシン</t>
    </rPh>
    <rPh sb="21" eb="23">
      <t>キコウ</t>
    </rPh>
    <phoneticPr fontId="2"/>
  </si>
  <si>
    <t>（公益財団法人）浜松市勤労福祉協会</t>
    <rPh sb="1" eb="3">
      <t>コウエキ</t>
    </rPh>
    <rPh sb="3" eb="5">
      <t>ザイダン</t>
    </rPh>
    <rPh sb="5" eb="7">
      <t>ホウジン</t>
    </rPh>
    <rPh sb="8" eb="11">
      <t>ハママツシ</t>
    </rPh>
    <rPh sb="11" eb="13">
      <t>キンロウ</t>
    </rPh>
    <rPh sb="13" eb="15">
      <t>フクシ</t>
    </rPh>
    <rPh sb="15" eb="17">
      <t>キョウカイ</t>
    </rPh>
    <phoneticPr fontId="2"/>
  </si>
  <si>
    <t>（公益財団法人）浜松市花みどり振興財団</t>
    <rPh sb="1" eb="3">
      <t>コウエキ</t>
    </rPh>
    <rPh sb="3" eb="5">
      <t>ザイダン</t>
    </rPh>
    <rPh sb="5" eb="7">
      <t>ホウジン</t>
    </rPh>
    <rPh sb="8" eb="10">
      <t>ハママツ</t>
    </rPh>
    <rPh sb="10" eb="11">
      <t>シ</t>
    </rPh>
    <rPh sb="11" eb="12">
      <t>ハナ</t>
    </rPh>
    <rPh sb="15" eb="17">
      <t>シンコウ</t>
    </rPh>
    <rPh sb="17" eb="19">
      <t>ザイダン</t>
    </rPh>
    <phoneticPr fontId="2"/>
  </si>
  <si>
    <t>（一般財団法人）浜松まちづくり公社</t>
    <rPh sb="1" eb="3">
      <t>イッパン</t>
    </rPh>
    <rPh sb="3" eb="5">
      <t>ザイダン</t>
    </rPh>
    <rPh sb="5" eb="7">
      <t>ホウジン</t>
    </rPh>
    <rPh sb="8" eb="10">
      <t>ハママツ</t>
    </rPh>
    <rPh sb="15" eb="17">
      <t>コウシャ</t>
    </rPh>
    <phoneticPr fontId="2"/>
  </si>
  <si>
    <t>（株式会社）なゆた浜北</t>
    <rPh sb="1" eb="5">
      <t>カブシキガイシャ</t>
    </rPh>
    <rPh sb="9" eb="11">
      <t>ハマキタ</t>
    </rPh>
    <phoneticPr fontId="2"/>
  </si>
  <si>
    <t>-</t>
    <phoneticPr fontId="2"/>
  </si>
  <si>
    <t>浜名湖競艇企業団</t>
    <rPh sb="0" eb="3">
      <t>ハマナコ</t>
    </rPh>
    <rPh sb="3" eb="5">
      <t>キョウテイ</t>
    </rPh>
    <rPh sb="5" eb="7">
      <t>キギョウ</t>
    </rPh>
    <rPh sb="7" eb="8">
      <t>ダン</t>
    </rPh>
    <phoneticPr fontId="2"/>
  </si>
  <si>
    <t>浜名学園組合</t>
    <rPh sb="0" eb="2">
      <t>ハマナ</t>
    </rPh>
    <rPh sb="2" eb="4">
      <t>ガクエン</t>
    </rPh>
    <rPh sb="4" eb="6">
      <t>クミアイ</t>
    </rPh>
    <phoneticPr fontId="2"/>
  </si>
  <si>
    <t>静岡県後期高齢者医療広域連合（一般会計）</t>
    <rPh sb="0" eb="3">
      <t>シズオカケン</t>
    </rPh>
    <rPh sb="3" eb="5">
      <t>コウキ</t>
    </rPh>
    <rPh sb="5" eb="8">
      <t>コウレイシャ</t>
    </rPh>
    <rPh sb="8" eb="10">
      <t>イリョウ</t>
    </rPh>
    <rPh sb="10" eb="12">
      <t>コウイキ</t>
    </rPh>
    <rPh sb="12" eb="14">
      <t>レンゴウ</t>
    </rPh>
    <rPh sb="15" eb="17">
      <t>イッパン</t>
    </rPh>
    <rPh sb="17" eb="19">
      <t>カイケイ</t>
    </rPh>
    <phoneticPr fontId="2"/>
  </si>
  <si>
    <t>静岡県後期高齢者医療広域連合（特別会計）</t>
    <rPh sb="0" eb="3">
      <t>シズオカケン</t>
    </rPh>
    <rPh sb="3" eb="5">
      <t>コウキ</t>
    </rPh>
    <rPh sb="5" eb="8">
      <t>コウレイシャ</t>
    </rPh>
    <rPh sb="8" eb="10">
      <t>イリョウ</t>
    </rPh>
    <rPh sb="10" eb="12">
      <t>コウイキ</t>
    </rPh>
    <rPh sb="12" eb="14">
      <t>レンゴウ</t>
    </rPh>
    <rPh sb="15" eb="17">
      <t>トクベツ</t>
    </rPh>
    <rPh sb="17" eb="19">
      <t>カイケイ</t>
    </rPh>
    <phoneticPr fontId="2"/>
  </si>
  <si>
    <t>静岡地方税滞納整理機構</t>
    <rPh sb="0" eb="2">
      <t>シズオカ</t>
    </rPh>
    <rPh sb="2" eb="4">
      <t>チホウ</t>
    </rPh>
    <rPh sb="4" eb="5">
      <t>ゼイ</t>
    </rPh>
    <rPh sb="5" eb="7">
      <t>タイノウ</t>
    </rPh>
    <rPh sb="7" eb="9">
      <t>セイリ</t>
    </rPh>
    <rPh sb="9" eb="11">
      <t>キコウ</t>
    </rPh>
    <phoneticPr fontId="2"/>
  </si>
  <si>
    <t>-</t>
    <phoneticPr fontId="2"/>
  </si>
  <si>
    <t>一般廃棄物処理施設整備事業基金(R04年度末現在)</t>
    <phoneticPr fontId="5"/>
  </si>
  <si>
    <t>資産管理基金(R04年度末現在)</t>
    <phoneticPr fontId="2"/>
  </si>
  <si>
    <t>文化振興基金(R04年度末現在)</t>
    <phoneticPr fontId="2"/>
  </si>
  <si>
    <t>商工業振興施設整備基金(R04年度末現在)</t>
    <phoneticPr fontId="2"/>
  </si>
  <si>
    <t>新型コロナウイルス感染症対策貸付金利子助成事業基金(R04年度末現在)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</si>
</sst>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54945</c:v>
                </c:pt>
                <c:pt idx="1">
                  <c:v>57132</c:v>
                </c:pt>
                <c:pt idx="2">
                  <c:v>58766</c:v>
                </c:pt>
                <c:pt idx="3">
                  <c:v>62482</c:v>
                </c:pt>
                <c:pt idx="4">
                  <c:v>59288</c:v>
                </c:pt>
              </c:numCache>
            </c:numRef>
          </c:val>
          <c:smooth val="0"/>
          <c:extLst>
            <c:ext xmlns:c16="http://schemas.microsoft.com/office/drawing/2014/chart" uri="{C3380CC4-5D6E-409C-BE32-E72D297353CC}">
              <c16:uniqueId val="{00000000-31FC-425C-8C0B-628DC9732B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52492</c:v>
                </c:pt>
                <c:pt idx="1">
                  <c:v>70651</c:v>
                </c:pt>
                <c:pt idx="2">
                  <c:v>70574</c:v>
                </c:pt>
                <c:pt idx="3">
                  <c:v>57607</c:v>
                </c:pt>
                <c:pt idx="4">
                  <c:v>66170</c:v>
                </c:pt>
              </c:numCache>
            </c:numRef>
          </c:val>
          <c:smooth val="0"/>
          <c:extLst>
            <c:ext xmlns:c16="http://schemas.microsoft.com/office/drawing/2014/chart" uri="{C3380CC4-5D6E-409C-BE32-E72D297353CC}">
              <c16:uniqueId val="{00000001-31FC-425C-8C0B-628DC9732BC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2.83</c:v>
                </c:pt>
                <c:pt idx="1">
                  <c:v>2.79</c:v>
                </c:pt>
                <c:pt idx="2">
                  <c:v>3</c:v>
                </c:pt>
                <c:pt idx="3">
                  <c:v>3.18</c:v>
                </c:pt>
                <c:pt idx="4">
                  <c:v>4.26</c:v>
                </c:pt>
              </c:numCache>
            </c:numRef>
          </c:val>
          <c:extLst>
            <c:ext xmlns:c16="http://schemas.microsoft.com/office/drawing/2014/chart" uri="{C3380CC4-5D6E-409C-BE32-E72D297353CC}">
              <c16:uniqueId val="{00000000-DD44-4A4C-9EB6-B90F54ED1DF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7.15</c:v>
                </c:pt>
                <c:pt idx="1">
                  <c:v>5.42</c:v>
                </c:pt>
                <c:pt idx="2">
                  <c:v>4.9800000000000004</c:v>
                </c:pt>
                <c:pt idx="3">
                  <c:v>6.36</c:v>
                </c:pt>
                <c:pt idx="4">
                  <c:v>6.31</c:v>
                </c:pt>
              </c:numCache>
            </c:numRef>
          </c:val>
          <c:extLst>
            <c:ext xmlns:c16="http://schemas.microsoft.com/office/drawing/2014/chart" uri="{C3380CC4-5D6E-409C-BE32-E72D297353CC}">
              <c16:uniqueId val="{00000001-DD44-4A4C-9EB6-B90F54ED1DF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-0.21</c:v>
                </c:pt>
                <c:pt idx="1">
                  <c:v>-1.76</c:v>
                </c:pt>
                <c:pt idx="2">
                  <c:v>-0.11</c:v>
                </c:pt>
                <c:pt idx="3">
                  <c:v>1.96</c:v>
                </c:pt>
                <c:pt idx="4">
                  <c:v>0.64</c:v>
                </c:pt>
              </c:numCache>
            </c:numRef>
          </c:val>
          <c:smooth val="0"/>
          <c:extLst>
            <c:ext xmlns:c16="http://schemas.microsoft.com/office/drawing/2014/chart" uri="{C3380CC4-5D6E-409C-BE32-E72D297353CC}">
              <c16:uniqueId val="{00000002-DD44-4A4C-9EB6-B90F54ED1DF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0.06</c:v>
                </c:pt>
                <c:pt idx="2">
                  <c:v>#N/A</c:v>
                </c:pt>
                <c:pt idx="3">
                  <c:v>0.03</c:v>
                </c:pt>
                <c:pt idx="4">
                  <c:v>#N/A</c:v>
                </c:pt>
                <c:pt idx="5">
                  <c:v>0.03</c:v>
                </c:pt>
                <c:pt idx="6">
                  <c:v>#N/A</c:v>
                </c:pt>
                <c:pt idx="7">
                  <c:v>0.03</c:v>
                </c:pt>
                <c:pt idx="8">
                  <c:v>#N/A</c:v>
                </c:pt>
                <c:pt idx="9">
                  <c:v>0.04</c:v>
                </c:pt>
              </c:numCache>
            </c:numRef>
          </c:val>
          <c:extLst>
            <c:ext xmlns:c16="http://schemas.microsoft.com/office/drawing/2014/chart" uri="{C3380CC4-5D6E-409C-BE32-E72D297353CC}">
              <c16:uniqueId val="{00000000-5977-4E12-A84F-D0F4140C80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77-4E12-A84F-D0F4140C80D7}"/>
            </c:ext>
          </c:extLst>
        </c:ser>
        <c:ser>
          <c:idx val="2"/>
          <c:order val="2"/>
          <c:tx>
            <c:strRef>
              <c:f>データシート!$A$29</c:f>
              <c:strCache>
                <c:ptCount val="1"/>
                <c:pt idx="0">
                  <c:v>母子父子寡婦福祉資金貸付事業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0.03</c:v>
                </c:pt>
                <c:pt idx="8">
                  <c:v>#N/A</c:v>
                </c:pt>
                <c:pt idx="9">
                  <c:v>0.04</c:v>
                </c:pt>
              </c:numCache>
            </c:numRef>
          </c:val>
          <c:extLst>
            <c:ext xmlns:c16="http://schemas.microsoft.com/office/drawing/2014/chart" uri="{C3380CC4-5D6E-409C-BE32-E72D297353CC}">
              <c16:uniqueId val="{00000002-5977-4E12-A84F-D0F4140C80D7}"/>
            </c:ext>
          </c:extLst>
        </c:ser>
        <c:ser>
          <c:idx val="3"/>
          <c:order val="3"/>
          <c:tx>
            <c:strRef>
              <c:f>データシート!$A$30</c:f>
              <c:strCache>
                <c:ptCount val="1"/>
                <c:pt idx="0">
                  <c:v>小型自動車競走事業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0.32</c:v>
                </c:pt>
                <c:pt idx="2">
                  <c:v>#N/A</c:v>
                </c:pt>
                <c:pt idx="3">
                  <c:v>0.32</c:v>
                </c:pt>
                <c:pt idx="4">
                  <c:v>#N/A</c:v>
                </c:pt>
                <c:pt idx="5">
                  <c:v>0.32</c:v>
                </c:pt>
                <c:pt idx="6">
                  <c:v>#N/A</c:v>
                </c:pt>
                <c:pt idx="7">
                  <c:v>0.31</c:v>
                </c:pt>
                <c:pt idx="8">
                  <c:v>#N/A</c:v>
                </c:pt>
                <c:pt idx="9">
                  <c:v>0.33</c:v>
                </c:pt>
              </c:numCache>
            </c:numRef>
          </c:val>
          <c:extLst>
            <c:ext xmlns:c16="http://schemas.microsoft.com/office/drawing/2014/chart" uri="{C3380CC4-5D6E-409C-BE32-E72D297353CC}">
              <c16:uniqueId val="{00000003-5977-4E12-A84F-D0F4140C80D7}"/>
            </c:ext>
          </c:extLst>
        </c:ser>
        <c:ser>
          <c:idx val="4"/>
          <c:order val="4"/>
          <c:tx>
            <c:strRef>
              <c:f>データシート!$A$31</c:f>
              <c:strCache>
                <c:ptCount val="1"/>
                <c:pt idx="0">
                  <c:v>介護保険事業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0.57999999999999996</c:v>
                </c:pt>
                <c:pt idx="2">
                  <c:v>#N/A</c:v>
                </c:pt>
                <c:pt idx="3">
                  <c:v>0.33</c:v>
                </c:pt>
                <c:pt idx="4">
                  <c:v>#N/A</c:v>
                </c:pt>
                <c:pt idx="5">
                  <c:v>0.38</c:v>
                </c:pt>
                <c:pt idx="6">
                  <c:v>#N/A</c:v>
                </c:pt>
                <c:pt idx="7">
                  <c:v>0.75</c:v>
                </c:pt>
                <c:pt idx="8">
                  <c:v>#N/A</c:v>
                </c:pt>
                <c:pt idx="9">
                  <c:v>0.86</c:v>
                </c:pt>
              </c:numCache>
            </c:numRef>
          </c:val>
          <c:extLst>
            <c:ext xmlns:c16="http://schemas.microsoft.com/office/drawing/2014/chart" uri="{C3380CC4-5D6E-409C-BE32-E72D297353CC}">
              <c16:uniqueId val="{00000004-5977-4E12-A84F-D0F4140C80D7}"/>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0.79</c:v>
                </c:pt>
                <c:pt idx="2">
                  <c:v>#N/A</c:v>
                </c:pt>
                <c:pt idx="3">
                  <c:v>0.87</c:v>
                </c:pt>
                <c:pt idx="4">
                  <c:v>#N/A</c:v>
                </c:pt>
                <c:pt idx="5">
                  <c:v>1.37</c:v>
                </c:pt>
                <c:pt idx="6">
                  <c:v>#N/A</c:v>
                </c:pt>
                <c:pt idx="7">
                  <c:v>1.57</c:v>
                </c:pt>
                <c:pt idx="8">
                  <c:v>#N/A</c:v>
                </c:pt>
                <c:pt idx="9">
                  <c:v>1.37</c:v>
                </c:pt>
              </c:numCache>
            </c:numRef>
          </c:val>
          <c:extLst>
            <c:ext xmlns:c16="http://schemas.microsoft.com/office/drawing/2014/chart" uri="{C3380CC4-5D6E-409C-BE32-E72D297353CC}">
              <c16:uniqueId val="{00000005-5977-4E12-A84F-D0F4140C80D7}"/>
            </c:ext>
          </c:extLst>
        </c:ser>
        <c:ser>
          <c:idx val="6"/>
          <c:order val="6"/>
          <c:tx>
            <c:strRef>
              <c:f>データシート!$A$33</c:f>
              <c:strCache>
                <c:ptCount val="1"/>
                <c:pt idx="0">
                  <c:v>病院事業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1.45</c:v>
                </c:pt>
                <c:pt idx="2">
                  <c:v>#N/A</c:v>
                </c:pt>
                <c:pt idx="3">
                  <c:v>1.45</c:v>
                </c:pt>
                <c:pt idx="4">
                  <c:v>#N/A</c:v>
                </c:pt>
                <c:pt idx="5">
                  <c:v>1.34</c:v>
                </c:pt>
                <c:pt idx="6">
                  <c:v>#N/A</c:v>
                </c:pt>
                <c:pt idx="7">
                  <c:v>1.82</c:v>
                </c:pt>
                <c:pt idx="8">
                  <c:v>#N/A</c:v>
                </c:pt>
                <c:pt idx="9">
                  <c:v>2.21</c:v>
                </c:pt>
              </c:numCache>
            </c:numRef>
          </c:val>
          <c:extLst>
            <c:ext xmlns:c16="http://schemas.microsoft.com/office/drawing/2014/chart" uri="{C3380CC4-5D6E-409C-BE32-E72D297353CC}">
              <c16:uniqueId val="{00000006-5977-4E12-A84F-D0F4140C80D7}"/>
            </c:ext>
          </c:extLst>
        </c:ser>
        <c:ser>
          <c:idx val="7"/>
          <c:order val="7"/>
          <c:tx>
            <c:strRef>
              <c:f>データシート!$A$34</c:f>
              <c:strCache>
                <c:ptCount val="1"/>
                <c:pt idx="0">
                  <c:v>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1.42</c:v>
                </c:pt>
                <c:pt idx="2">
                  <c:v>#N/A</c:v>
                </c:pt>
                <c:pt idx="3">
                  <c:v>1.95</c:v>
                </c:pt>
                <c:pt idx="4">
                  <c:v>#N/A</c:v>
                </c:pt>
                <c:pt idx="5">
                  <c:v>2.34</c:v>
                </c:pt>
                <c:pt idx="6">
                  <c:v>#N/A</c:v>
                </c:pt>
                <c:pt idx="7">
                  <c:v>2.35</c:v>
                </c:pt>
                <c:pt idx="8">
                  <c:v>#N/A</c:v>
                </c:pt>
                <c:pt idx="9">
                  <c:v>2.5</c:v>
                </c:pt>
              </c:numCache>
            </c:numRef>
          </c:val>
          <c:extLst>
            <c:ext xmlns:c16="http://schemas.microsoft.com/office/drawing/2014/chart" uri="{C3380CC4-5D6E-409C-BE32-E72D297353CC}">
              <c16:uniqueId val="{00000007-5977-4E12-A84F-D0F4140C80D7}"/>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5.66</c:v>
                </c:pt>
                <c:pt idx="2">
                  <c:v>#N/A</c:v>
                </c:pt>
                <c:pt idx="3">
                  <c:v>5.31</c:v>
                </c:pt>
                <c:pt idx="4">
                  <c:v>#N/A</c:v>
                </c:pt>
                <c:pt idx="5">
                  <c:v>4.74</c:v>
                </c:pt>
                <c:pt idx="6">
                  <c:v>#N/A</c:v>
                </c:pt>
                <c:pt idx="7">
                  <c:v>4.2300000000000004</c:v>
                </c:pt>
                <c:pt idx="8">
                  <c:v>#N/A</c:v>
                </c:pt>
                <c:pt idx="9">
                  <c:v>3.64</c:v>
                </c:pt>
              </c:numCache>
            </c:numRef>
          </c:val>
          <c:extLst>
            <c:ext xmlns:c16="http://schemas.microsoft.com/office/drawing/2014/chart" uri="{C3380CC4-5D6E-409C-BE32-E72D297353CC}">
              <c16:uniqueId val="{00000008-5977-4E12-A84F-D0F4140C80D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2.81</c:v>
                </c:pt>
                <c:pt idx="2">
                  <c:v>#N/A</c:v>
                </c:pt>
                <c:pt idx="3">
                  <c:v>2.76</c:v>
                </c:pt>
                <c:pt idx="4">
                  <c:v>#N/A</c:v>
                </c:pt>
                <c:pt idx="5">
                  <c:v>2.96</c:v>
                </c:pt>
                <c:pt idx="6">
                  <c:v>#N/A</c:v>
                </c:pt>
                <c:pt idx="7">
                  <c:v>3.13</c:v>
                </c:pt>
                <c:pt idx="8">
                  <c:v>#N/A</c:v>
                </c:pt>
                <c:pt idx="9">
                  <c:v>4.21</c:v>
                </c:pt>
              </c:numCache>
            </c:numRef>
          </c:val>
          <c:extLst>
            <c:ext xmlns:c16="http://schemas.microsoft.com/office/drawing/2014/chart" uri="{C3380CC4-5D6E-409C-BE32-E72D297353CC}">
              <c16:uniqueId val="{00000009-5977-4E12-A84F-D0F4140C80D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31905</c:v>
                </c:pt>
                <c:pt idx="5">
                  <c:v>31398</c:v>
                </c:pt>
                <c:pt idx="8">
                  <c:v>30841</c:v>
                </c:pt>
                <c:pt idx="11">
                  <c:v>31005</c:v>
                </c:pt>
                <c:pt idx="14">
                  <c:v>29870</c:v>
                </c:pt>
              </c:numCache>
            </c:numRef>
          </c:val>
          <c:extLst>
            <c:ext xmlns:c16="http://schemas.microsoft.com/office/drawing/2014/chart" uri="{C3380CC4-5D6E-409C-BE32-E72D297353CC}">
              <c16:uniqueId val="{00000000-318D-48E2-AFCB-29F5B2E64F1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18D-48E2-AFCB-29F5B2E64F1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1045</c:v>
                </c:pt>
                <c:pt idx="3">
                  <c:v>982</c:v>
                </c:pt>
                <c:pt idx="6">
                  <c:v>1347</c:v>
                </c:pt>
                <c:pt idx="9">
                  <c:v>1410</c:v>
                </c:pt>
                <c:pt idx="12">
                  <c:v>2157</c:v>
                </c:pt>
              </c:numCache>
            </c:numRef>
          </c:val>
          <c:extLst>
            <c:ext xmlns:c16="http://schemas.microsoft.com/office/drawing/2014/chart" uri="{C3380CC4-5D6E-409C-BE32-E72D297353CC}">
              <c16:uniqueId val="{00000002-318D-48E2-AFCB-29F5B2E64F1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318D-48E2-AFCB-29F5B2E64F1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5618</c:v>
                </c:pt>
                <c:pt idx="3">
                  <c:v>5497</c:v>
                </c:pt>
                <c:pt idx="6">
                  <c:v>5227</c:v>
                </c:pt>
                <c:pt idx="9">
                  <c:v>5019</c:v>
                </c:pt>
                <c:pt idx="12">
                  <c:v>4931</c:v>
                </c:pt>
              </c:numCache>
            </c:numRef>
          </c:val>
          <c:extLst>
            <c:ext xmlns:c16="http://schemas.microsoft.com/office/drawing/2014/chart" uri="{C3380CC4-5D6E-409C-BE32-E72D297353CC}">
              <c16:uniqueId val="{00000004-318D-48E2-AFCB-29F5B2E64F1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3667</c:v>
                </c:pt>
                <c:pt idx="3">
                  <c:v>4000</c:v>
                </c:pt>
                <c:pt idx="6">
                  <c:v>4167</c:v>
                </c:pt>
                <c:pt idx="9">
                  <c:v>4500</c:v>
                </c:pt>
                <c:pt idx="12">
                  <c:v>4833</c:v>
                </c:pt>
              </c:numCache>
            </c:numRef>
          </c:val>
          <c:extLst>
            <c:ext xmlns:c16="http://schemas.microsoft.com/office/drawing/2014/chart" uri="{C3380CC4-5D6E-409C-BE32-E72D297353CC}">
              <c16:uniqueId val="{00000005-318D-48E2-AFCB-29F5B2E64F1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18D-48E2-AFCB-29F5B2E64F1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31595</c:v>
                </c:pt>
                <c:pt idx="3">
                  <c:v>30558</c:v>
                </c:pt>
                <c:pt idx="6">
                  <c:v>29596</c:v>
                </c:pt>
                <c:pt idx="9">
                  <c:v>28964</c:v>
                </c:pt>
                <c:pt idx="12">
                  <c:v>25816</c:v>
                </c:pt>
              </c:numCache>
            </c:numRef>
          </c:val>
          <c:extLst>
            <c:ext xmlns:c16="http://schemas.microsoft.com/office/drawing/2014/chart" uri="{C3380CC4-5D6E-409C-BE32-E72D297353CC}">
              <c16:uniqueId val="{00000007-318D-48E2-AFCB-29F5B2E64F1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10021</c:v>
                </c:pt>
                <c:pt idx="2">
                  <c:v>#N/A</c:v>
                </c:pt>
                <c:pt idx="3">
                  <c:v>#N/A</c:v>
                </c:pt>
                <c:pt idx="4">
                  <c:v>9640</c:v>
                </c:pt>
                <c:pt idx="5">
                  <c:v>#N/A</c:v>
                </c:pt>
                <c:pt idx="6">
                  <c:v>#N/A</c:v>
                </c:pt>
                <c:pt idx="7">
                  <c:v>9497</c:v>
                </c:pt>
                <c:pt idx="8">
                  <c:v>#N/A</c:v>
                </c:pt>
                <c:pt idx="9">
                  <c:v>#N/A</c:v>
                </c:pt>
                <c:pt idx="10">
                  <c:v>8889</c:v>
                </c:pt>
                <c:pt idx="11">
                  <c:v>#N/A</c:v>
                </c:pt>
                <c:pt idx="12">
                  <c:v>#N/A</c:v>
                </c:pt>
                <c:pt idx="13">
                  <c:v>7868</c:v>
                </c:pt>
                <c:pt idx="14">
                  <c:v>#N/A</c:v>
                </c:pt>
              </c:numCache>
            </c:numRef>
          </c:val>
          <c:smooth val="0"/>
          <c:extLst>
            <c:ext xmlns:c16="http://schemas.microsoft.com/office/drawing/2014/chart" uri="{C3380CC4-5D6E-409C-BE32-E72D297353CC}">
              <c16:uniqueId val="{00000008-318D-48E2-AFCB-29F5B2E64F1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344659</c:v>
                </c:pt>
                <c:pt idx="5">
                  <c:v>351547</c:v>
                </c:pt>
                <c:pt idx="8">
                  <c:v>362112</c:v>
                </c:pt>
                <c:pt idx="11">
                  <c:v>365009</c:v>
                </c:pt>
                <c:pt idx="14">
                  <c:v>365602</c:v>
                </c:pt>
              </c:numCache>
            </c:numRef>
          </c:val>
          <c:extLst>
            <c:ext xmlns:c16="http://schemas.microsoft.com/office/drawing/2014/chart" uri="{C3380CC4-5D6E-409C-BE32-E72D297353CC}">
              <c16:uniqueId val="{00000000-73F1-4B68-9340-E7717A676EF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46091</c:v>
                </c:pt>
                <c:pt idx="5">
                  <c:v>42834</c:v>
                </c:pt>
                <c:pt idx="8">
                  <c:v>43049</c:v>
                </c:pt>
                <c:pt idx="11">
                  <c:v>41901</c:v>
                </c:pt>
                <c:pt idx="14">
                  <c:v>39027</c:v>
                </c:pt>
              </c:numCache>
            </c:numRef>
          </c:val>
          <c:extLst>
            <c:ext xmlns:c16="http://schemas.microsoft.com/office/drawing/2014/chart" uri="{C3380CC4-5D6E-409C-BE32-E72D297353CC}">
              <c16:uniqueId val="{00000001-73F1-4B68-9340-E7717A676EF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77197</c:v>
                </c:pt>
                <c:pt idx="5">
                  <c:v>78539</c:v>
                </c:pt>
                <c:pt idx="8">
                  <c:v>75899</c:v>
                </c:pt>
                <c:pt idx="11">
                  <c:v>90642</c:v>
                </c:pt>
                <c:pt idx="14">
                  <c:v>93961</c:v>
                </c:pt>
              </c:numCache>
            </c:numRef>
          </c:val>
          <c:extLst>
            <c:ext xmlns:c16="http://schemas.microsoft.com/office/drawing/2014/chart" uri="{C3380CC4-5D6E-409C-BE32-E72D297353CC}">
              <c16:uniqueId val="{00000002-73F1-4B68-9340-E7717A676EF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F1-4B68-9340-E7717A676EF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3F1-4B68-9340-E7717A676EF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F1-4B68-9340-E7717A676EF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66422</c:v>
                </c:pt>
                <c:pt idx="3">
                  <c:v>64692</c:v>
                </c:pt>
                <c:pt idx="6">
                  <c:v>62937</c:v>
                </c:pt>
                <c:pt idx="9">
                  <c:v>62046</c:v>
                </c:pt>
                <c:pt idx="12">
                  <c:v>61162</c:v>
                </c:pt>
              </c:numCache>
            </c:numRef>
          </c:val>
          <c:extLst>
            <c:ext xmlns:c16="http://schemas.microsoft.com/office/drawing/2014/chart" uri="{C3380CC4-5D6E-409C-BE32-E72D297353CC}">
              <c16:uniqueId val="{00000006-73F1-4B68-9340-E7717A676EF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41</c:v>
                </c:pt>
                <c:pt idx="3">
                  <c:v>29</c:v>
                </c:pt>
                <c:pt idx="6">
                  <c:v>18</c:v>
                </c:pt>
                <c:pt idx="9">
                  <c:v>6</c:v>
                </c:pt>
                <c:pt idx="12">
                  <c:v>0</c:v>
                </c:pt>
              </c:numCache>
            </c:numRef>
          </c:val>
          <c:extLst>
            <c:ext xmlns:c16="http://schemas.microsoft.com/office/drawing/2014/chart" uri="{C3380CC4-5D6E-409C-BE32-E72D297353CC}">
              <c16:uniqueId val="{00000007-73F1-4B68-9340-E7717A676EF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70958</c:v>
                </c:pt>
                <c:pt idx="3">
                  <c:v>65344</c:v>
                </c:pt>
                <c:pt idx="6">
                  <c:v>60782</c:v>
                </c:pt>
                <c:pt idx="9">
                  <c:v>58256</c:v>
                </c:pt>
                <c:pt idx="12">
                  <c:v>58951</c:v>
                </c:pt>
              </c:numCache>
            </c:numRef>
          </c:val>
          <c:extLst>
            <c:ext xmlns:c16="http://schemas.microsoft.com/office/drawing/2014/chart" uri="{C3380CC4-5D6E-409C-BE32-E72D297353CC}">
              <c16:uniqueId val="{00000008-73F1-4B68-9340-E7717A676EF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9466</c:v>
                </c:pt>
                <c:pt idx="3">
                  <c:v>10378</c:v>
                </c:pt>
                <c:pt idx="6">
                  <c:v>9673</c:v>
                </c:pt>
                <c:pt idx="9">
                  <c:v>8851</c:v>
                </c:pt>
                <c:pt idx="12">
                  <c:v>7971</c:v>
                </c:pt>
              </c:numCache>
            </c:numRef>
          </c:val>
          <c:extLst>
            <c:ext xmlns:c16="http://schemas.microsoft.com/office/drawing/2014/chart" uri="{C3380CC4-5D6E-409C-BE32-E72D297353CC}">
              <c16:uniqueId val="{00000009-73F1-4B68-9340-E7717A676EF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281322</c:v>
                </c:pt>
                <c:pt idx="3">
                  <c:v>281621</c:v>
                </c:pt>
                <c:pt idx="6">
                  <c:v>286535</c:v>
                </c:pt>
                <c:pt idx="9">
                  <c:v>282919</c:v>
                </c:pt>
                <c:pt idx="12">
                  <c:v>286232</c:v>
                </c:pt>
              </c:numCache>
            </c:numRef>
          </c:val>
          <c:extLst>
            <c:ext xmlns:c16="http://schemas.microsoft.com/office/drawing/2014/chart" uri="{C3380CC4-5D6E-409C-BE32-E72D297353CC}">
              <c16:uniqueId val="{0000000A-73F1-4B68-9340-E7717A676EF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3F1-4B68-9340-E7717A676EF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10767</c:v>
                </c:pt>
                <c:pt idx="1">
                  <c:v>14482</c:v>
                </c:pt>
                <c:pt idx="2">
                  <c:v>13798</c:v>
                </c:pt>
              </c:numCache>
            </c:numRef>
          </c:val>
          <c:extLst>
            <c:ext xmlns:c16="http://schemas.microsoft.com/office/drawing/2014/chart" uri="{C3380CC4-5D6E-409C-BE32-E72D297353CC}">
              <c16:uniqueId val="{00000000-D540-49A5-8B34-0F81FDA4F9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590</c:v>
                </c:pt>
                <c:pt idx="1">
                  <c:v>678</c:v>
                </c:pt>
                <c:pt idx="2">
                  <c:v>774</c:v>
                </c:pt>
              </c:numCache>
            </c:numRef>
          </c:val>
          <c:extLst>
            <c:ext xmlns:c16="http://schemas.microsoft.com/office/drawing/2014/chart" uri="{C3380CC4-5D6E-409C-BE32-E72D297353CC}">
              <c16:uniqueId val="{00000001-D540-49A5-8B34-0F81FDA4F9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31526</c:v>
                </c:pt>
                <c:pt idx="1">
                  <c:v>37955</c:v>
                </c:pt>
                <c:pt idx="2">
                  <c:v>36506</c:v>
                </c:pt>
              </c:numCache>
            </c:numRef>
          </c:val>
          <c:extLst>
            <c:ext xmlns:c16="http://schemas.microsoft.com/office/drawing/2014/chart" uri="{C3380CC4-5D6E-409C-BE32-E72D297353CC}">
              <c16:uniqueId val="{00000002-D540-49A5-8B34-0F81FDA4F9D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年度の実質公債費比率は、</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主に元利償還金の減により分子が減となり、</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0.4</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ポイント改善した</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。本市では、中期財政計画（平成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年度まで）において、実質公債費比率を「類似政令指定都市（平成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年度以降に合併を行い政令指定都市に移行した</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都市）平均を下回る」ことを補足目標としており、本市</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4.4</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に対して、類似政令指定都市平均</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6.1</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と目標を達している。</a:t>
          </a:r>
          <a:endParaRPr lang="ja-JP" altLang="ja-JP" sz="18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8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市場公募債（</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年満期一括償還）を平成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年度より発行。発行額から借換債</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億円を除いた額の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1/10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を毎年減債基金へ</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積み立てて</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いる。令和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年度は減債基金へ</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95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億円を積み立て、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億円の取崩償還を行うことにより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9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年度は、将来負担比率の分子は前年度比</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億円の</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となった。この主な要因として、</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新清掃工場整備や福祉交流センター大規模改修に伴う</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（一般会計）地方債残高の</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が挙げられる。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また、</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減債基金や介護給付費準備基金の積立による充当可能基金の増や、</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基準財政需要額算入見込額が</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公債費</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の増により、将来負担比率</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改善している。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静岡県浜松市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・基金残高合計で前年度比</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億円の減となった。その主な要因として、財源不足を補うための取崩による財政調整基金の減及び企業立地促進助成事業への活用による商工業振興施設整備基金の減。</a:t>
          </a:r>
          <a:endParaRPr lang="ja-JP" altLang="ja-JP" sz="18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・全ての基金について、設置目的を踏まえて存続、廃止、統合などの見直しを進めるとともに、基金のさらなる活用を検討する。</a:t>
          </a:r>
          <a:endParaRPr lang="ja-JP" altLang="ja-JP" sz="18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・実施を控えている大型投資事業に対しては、その財源確保として、適切な基金に予算積立を行う。</a:t>
          </a:r>
          <a:endParaRPr lang="ja-JP" altLang="ja-JP" sz="18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年度末残高が多い上位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基金について、抜粋して記載。</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・一般廃棄物処理施設整備事業基金：一般廃棄物処理施設の整備及びその関連事業</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（新たな清掃工場を建設しており、その財源とする）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・資産管理基金：借用している土地の取得、廃止された施設の取壊し及び公有財産の適正な管理</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・文化振興基金：文化の振興を図るための事業に要する経費</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（文化施設の大規模改修を予定しており、その財源とする）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・商工業振興施設整備基金：企業立地促進助成事業（補助金）</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・新型コロナウイルス感染症対策貸付金利子助成事業基金：新型コロナウイルス感染症対策関連償還利子補助金</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・資産管理基金について、公有財産の適正な管理に資するため、今後の財源確保を目的とした積立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億円及び</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億円の取崩しにより、前年度比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・文化振興基金について、アクトシティ浜松の改修工事に対する財源確保を目的とした積立により、前年度比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・商工業振興施設整備基金について、企業立地促進助成事業への活用による取崩しにより、前年度比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・新型コロナウイルス感染症対策貸付金利子助成事業基金について、中小企業者が借り入れた資金に係る利子助成に要する経費の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取崩しにより、前年度比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・全ての基金について、設置目的を踏まえて存続、廃止、統合などの見直しを進めるとともに、基金のさらなる活用を検討する。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・実施を控えている大型投資事業に対しては、その財源確保として、適切な基金に予算積立を行う。</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・前年度決算剰余金の積立を行った一方、財源不足を補うための財源に充てるため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億円を取崩したことにより、年度末残高は前年度比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億円減</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・基金残高についてコロナ禍前の水準を確保。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百万円の利子積立を実施した。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市債の元利償還金の財源などとして活用していく。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FD251DB-A344-476C-9AD4-C9D580063BBF}"/>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5428C263-1370-4BEB-A5C4-22328C998A27}"/>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EDBB6E1-9A3F-4EA0-9EE1-332C5029D24E}"/>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E1A5985-E148-415E-B4E0-FE1672211584}"/>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FF2CC79-E663-4512-9D2D-1FBE12FDCC06}"/>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C8FB2FA-757E-4620-805F-FA53A7A04CCE}"/>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1C681F75-FD29-463D-996B-DD98761D293E}"/>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DED7520-BBD8-4B35-B9C0-146D364E1B5F}"/>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2D4DAA1-5B8B-4FC3-B8C5-32AF5AAA31D2}"/>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375022B-16F5-4248-A397-ECA5F9BB5CA8}"/>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792,704
765,956
1,558.06
396,006,285
381,204,906
9,318,455
218,550,571
249,257,808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6E4FD1F4-348B-46D8-9057-B55149449D0E}"/>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FBAAEA9-B50E-49D2-BE65-1B9564D48A34}"/>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71EE2474-EEE8-4EFF-9A0F-A4C869828553}"/>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4DE19EE-AF08-4100-972E-A7BEBC37C750}"/>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D1F29AAC-D235-407C-93D4-34FA6E11C98D}"/>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2C97617F-0024-4EDB-AB33-984C0B1D01C5}"/>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B308725-8ABE-422A-9128-CE3E4B2D5177}"/>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CE07A61-F93A-49A7-8E9F-138C7B525211}"/>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C9C2CAB1-75BE-4201-A1F0-19805E6A20DE}"/>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9EC7F872-0950-4090-A241-67C9DFC64B04}"/>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A583890-F1E9-4B2D-9EB7-89F586F74C1B}"/>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0FA09AD-3ABC-4BD7-8EFD-7280428573D5}"/>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7C8257C4-2385-4C8F-9314-9B9778C62089}"/>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5F0EFC1-8FC0-4B2D-851C-39544D23D3B7}"/>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4E5BF4C0-81D1-4A50-B7F3-AF17CFE83947}"/>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D40924E-705D-423A-921C-60A1FD3C6492}"/>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7060A336-D825-442B-AD36-B56BCE4387F6}"/>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3F687C16-1000-4388-91BE-04D66DD5069F}"/>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286B67C-9BE4-4ED6-9AD1-C439FE707BCC}"/>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8DF12EE-782F-42FE-B8A4-54052B626C64}"/>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26391DF5-355E-453C-AEAB-4D15B655B9C7}"/>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B5A7348A-B439-4E52-99FF-9796C448A43C}"/>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7530F39B-7907-413B-B38A-FD66C8867E0D}"/>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8CC9E0D4-826D-4C15-BDC3-DAD4CC41B055}"/>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23C5985-9B7C-480D-A649-F96E5915A514}"/>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806B4BC-1A2B-4FE8-A070-8C7E7A9CCE95}"/>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19EDF25D-A897-49ED-B2A4-3E72734C1CA1}"/>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FA5611B9-5D95-4B9A-A175-C916876BA580}"/>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3D610446-DBC4-48F4-937E-F3811B6CD384}"/>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E1C8442-6852-4C00-99E3-7B255CE8181B}"/>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BC6A6B0-75B2-4EE8-BC40-84AD8C5D5309}"/>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3BD1E1E-FCFB-40C2-BDC0-766626680186}"/>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36E5117-5013-4F50-8BBF-A10812D26729}"/>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66BC4B50-BBBE-4D43-A24E-0077EC7CD93B}"/>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8A69BEF-20C4-4961-B9B8-DDB7C7A1C64A}"/>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9EEAD3A-E8D7-45A4-951E-6EFB7FD5A9AE}"/>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8ED8DA5-C748-45E8-B694-60BD510CD802}"/>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類似団体内では中位に位置。景気低迷に伴う市税の減等により平成</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年度をピークに悪化していたが、平成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年度にかけて法人市民税の税収の増などにより基準財政収入額が増加し、改善傾向となる。</a:t>
          </a:r>
        </a:p>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年度については、法人事業税交付金及び地方消費税交付金の増などによる基準財政収入額の増の一方、幼児教育・保育の無償化などによる基準財政需要額の増に伴い</a:t>
          </a:r>
          <a:r>
            <a:rPr kumimoji="1" lang="en-US" altLang="ja-JP" sz="1200">
              <a:latin typeface="ＭＳ Ｐゴシック" panose="020B0600070205080204" pitchFamily="50" charset="-128"/>
              <a:ea typeface="ＭＳ Ｐゴシック" panose="020B0600070205080204" pitchFamily="50" charset="-128"/>
            </a:rPr>
            <a:t>0.02</a:t>
          </a:r>
          <a:r>
            <a:rPr kumimoji="1" lang="ja-JP" altLang="en-US" sz="1200">
              <a:latin typeface="ＭＳ Ｐゴシック" panose="020B0600070205080204" pitchFamily="50" charset="-128"/>
              <a:ea typeface="ＭＳ Ｐゴシック" panose="020B0600070205080204" pitchFamily="50" charset="-128"/>
            </a:rPr>
            <a:t>ポイント低下。</a:t>
          </a:r>
        </a:p>
        <a:p>
          <a:r>
            <a:rPr kumimoji="1" lang="ja-JP" altLang="en-US" sz="1200">
              <a:latin typeface="ＭＳ Ｐゴシック" panose="020B0600070205080204" pitchFamily="50" charset="-128"/>
              <a:ea typeface="ＭＳ Ｐゴシック" panose="020B0600070205080204" pitchFamily="50" charset="-128"/>
            </a:rPr>
            <a:t>今後も行財政改革により歳出の削減に努めるとともに歳入の確保に努め、財政基盤を強化していく。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B807915-4B50-41ED-BEE9-64E478ADFF91}"/>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15AB0975-4E42-4241-B0B4-F98ED61955A1}"/>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1BE46E89-8FE2-4E97-8B05-B7C9BD542728}"/>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99F77E1-5436-4618-B63F-F60BC98C5C8E}"/>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CD6076CA-A784-4105-8E46-6488E0C4D26A}"/>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207A942-052E-4F30-BBE8-2F4192289C8F}"/>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E0A4941C-B73A-4221-B81E-CB056F33BB08}"/>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F8943FB-9F9C-4D70-8D57-D905DF002D5D}"/>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7733F62A-69A2-4E7C-94E4-CC757E34FF5C}"/>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B33635CE-8161-494D-B47D-0D23E6763896}"/>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D045BF2E-8658-4915-90BF-27EADA5752E1}"/>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EA1BA321-A19C-4B46-A828-7DEE27FC3B4B}"/>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9CCA547A-B4F1-4C33-AEBB-DC96A157AA86}"/>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2B73E3A9-B6E5-4F2E-96D1-DF0CD1B35735}"/>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F5EC98F1-C07F-4628-965D-A24CF8BA2C9D}"/>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4233</xdr:rowOff>
    </xdr:to>
    <xdr:cxnSp macro="">
      <xdr:nvCxnSpPr>
        <xdr:cNvPr id="64" name="直線コネクタ 63">
          <a:extLst>
            <a:ext uri="{FF2B5EF4-FFF2-40B4-BE49-F238E27FC236}">
              <a16:creationId xmlns:a16="http://schemas.microsoft.com/office/drawing/2014/main" id="{02492D88-D160-448F-AC42-360F6BF94724}"/>
            </a:ext>
          </a:extLst>
        </xdr:cNvPr>
        <xdr:cNvCxnSpPr/>
      </xdr:nvCxnSpPr>
      <xdr:spPr>
        <a:xfrm flipV="1">
          <a:off x="4514850" y="5877983"/>
          <a:ext cx="0" cy="13906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a:extLst>
            <a:ext uri="{FF2B5EF4-FFF2-40B4-BE49-F238E27FC236}">
              <a16:creationId xmlns:a16="http://schemas.microsoft.com/office/drawing/2014/main" id="{D17AD438-C4B9-44F9-90FB-F4D38A12EE8D}"/>
            </a:ext>
          </a:extLst>
        </xdr:cNvPr>
        <xdr:cNvSpPr txBox="1"/>
      </xdr:nvSpPr>
      <xdr:spPr>
        <a:xfrm>
          <a:off x="4584700" y="7247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a:extLst>
            <a:ext uri="{FF2B5EF4-FFF2-40B4-BE49-F238E27FC236}">
              <a16:creationId xmlns:a16="http://schemas.microsoft.com/office/drawing/2014/main" id="{5D828138-910B-42E7-B69D-42FEC588AC0F}"/>
            </a:ext>
          </a:extLst>
        </xdr:cNvPr>
        <xdr:cNvCxnSpPr/>
      </xdr:nvCxnSpPr>
      <xdr:spPr>
        <a:xfrm>
          <a:off x="4425950" y="72686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A09E819C-77D4-4871-A941-7529E3D55F95}"/>
            </a:ext>
          </a:extLst>
        </xdr:cNvPr>
        <xdr:cNvSpPr txBox="1"/>
      </xdr:nvSpPr>
      <xdr:spPr>
        <a:xfrm>
          <a:off x="4584700" y="5627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61CEC74C-B27C-4239-A27C-00159D9B148F}"/>
            </a:ext>
          </a:extLst>
        </xdr:cNvPr>
        <xdr:cNvCxnSpPr/>
      </xdr:nvCxnSpPr>
      <xdr:spPr>
        <a:xfrm>
          <a:off x="4425950" y="58779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40</xdr:row>
      <xdr:rowOff>6350</xdr:rowOff>
    </xdr:to>
    <xdr:cxnSp macro="">
      <xdr:nvCxnSpPr>
        <xdr:cNvPr id="69" name="直線コネクタ 68">
          <a:extLst>
            <a:ext uri="{FF2B5EF4-FFF2-40B4-BE49-F238E27FC236}">
              <a16:creationId xmlns:a16="http://schemas.microsoft.com/office/drawing/2014/main" id="{D0E384C4-6EDF-4E0F-8081-C45F5AF96BAE}"/>
            </a:ext>
          </a:extLst>
        </xdr:cNvPr>
        <xdr:cNvCxnSpPr/>
      </xdr:nvCxnSpPr>
      <xdr:spPr>
        <a:xfrm>
          <a:off x="3752850" y="6536267"/>
          <a:ext cx="762000" cy="7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103310</xdr:rowOff>
    </xdr:from>
    <xdr:ext cx="762000" cy="259045"/>
    <xdr:sp macro="" textlink="">
      <xdr:nvSpPr>
        <xdr:cNvPr id="70" name="財政力平均値テキスト">
          <a:extLst>
            <a:ext uri="{FF2B5EF4-FFF2-40B4-BE49-F238E27FC236}">
              <a16:creationId xmlns:a16="http://schemas.microsoft.com/office/drawing/2014/main" id="{40648A21-A637-4244-A4D3-54074E2F2DB5}"/>
            </a:ext>
          </a:extLst>
        </xdr:cNvPr>
        <xdr:cNvSpPr txBox="1"/>
      </xdr:nvSpPr>
      <xdr:spPr>
        <a:xfrm>
          <a:off x="4584700" y="637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F4FFF55D-F1B3-44F1-90CA-8C58E752711A}"/>
            </a:ext>
          </a:extLst>
        </xdr:cNvPr>
        <xdr:cNvSpPr/>
      </xdr:nvSpPr>
      <xdr:spPr>
        <a:xfrm>
          <a:off x="4464050" y="652568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16933</xdr:rowOff>
    </xdr:from>
    <xdr:to>
      <xdr:col>19</xdr:col>
      <xdr:colOff>133350</xdr:colOff>
      <xdr:row>39</xdr:row>
      <xdr:rowOff>97367</xdr:rowOff>
    </xdr:to>
    <xdr:cxnSp macro="">
      <xdr:nvCxnSpPr>
        <xdr:cNvPr id="72" name="直線コネクタ 71">
          <a:extLst>
            <a:ext uri="{FF2B5EF4-FFF2-40B4-BE49-F238E27FC236}">
              <a16:creationId xmlns:a16="http://schemas.microsoft.com/office/drawing/2014/main" id="{32206005-732F-4CBC-941A-AACF015138D6}"/>
            </a:ext>
          </a:extLst>
        </xdr:cNvPr>
        <xdr:cNvCxnSpPr/>
      </xdr:nvCxnSpPr>
      <xdr:spPr>
        <a:xfrm>
          <a:off x="2940050" y="6455833"/>
          <a:ext cx="8128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86783</xdr:rowOff>
    </xdr:from>
    <xdr:to>
      <xdr:col>19</xdr:col>
      <xdr:colOff>184150</xdr:colOff>
      <xdr:row>40</xdr:row>
      <xdr:rowOff>16933</xdr:rowOff>
    </xdr:to>
    <xdr:sp macro="" textlink="">
      <xdr:nvSpPr>
        <xdr:cNvPr id="73" name="フローチャート: 判断 72">
          <a:extLst>
            <a:ext uri="{FF2B5EF4-FFF2-40B4-BE49-F238E27FC236}">
              <a16:creationId xmlns:a16="http://schemas.microsoft.com/office/drawing/2014/main" id="{BE979C95-8B73-4C73-8689-CC0E274AFDB7}"/>
            </a:ext>
          </a:extLst>
        </xdr:cNvPr>
        <xdr:cNvSpPr/>
      </xdr:nvSpPr>
      <xdr:spPr>
        <a:xfrm>
          <a:off x="3702050" y="652568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1710</xdr:rowOff>
    </xdr:from>
    <xdr:ext cx="736600" cy="259045"/>
    <xdr:sp macro="" textlink="">
      <xdr:nvSpPr>
        <xdr:cNvPr id="74" name="テキスト ボックス 73">
          <a:extLst>
            <a:ext uri="{FF2B5EF4-FFF2-40B4-BE49-F238E27FC236}">
              <a16:creationId xmlns:a16="http://schemas.microsoft.com/office/drawing/2014/main" id="{AE139ED4-5118-4E67-94CE-320806463BA2}"/>
            </a:ext>
          </a:extLst>
        </xdr:cNvPr>
        <xdr:cNvSpPr txBox="1"/>
      </xdr:nvSpPr>
      <xdr:spPr>
        <a:xfrm>
          <a:off x="3409950" y="6605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16933</xdr:rowOff>
    </xdr:from>
    <xdr:to>
      <xdr:col>15</xdr:col>
      <xdr:colOff>82550</xdr:colOff>
      <xdr:row>39</xdr:row>
      <xdr:rowOff>16933</xdr:rowOff>
    </xdr:to>
    <xdr:cxnSp macro="">
      <xdr:nvCxnSpPr>
        <xdr:cNvPr id="75" name="直線コネクタ 74">
          <a:extLst>
            <a:ext uri="{FF2B5EF4-FFF2-40B4-BE49-F238E27FC236}">
              <a16:creationId xmlns:a16="http://schemas.microsoft.com/office/drawing/2014/main" id="{1EEB1019-AF6B-4125-887B-EA929F01641E}"/>
            </a:ext>
          </a:extLst>
        </xdr:cNvPr>
        <xdr:cNvCxnSpPr/>
      </xdr:nvCxnSpPr>
      <xdr:spPr>
        <a:xfrm>
          <a:off x="2127250" y="6455833"/>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424C2B8E-871F-4CC3-AF87-9C7A4F8000B9}"/>
            </a:ext>
          </a:extLst>
        </xdr:cNvPr>
        <xdr:cNvSpPr/>
      </xdr:nvSpPr>
      <xdr:spPr>
        <a:xfrm>
          <a:off x="288925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7" name="テキスト ボックス 76">
          <a:extLst>
            <a:ext uri="{FF2B5EF4-FFF2-40B4-BE49-F238E27FC236}">
              <a16:creationId xmlns:a16="http://schemas.microsoft.com/office/drawing/2014/main" id="{E6E2B5FA-44B3-4FF9-A9D7-64B1AF362A31}"/>
            </a:ext>
          </a:extLst>
        </xdr:cNvPr>
        <xdr:cNvSpPr txBox="1"/>
      </xdr:nvSpPr>
      <xdr:spPr>
        <a:xfrm>
          <a:off x="259715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148167</xdr:rowOff>
    </xdr:from>
    <xdr:to>
      <xdr:col>11</xdr:col>
      <xdr:colOff>31750</xdr:colOff>
      <xdr:row>39</xdr:row>
      <xdr:rowOff>16933</xdr:rowOff>
    </xdr:to>
    <xdr:cxnSp macro="">
      <xdr:nvCxnSpPr>
        <xdr:cNvPr id="78" name="直線コネクタ 77">
          <a:extLst>
            <a:ext uri="{FF2B5EF4-FFF2-40B4-BE49-F238E27FC236}">
              <a16:creationId xmlns:a16="http://schemas.microsoft.com/office/drawing/2014/main" id="{08A0A45C-F1C9-4D55-AA28-E38DFDD2E686}"/>
            </a:ext>
          </a:extLst>
        </xdr:cNvPr>
        <xdr:cNvCxnSpPr/>
      </xdr:nvCxnSpPr>
      <xdr:spPr>
        <a:xfrm>
          <a:off x="1333500" y="6421967"/>
          <a:ext cx="793750"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FEA963AA-5DC7-4C83-9C07-7A97F4CD89DD}"/>
            </a:ext>
          </a:extLst>
        </xdr:cNvPr>
        <xdr:cNvSpPr/>
      </xdr:nvSpPr>
      <xdr:spPr>
        <a:xfrm>
          <a:off x="2095500" y="64452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0" name="テキスト ボックス 79">
          <a:extLst>
            <a:ext uri="{FF2B5EF4-FFF2-40B4-BE49-F238E27FC236}">
              <a16:creationId xmlns:a16="http://schemas.microsoft.com/office/drawing/2014/main" id="{B59AFA4D-DBC2-44CA-B0AC-A08BA9F21E9B}"/>
            </a:ext>
          </a:extLst>
        </xdr:cNvPr>
        <xdr:cNvSpPr txBox="1"/>
      </xdr:nvSpPr>
      <xdr:spPr>
        <a:xfrm>
          <a:off x="178435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81" name="フローチャート: 判断 80">
          <a:extLst>
            <a:ext uri="{FF2B5EF4-FFF2-40B4-BE49-F238E27FC236}">
              <a16:creationId xmlns:a16="http://schemas.microsoft.com/office/drawing/2014/main" id="{45A1F806-3162-4BD0-B55D-6D6475EAE521}"/>
            </a:ext>
          </a:extLst>
        </xdr:cNvPr>
        <xdr:cNvSpPr/>
      </xdr:nvSpPr>
      <xdr:spPr>
        <a:xfrm>
          <a:off x="1282700" y="64452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92727</xdr:rowOff>
    </xdr:from>
    <xdr:ext cx="762000" cy="259045"/>
    <xdr:sp macro="" textlink="">
      <xdr:nvSpPr>
        <xdr:cNvPr id="82" name="テキスト ボックス 81">
          <a:extLst>
            <a:ext uri="{FF2B5EF4-FFF2-40B4-BE49-F238E27FC236}">
              <a16:creationId xmlns:a16="http://schemas.microsoft.com/office/drawing/2014/main" id="{7F1C2741-7584-4A9A-A9EE-511C7FC9FBDC}"/>
            </a:ext>
          </a:extLst>
        </xdr:cNvPr>
        <xdr:cNvSpPr txBox="1"/>
      </xdr:nvSpPr>
      <xdr:spPr>
        <a:xfrm>
          <a:off x="97155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BF26C9A7-40D6-4D36-A9FD-18CB576BDC95}"/>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83A7CF5A-2EF8-450F-87A7-614C36456EB7}"/>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E1F5C5E-6059-47BE-9444-B46A2AA55B80}"/>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1D5C1C54-D47D-4139-B20F-9BE8F6239C4F}"/>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2609A058-67B2-4363-AD2A-31E59DC11D2E}"/>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a:extLst>
            <a:ext uri="{FF2B5EF4-FFF2-40B4-BE49-F238E27FC236}">
              <a16:creationId xmlns:a16="http://schemas.microsoft.com/office/drawing/2014/main" id="{17755E57-EC45-4055-A8FE-719135A70693}"/>
            </a:ext>
          </a:extLst>
        </xdr:cNvPr>
        <xdr:cNvSpPr/>
      </xdr:nvSpPr>
      <xdr:spPr>
        <a:xfrm>
          <a:off x="4464050" y="6565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99077</xdr:rowOff>
    </xdr:from>
    <xdr:ext cx="762000" cy="259045"/>
    <xdr:sp macro="" textlink="">
      <xdr:nvSpPr>
        <xdr:cNvPr id="89" name="財政力該当値テキスト">
          <a:extLst>
            <a:ext uri="{FF2B5EF4-FFF2-40B4-BE49-F238E27FC236}">
              <a16:creationId xmlns:a16="http://schemas.microsoft.com/office/drawing/2014/main" id="{0762D530-C82E-4270-9948-18D5C77BAEB2}"/>
            </a:ext>
          </a:extLst>
        </xdr:cNvPr>
        <xdr:cNvSpPr txBox="1"/>
      </xdr:nvSpPr>
      <xdr:spPr>
        <a:xfrm>
          <a:off x="45847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90" name="楕円 89">
          <a:extLst>
            <a:ext uri="{FF2B5EF4-FFF2-40B4-BE49-F238E27FC236}">
              <a16:creationId xmlns:a16="http://schemas.microsoft.com/office/drawing/2014/main" id="{EF4A8C86-5E1A-419A-A7B1-F8A3EBA83864}"/>
            </a:ext>
          </a:extLst>
        </xdr:cNvPr>
        <xdr:cNvSpPr/>
      </xdr:nvSpPr>
      <xdr:spPr>
        <a:xfrm>
          <a:off x="3702050" y="648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91" name="テキスト ボックス 90">
          <a:extLst>
            <a:ext uri="{FF2B5EF4-FFF2-40B4-BE49-F238E27FC236}">
              <a16:creationId xmlns:a16="http://schemas.microsoft.com/office/drawing/2014/main" id="{E2AABEC2-31F2-4FDE-8F50-AFE6472AA18D}"/>
            </a:ext>
          </a:extLst>
        </xdr:cNvPr>
        <xdr:cNvSpPr txBox="1"/>
      </xdr:nvSpPr>
      <xdr:spPr>
        <a:xfrm>
          <a:off x="3409950" y="6267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137583</xdr:rowOff>
    </xdr:from>
    <xdr:to>
      <xdr:col>15</xdr:col>
      <xdr:colOff>133350</xdr:colOff>
      <xdr:row>39</xdr:row>
      <xdr:rowOff>67733</xdr:rowOff>
    </xdr:to>
    <xdr:sp macro="" textlink="">
      <xdr:nvSpPr>
        <xdr:cNvPr id="92" name="楕円 91">
          <a:extLst>
            <a:ext uri="{FF2B5EF4-FFF2-40B4-BE49-F238E27FC236}">
              <a16:creationId xmlns:a16="http://schemas.microsoft.com/office/drawing/2014/main" id="{96AF9EF3-7426-4253-8D35-DE95791E1593}"/>
            </a:ext>
          </a:extLst>
        </xdr:cNvPr>
        <xdr:cNvSpPr/>
      </xdr:nvSpPr>
      <xdr:spPr>
        <a:xfrm>
          <a:off x="2889250" y="64113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77910</xdr:rowOff>
    </xdr:from>
    <xdr:ext cx="762000" cy="259045"/>
    <xdr:sp macro="" textlink="">
      <xdr:nvSpPr>
        <xdr:cNvPr id="93" name="テキスト ボックス 92">
          <a:extLst>
            <a:ext uri="{FF2B5EF4-FFF2-40B4-BE49-F238E27FC236}">
              <a16:creationId xmlns:a16="http://schemas.microsoft.com/office/drawing/2014/main" id="{805CC4E6-A3AB-4A7A-A5DD-C9989B6FBC09}"/>
            </a:ext>
          </a:extLst>
        </xdr:cNvPr>
        <xdr:cNvSpPr txBox="1"/>
      </xdr:nvSpPr>
      <xdr:spPr>
        <a:xfrm>
          <a:off x="2597150" y="61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137583</xdr:rowOff>
    </xdr:from>
    <xdr:to>
      <xdr:col>11</xdr:col>
      <xdr:colOff>82550</xdr:colOff>
      <xdr:row>39</xdr:row>
      <xdr:rowOff>67733</xdr:rowOff>
    </xdr:to>
    <xdr:sp macro="" textlink="">
      <xdr:nvSpPr>
        <xdr:cNvPr id="94" name="楕円 93">
          <a:extLst>
            <a:ext uri="{FF2B5EF4-FFF2-40B4-BE49-F238E27FC236}">
              <a16:creationId xmlns:a16="http://schemas.microsoft.com/office/drawing/2014/main" id="{E93C0248-9DF0-4CD9-A39F-7D44AD033B07}"/>
            </a:ext>
          </a:extLst>
        </xdr:cNvPr>
        <xdr:cNvSpPr/>
      </xdr:nvSpPr>
      <xdr:spPr>
        <a:xfrm>
          <a:off x="2095500" y="641138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95" name="テキスト ボックス 94">
          <a:extLst>
            <a:ext uri="{FF2B5EF4-FFF2-40B4-BE49-F238E27FC236}">
              <a16:creationId xmlns:a16="http://schemas.microsoft.com/office/drawing/2014/main" id="{60BABBC5-B530-452A-910B-3DC0C2158D99}"/>
            </a:ext>
          </a:extLst>
        </xdr:cNvPr>
        <xdr:cNvSpPr txBox="1"/>
      </xdr:nvSpPr>
      <xdr:spPr>
        <a:xfrm>
          <a:off x="1784350" y="61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97367</xdr:rowOff>
    </xdr:from>
    <xdr:to>
      <xdr:col>7</xdr:col>
      <xdr:colOff>31750</xdr:colOff>
      <xdr:row>39</xdr:row>
      <xdr:rowOff>27517</xdr:rowOff>
    </xdr:to>
    <xdr:sp macro="" textlink="">
      <xdr:nvSpPr>
        <xdr:cNvPr id="96" name="楕円 95">
          <a:extLst>
            <a:ext uri="{FF2B5EF4-FFF2-40B4-BE49-F238E27FC236}">
              <a16:creationId xmlns:a16="http://schemas.microsoft.com/office/drawing/2014/main" id="{92957E46-9CC0-4C50-B614-FAA8DD7323E1}"/>
            </a:ext>
          </a:extLst>
        </xdr:cNvPr>
        <xdr:cNvSpPr/>
      </xdr:nvSpPr>
      <xdr:spPr>
        <a:xfrm>
          <a:off x="1282700" y="63711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37694</xdr:rowOff>
    </xdr:from>
    <xdr:ext cx="762000" cy="259045"/>
    <xdr:sp macro="" textlink="">
      <xdr:nvSpPr>
        <xdr:cNvPr id="97" name="テキスト ボックス 96">
          <a:extLst>
            <a:ext uri="{FF2B5EF4-FFF2-40B4-BE49-F238E27FC236}">
              <a16:creationId xmlns:a16="http://schemas.microsoft.com/office/drawing/2014/main" id="{14C55512-46CD-4CB0-884B-011F5B225E9B}"/>
            </a:ext>
          </a:extLst>
        </xdr:cNvPr>
        <xdr:cNvSpPr txBox="1"/>
      </xdr:nvSpPr>
      <xdr:spPr>
        <a:xfrm>
          <a:off x="971550" y="614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27050FCA-1A41-4635-9D64-5B0462323B3C}"/>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5682061C-D589-4433-AF85-D58638A9E9FE}"/>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9EA6F23F-244E-4F60-919C-511160A1094A}"/>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1E122032-3954-458A-8058-5D71F22440E0}"/>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D503DD91-29AE-4DF3-A68D-31A6C471935C}"/>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49BD0C5D-926D-4339-8138-F8A5672BEA22}"/>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E204F1D6-03CD-487F-B9D9-27F41EFCFDCE}"/>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8523140-F076-4704-8B56-739E28C6ADE3}"/>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7B4B919-122A-4DA1-8105-F3FCF16F301C}"/>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5F92994A-37F0-4B8F-9C30-537CF75EDCBA}"/>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AA21E461-C7DF-4706-AC2A-0CF60ED5E180}"/>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53AF93BC-D078-4B7F-8C42-9EF07F67B163}"/>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9FD87F26-B84A-43EA-8310-8EB36C613EDC}"/>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年度以降、市税などの増に伴う経常一般財源の増加により、改善傾向となっている。</a:t>
          </a:r>
        </a:p>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年度は、物件費や扶助費などの経常的な歳出の増に加え、普通交付税や臨時財政対策債などの経常一般財源が減少し、経常収支比率は前年度より</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558DDC92-A208-484D-B4FD-0804FD661523}"/>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51C84408-0831-491A-AD49-8758DCE6E11D}"/>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59648188-58BE-4DD5-90CC-CC0FFA966520}"/>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192C7AF3-AD39-4DA5-A828-72ED0890C2D5}"/>
            </a:ext>
          </a:extLst>
        </xdr:cNvPr>
        <xdr:cNvCxnSpPr/>
      </xdr:nvCxnSpPr>
      <xdr:spPr>
        <a:xfrm>
          <a:off x="7048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898EBA21-D0DF-46BD-9A63-53B503C9D7BE}"/>
            </a:ext>
          </a:extLst>
        </xdr:cNvPr>
        <xdr:cNvSpPr txBox="1"/>
      </xdr:nvSpPr>
      <xdr:spPr>
        <a:xfrm>
          <a:off x="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F3F32294-57E3-49E6-83A5-CE94685E1D5B}"/>
            </a:ext>
          </a:extLst>
        </xdr:cNvPr>
        <xdr:cNvCxnSpPr/>
      </xdr:nvCxnSpPr>
      <xdr:spPr>
        <a:xfrm>
          <a:off x="7048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F4383BFB-85AE-4660-BBC0-7F183998F0C1}"/>
            </a:ext>
          </a:extLst>
        </xdr:cNvPr>
        <xdr:cNvSpPr txBox="1"/>
      </xdr:nvSpPr>
      <xdr:spPr>
        <a:xfrm>
          <a:off x="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EC4A661C-AF3B-41E3-9D0C-6FA4BBB6B35A}"/>
            </a:ext>
          </a:extLst>
        </xdr:cNvPr>
        <xdr:cNvCxnSpPr/>
      </xdr:nvCxnSpPr>
      <xdr:spPr>
        <a:xfrm>
          <a:off x="7048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4BCAB8C2-6334-4F6F-AF9E-64ED43C73A23}"/>
            </a:ext>
          </a:extLst>
        </xdr:cNvPr>
        <xdr:cNvSpPr txBox="1"/>
      </xdr:nvSpPr>
      <xdr:spPr>
        <a:xfrm>
          <a:off x="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73E1C874-C428-46E4-9C6B-A3A0C1A1F4B4}"/>
            </a:ext>
          </a:extLst>
        </xdr:cNvPr>
        <xdr:cNvCxnSpPr/>
      </xdr:nvCxnSpPr>
      <xdr:spPr>
        <a:xfrm>
          <a:off x="7048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5DEACC08-3DB0-4195-A6D3-651F9530E1D1}"/>
            </a:ext>
          </a:extLst>
        </xdr:cNvPr>
        <xdr:cNvSpPr txBox="1"/>
      </xdr:nvSpPr>
      <xdr:spPr>
        <a:xfrm>
          <a:off x="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66E5F557-0838-462B-8A3B-45F5F6A45B0A}"/>
            </a:ext>
          </a:extLst>
        </xdr:cNvPr>
        <xdr:cNvCxnSpPr/>
      </xdr:nvCxnSpPr>
      <xdr:spPr>
        <a:xfrm>
          <a:off x="7048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5F581742-930E-44E9-B425-266B00B953C7}"/>
            </a:ext>
          </a:extLst>
        </xdr:cNvPr>
        <xdr:cNvSpPr txBox="1"/>
      </xdr:nvSpPr>
      <xdr:spPr>
        <a:xfrm>
          <a:off x="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A025D1C1-26E8-485C-A1AF-76BCC6DC9AA7}"/>
            </a:ext>
          </a:extLst>
        </xdr:cNvPr>
        <xdr:cNvCxnSpPr/>
      </xdr:nvCxnSpPr>
      <xdr:spPr>
        <a:xfrm>
          <a:off x="7048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D4A7F4CB-4574-417C-A00E-D1FA1F7694A0}"/>
            </a:ext>
          </a:extLst>
        </xdr:cNvPr>
        <xdr:cNvSpPr txBox="1"/>
      </xdr:nvSpPr>
      <xdr:spPr>
        <a:xfrm>
          <a:off x="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706A3A86-D6C4-44BB-A7D6-90ED7135B9C0}"/>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DBA5C2E4-F61E-4944-821B-B7A8A292BAD9}"/>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E3609990-2183-4308-8C3F-F7C94A525B83}"/>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81945</xdr:rowOff>
    </xdr:from>
    <xdr:to>
      <xdr:col>23</xdr:col>
      <xdr:colOff>133350</xdr:colOff>
      <xdr:row>68</xdr:row>
      <xdr:rowOff>44148</xdr:rowOff>
    </xdr:to>
    <xdr:cxnSp macro="">
      <xdr:nvCxnSpPr>
        <xdr:cNvPr id="129" name="直線コネクタ 128">
          <a:extLst>
            <a:ext uri="{FF2B5EF4-FFF2-40B4-BE49-F238E27FC236}">
              <a16:creationId xmlns:a16="http://schemas.microsoft.com/office/drawing/2014/main" id="{414A5796-3C7F-4117-983C-7919EEA44CB7}"/>
            </a:ext>
          </a:extLst>
        </xdr:cNvPr>
        <xdr:cNvCxnSpPr/>
      </xdr:nvCxnSpPr>
      <xdr:spPr>
        <a:xfrm flipV="1">
          <a:off x="4514850" y="9822845"/>
          <a:ext cx="0" cy="1448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16225</xdr:rowOff>
    </xdr:from>
    <xdr:ext cx="762000" cy="259045"/>
    <xdr:sp macro="" textlink="">
      <xdr:nvSpPr>
        <xdr:cNvPr id="130" name="財政構造の弾力性最小値テキスト">
          <a:extLst>
            <a:ext uri="{FF2B5EF4-FFF2-40B4-BE49-F238E27FC236}">
              <a16:creationId xmlns:a16="http://schemas.microsoft.com/office/drawing/2014/main" id="{30B74D9E-5E78-4777-AA1B-FAE991961A5B}"/>
            </a:ext>
          </a:extLst>
        </xdr:cNvPr>
        <xdr:cNvSpPr txBox="1"/>
      </xdr:nvSpPr>
      <xdr:spPr>
        <a:xfrm>
          <a:off x="4584700" y="1124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44148</xdr:rowOff>
    </xdr:from>
    <xdr:to>
      <xdr:col>24</xdr:col>
      <xdr:colOff>12700</xdr:colOff>
      <xdr:row>68</xdr:row>
      <xdr:rowOff>44148</xdr:rowOff>
    </xdr:to>
    <xdr:cxnSp macro="">
      <xdr:nvCxnSpPr>
        <xdr:cNvPr id="131" name="直線コネクタ 130">
          <a:extLst>
            <a:ext uri="{FF2B5EF4-FFF2-40B4-BE49-F238E27FC236}">
              <a16:creationId xmlns:a16="http://schemas.microsoft.com/office/drawing/2014/main" id="{9F0D3A3D-9671-475C-AE17-A99262839841}"/>
            </a:ext>
          </a:extLst>
        </xdr:cNvPr>
        <xdr:cNvCxnSpPr/>
      </xdr:nvCxnSpPr>
      <xdr:spPr>
        <a:xfrm>
          <a:off x="4425950" y="112709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168322</xdr:rowOff>
    </xdr:from>
    <xdr:ext cx="762000" cy="259045"/>
    <xdr:sp macro="" textlink="">
      <xdr:nvSpPr>
        <xdr:cNvPr id="132" name="財政構造の弾力性最大値テキスト">
          <a:extLst>
            <a:ext uri="{FF2B5EF4-FFF2-40B4-BE49-F238E27FC236}">
              <a16:creationId xmlns:a16="http://schemas.microsoft.com/office/drawing/2014/main" id="{E2E3D8DC-4387-416E-9A8E-E244553ED351}"/>
            </a:ext>
          </a:extLst>
        </xdr:cNvPr>
        <xdr:cNvSpPr txBox="1"/>
      </xdr:nvSpPr>
      <xdr:spPr>
        <a:xfrm>
          <a:off x="4584700" y="957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81945</xdr:rowOff>
    </xdr:from>
    <xdr:to>
      <xdr:col>24</xdr:col>
      <xdr:colOff>12700</xdr:colOff>
      <xdr:row>59</xdr:row>
      <xdr:rowOff>81945</xdr:rowOff>
    </xdr:to>
    <xdr:cxnSp macro="">
      <xdr:nvCxnSpPr>
        <xdr:cNvPr id="133" name="直線コネクタ 132">
          <a:extLst>
            <a:ext uri="{FF2B5EF4-FFF2-40B4-BE49-F238E27FC236}">
              <a16:creationId xmlns:a16="http://schemas.microsoft.com/office/drawing/2014/main" id="{C7AAC310-2D07-43ED-83C4-CBAECC574F17}"/>
            </a:ext>
          </a:extLst>
        </xdr:cNvPr>
        <xdr:cNvCxnSpPr/>
      </xdr:nvCxnSpPr>
      <xdr:spPr>
        <a:xfrm>
          <a:off x="4425950" y="98228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115509</xdr:rowOff>
    </xdr:from>
    <xdr:to>
      <xdr:col>23</xdr:col>
      <xdr:colOff>133350</xdr:colOff>
      <xdr:row>60</xdr:row>
      <xdr:rowOff>2419</xdr:rowOff>
    </xdr:to>
    <xdr:cxnSp macro="">
      <xdr:nvCxnSpPr>
        <xdr:cNvPr id="134" name="直線コネクタ 133">
          <a:extLst>
            <a:ext uri="{FF2B5EF4-FFF2-40B4-BE49-F238E27FC236}">
              <a16:creationId xmlns:a16="http://schemas.microsoft.com/office/drawing/2014/main" id="{CB42DE8A-79B0-4DE6-B52A-5C94FF06BE27}"/>
            </a:ext>
          </a:extLst>
        </xdr:cNvPr>
        <xdr:cNvCxnSpPr/>
      </xdr:nvCxnSpPr>
      <xdr:spPr>
        <a:xfrm>
          <a:off x="3752850" y="9691309"/>
          <a:ext cx="762000" cy="21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98775</xdr:rowOff>
    </xdr:from>
    <xdr:ext cx="762000" cy="259045"/>
    <xdr:sp macro="" textlink="">
      <xdr:nvSpPr>
        <xdr:cNvPr id="135" name="財政構造の弾力性平均値テキスト">
          <a:extLst>
            <a:ext uri="{FF2B5EF4-FFF2-40B4-BE49-F238E27FC236}">
              <a16:creationId xmlns:a16="http://schemas.microsoft.com/office/drawing/2014/main" id="{360C6F9E-95A8-4E8B-A455-4DB2FB527EF7}"/>
            </a:ext>
          </a:extLst>
        </xdr:cNvPr>
        <xdr:cNvSpPr txBox="1"/>
      </xdr:nvSpPr>
      <xdr:spPr>
        <a:xfrm>
          <a:off x="4584700" y="10500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126698</xdr:rowOff>
    </xdr:from>
    <xdr:to>
      <xdr:col>23</xdr:col>
      <xdr:colOff>184150</xdr:colOff>
      <xdr:row>64</xdr:row>
      <xdr:rowOff>56848</xdr:rowOff>
    </xdr:to>
    <xdr:sp macro="" textlink="">
      <xdr:nvSpPr>
        <xdr:cNvPr id="136" name="フローチャート: 判断 135">
          <a:extLst>
            <a:ext uri="{FF2B5EF4-FFF2-40B4-BE49-F238E27FC236}">
              <a16:creationId xmlns:a16="http://schemas.microsoft.com/office/drawing/2014/main" id="{627E1E76-F18F-40C9-AFF0-1FA106625421}"/>
            </a:ext>
          </a:extLst>
        </xdr:cNvPr>
        <xdr:cNvSpPr/>
      </xdr:nvSpPr>
      <xdr:spPr>
        <a:xfrm>
          <a:off x="4464050" y="105279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115509</xdr:rowOff>
    </xdr:from>
    <xdr:to>
      <xdr:col>19</xdr:col>
      <xdr:colOff>133350</xdr:colOff>
      <xdr:row>61</xdr:row>
      <xdr:rowOff>106741</xdr:rowOff>
    </xdr:to>
    <xdr:cxnSp macro="">
      <xdr:nvCxnSpPr>
        <xdr:cNvPr id="137" name="直線コネクタ 136">
          <a:extLst>
            <a:ext uri="{FF2B5EF4-FFF2-40B4-BE49-F238E27FC236}">
              <a16:creationId xmlns:a16="http://schemas.microsoft.com/office/drawing/2014/main" id="{E376614D-302D-4153-BD68-074D27A016D4}"/>
            </a:ext>
          </a:extLst>
        </xdr:cNvPr>
        <xdr:cNvCxnSpPr/>
      </xdr:nvCxnSpPr>
      <xdr:spPr>
        <a:xfrm flipV="1">
          <a:off x="2940050" y="9691309"/>
          <a:ext cx="812800" cy="48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78922</xdr:rowOff>
    </xdr:from>
    <xdr:to>
      <xdr:col>19</xdr:col>
      <xdr:colOff>184150</xdr:colOff>
      <xdr:row>62</xdr:row>
      <xdr:rowOff>9072</xdr:rowOff>
    </xdr:to>
    <xdr:sp macro="" textlink="">
      <xdr:nvSpPr>
        <xdr:cNvPr id="138" name="フローチャート: 判断 137">
          <a:extLst>
            <a:ext uri="{FF2B5EF4-FFF2-40B4-BE49-F238E27FC236}">
              <a16:creationId xmlns:a16="http://schemas.microsoft.com/office/drawing/2014/main" id="{27B731C1-70B3-4C85-9E52-74BA8EED48C7}"/>
            </a:ext>
          </a:extLst>
        </xdr:cNvPr>
        <xdr:cNvSpPr/>
      </xdr:nvSpPr>
      <xdr:spPr>
        <a:xfrm>
          <a:off x="3702050" y="101500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165299</xdr:rowOff>
    </xdr:from>
    <xdr:ext cx="736600" cy="259045"/>
    <xdr:sp macro="" textlink="">
      <xdr:nvSpPr>
        <xdr:cNvPr id="139" name="テキスト ボックス 138">
          <a:extLst>
            <a:ext uri="{FF2B5EF4-FFF2-40B4-BE49-F238E27FC236}">
              <a16:creationId xmlns:a16="http://schemas.microsoft.com/office/drawing/2014/main" id="{E3388BDB-0143-42E9-AD36-E66E80E98C32}"/>
            </a:ext>
          </a:extLst>
        </xdr:cNvPr>
        <xdr:cNvSpPr txBox="1"/>
      </xdr:nvSpPr>
      <xdr:spPr>
        <a:xfrm>
          <a:off x="3409950" y="10236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106741</xdr:rowOff>
    </xdr:from>
    <xdr:to>
      <xdr:col>15</xdr:col>
      <xdr:colOff>82550</xdr:colOff>
      <xdr:row>61</xdr:row>
      <xdr:rowOff>129722</xdr:rowOff>
    </xdr:to>
    <xdr:cxnSp macro="">
      <xdr:nvCxnSpPr>
        <xdr:cNvPr id="140" name="直線コネクタ 139">
          <a:extLst>
            <a:ext uri="{FF2B5EF4-FFF2-40B4-BE49-F238E27FC236}">
              <a16:creationId xmlns:a16="http://schemas.microsoft.com/office/drawing/2014/main" id="{AD22DE65-9D63-48DA-94DD-8175557970A9}"/>
            </a:ext>
          </a:extLst>
        </xdr:cNvPr>
        <xdr:cNvCxnSpPr/>
      </xdr:nvCxnSpPr>
      <xdr:spPr>
        <a:xfrm flipV="1">
          <a:off x="2127250" y="10177841"/>
          <a:ext cx="8128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93133</xdr:rowOff>
    </xdr:from>
    <xdr:to>
      <xdr:col>15</xdr:col>
      <xdr:colOff>133350</xdr:colOff>
      <xdr:row>65</xdr:row>
      <xdr:rowOff>23283</xdr:rowOff>
    </xdr:to>
    <xdr:sp macro="" textlink="">
      <xdr:nvSpPr>
        <xdr:cNvPr id="141" name="フローチャート: 判断 140">
          <a:extLst>
            <a:ext uri="{FF2B5EF4-FFF2-40B4-BE49-F238E27FC236}">
              <a16:creationId xmlns:a16="http://schemas.microsoft.com/office/drawing/2014/main" id="{D9507B00-68BC-4082-BD8A-252C686660A7}"/>
            </a:ext>
          </a:extLst>
        </xdr:cNvPr>
        <xdr:cNvSpPr/>
      </xdr:nvSpPr>
      <xdr:spPr>
        <a:xfrm>
          <a:off x="2889250" y="106595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8060</xdr:rowOff>
    </xdr:from>
    <xdr:ext cx="762000" cy="259045"/>
    <xdr:sp macro="" textlink="">
      <xdr:nvSpPr>
        <xdr:cNvPr id="142" name="テキスト ボックス 141">
          <a:extLst>
            <a:ext uri="{FF2B5EF4-FFF2-40B4-BE49-F238E27FC236}">
              <a16:creationId xmlns:a16="http://schemas.microsoft.com/office/drawing/2014/main" id="{A61D78D3-B15F-4B07-A5B3-A331096832FE}"/>
            </a:ext>
          </a:extLst>
        </xdr:cNvPr>
        <xdr:cNvSpPr txBox="1"/>
      </xdr:nvSpPr>
      <xdr:spPr>
        <a:xfrm>
          <a:off x="2597150" y="1073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139398</xdr:rowOff>
    </xdr:from>
    <xdr:to>
      <xdr:col>11</xdr:col>
      <xdr:colOff>31750</xdr:colOff>
      <xdr:row>61</xdr:row>
      <xdr:rowOff>129722</xdr:rowOff>
    </xdr:to>
    <xdr:cxnSp macro="">
      <xdr:nvCxnSpPr>
        <xdr:cNvPr id="143" name="直線コネクタ 142">
          <a:extLst>
            <a:ext uri="{FF2B5EF4-FFF2-40B4-BE49-F238E27FC236}">
              <a16:creationId xmlns:a16="http://schemas.microsoft.com/office/drawing/2014/main" id="{1161AE86-09AE-40F7-9795-58579E1540BD}"/>
            </a:ext>
          </a:extLst>
        </xdr:cNvPr>
        <xdr:cNvCxnSpPr/>
      </xdr:nvCxnSpPr>
      <xdr:spPr>
        <a:xfrm>
          <a:off x="1333500" y="9880298"/>
          <a:ext cx="793750" cy="32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93133</xdr:rowOff>
    </xdr:from>
    <xdr:to>
      <xdr:col>11</xdr:col>
      <xdr:colOff>82550</xdr:colOff>
      <xdr:row>65</xdr:row>
      <xdr:rowOff>23283</xdr:rowOff>
    </xdr:to>
    <xdr:sp macro="" textlink="">
      <xdr:nvSpPr>
        <xdr:cNvPr id="144" name="フローチャート: 判断 143">
          <a:extLst>
            <a:ext uri="{FF2B5EF4-FFF2-40B4-BE49-F238E27FC236}">
              <a16:creationId xmlns:a16="http://schemas.microsoft.com/office/drawing/2014/main" id="{8E9204CA-BC7B-4FAC-84E8-5E4B7E9F2A56}"/>
            </a:ext>
          </a:extLst>
        </xdr:cNvPr>
        <xdr:cNvSpPr/>
      </xdr:nvSpPr>
      <xdr:spPr>
        <a:xfrm>
          <a:off x="2095500" y="1065953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8060</xdr:rowOff>
    </xdr:from>
    <xdr:ext cx="762000" cy="259045"/>
    <xdr:sp macro="" textlink="">
      <xdr:nvSpPr>
        <xdr:cNvPr id="145" name="テキスト ボックス 144">
          <a:extLst>
            <a:ext uri="{FF2B5EF4-FFF2-40B4-BE49-F238E27FC236}">
              <a16:creationId xmlns:a16="http://schemas.microsoft.com/office/drawing/2014/main" id="{3B8815B5-0A57-4F29-815E-A08069DA9A25}"/>
            </a:ext>
          </a:extLst>
        </xdr:cNvPr>
        <xdr:cNvSpPr txBox="1"/>
      </xdr:nvSpPr>
      <xdr:spPr>
        <a:xfrm>
          <a:off x="1784350" y="1073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24191</xdr:rowOff>
    </xdr:from>
    <xdr:to>
      <xdr:col>7</xdr:col>
      <xdr:colOff>31750</xdr:colOff>
      <xdr:row>64</xdr:row>
      <xdr:rowOff>125791</xdr:rowOff>
    </xdr:to>
    <xdr:sp macro="" textlink="">
      <xdr:nvSpPr>
        <xdr:cNvPr id="146" name="フローチャート: 判断 145">
          <a:extLst>
            <a:ext uri="{FF2B5EF4-FFF2-40B4-BE49-F238E27FC236}">
              <a16:creationId xmlns:a16="http://schemas.microsoft.com/office/drawing/2014/main" id="{10A404EA-2ADB-4CE0-93B5-151D297F1E79}"/>
            </a:ext>
          </a:extLst>
        </xdr:cNvPr>
        <xdr:cNvSpPr/>
      </xdr:nvSpPr>
      <xdr:spPr>
        <a:xfrm>
          <a:off x="1282700" y="1059059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110568</xdr:rowOff>
    </xdr:from>
    <xdr:ext cx="762000" cy="259045"/>
    <xdr:sp macro="" textlink="">
      <xdr:nvSpPr>
        <xdr:cNvPr id="147" name="テキスト ボックス 146">
          <a:extLst>
            <a:ext uri="{FF2B5EF4-FFF2-40B4-BE49-F238E27FC236}">
              <a16:creationId xmlns:a16="http://schemas.microsoft.com/office/drawing/2014/main" id="{0350305A-6E08-4185-89E0-441E46501F1D}"/>
            </a:ext>
          </a:extLst>
        </xdr:cNvPr>
        <xdr:cNvSpPr txBox="1"/>
      </xdr:nvSpPr>
      <xdr:spPr>
        <a:xfrm>
          <a:off x="971550" y="1067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E186A86-AC44-42D1-A747-7A8CE5F3FC74}"/>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47254DFE-4AA7-40CA-969A-0BB57D4A6BDE}"/>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F7FCE8DE-3745-46B8-A236-5A548902C6B4}"/>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6085C989-9395-4B78-93AB-CE35663536F1}"/>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594DD88E-7B6D-4FA7-A38D-915164382579}"/>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123069</xdr:rowOff>
    </xdr:from>
    <xdr:to>
      <xdr:col>23</xdr:col>
      <xdr:colOff>184150</xdr:colOff>
      <xdr:row>60</xdr:row>
      <xdr:rowOff>53219</xdr:rowOff>
    </xdr:to>
    <xdr:sp macro="" textlink="">
      <xdr:nvSpPr>
        <xdr:cNvPr id="153" name="楕円 152">
          <a:extLst>
            <a:ext uri="{FF2B5EF4-FFF2-40B4-BE49-F238E27FC236}">
              <a16:creationId xmlns:a16="http://schemas.microsoft.com/office/drawing/2014/main" id="{19354756-BA95-4D29-9936-E854A7C42094}"/>
            </a:ext>
          </a:extLst>
        </xdr:cNvPr>
        <xdr:cNvSpPr/>
      </xdr:nvSpPr>
      <xdr:spPr>
        <a:xfrm>
          <a:off x="4464050" y="98639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44346</xdr:rowOff>
    </xdr:from>
    <xdr:ext cx="762000" cy="259045"/>
    <xdr:sp macro="" textlink="">
      <xdr:nvSpPr>
        <xdr:cNvPr id="154" name="財政構造の弾力性該当値テキスト">
          <a:extLst>
            <a:ext uri="{FF2B5EF4-FFF2-40B4-BE49-F238E27FC236}">
              <a16:creationId xmlns:a16="http://schemas.microsoft.com/office/drawing/2014/main" id="{DEAB49CE-9398-4F62-B5CD-1890A6D765B3}"/>
            </a:ext>
          </a:extLst>
        </xdr:cNvPr>
        <xdr:cNvSpPr txBox="1"/>
      </xdr:nvSpPr>
      <xdr:spPr>
        <a:xfrm>
          <a:off x="4584700" y="978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64709</xdr:rowOff>
    </xdr:from>
    <xdr:to>
      <xdr:col>19</xdr:col>
      <xdr:colOff>184150</xdr:colOff>
      <xdr:row>58</xdr:row>
      <xdr:rowOff>166309</xdr:rowOff>
    </xdr:to>
    <xdr:sp macro="" textlink="">
      <xdr:nvSpPr>
        <xdr:cNvPr id="155" name="楕円 154">
          <a:extLst>
            <a:ext uri="{FF2B5EF4-FFF2-40B4-BE49-F238E27FC236}">
              <a16:creationId xmlns:a16="http://schemas.microsoft.com/office/drawing/2014/main" id="{70A289D2-7ADB-4CDC-9E6C-67E855F0BC67}"/>
            </a:ext>
          </a:extLst>
        </xdr:cNvPr>
        <xdr:cNvSpPr/>
      </xdr:nvSpPr>
      <xdr:spPr>
        <a:xfrm>
          <a:off x="3702050" y="964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5036</xdr:rowOff>
    </xdr:from>
    <xdr:ext cx="736600" cy="259045"/>
    <xdr:sp macro="" textlink="">
      <xdr:nvSpPr>
        <xdr:cNvPr id="156" name="テキスト ボックス 155">
          <a:extLst>
            <a:ext uri="{FF2B5EF4-FFF2-40B4-BE49-F238E27FC236}">
              <a16:creationId xmlns:a16="http://schemas.microsoft.com/office/drawing/2014/main" id="{A6F64EF5-32CD-4B75-A9C6-3239D21CBE38}"/>
            </a:ext>
          </a:extLst>
        </xdr:cNvPr>
        <xdr:cNvSpPr txBox="1"/>
      </xdr:nvSpPr>
      <xdr:spPr>
        <a:xfrm>
          <a:off x="3409950" y="9415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55941</xdr:rowOff>
    </xdr:from>
    <xdr:to>
      <xdr:col>15</xdr:col>
      <xdr:colOff>133350</xdr:colOff>
      <xdr:row>61</xdr:row>
      <xdr:rowOff>157541</xdr:rowOff>
    </xdr:to>
    <xdr:sp macro="" textlink="">
      <xdr:nvSpPr>
        <xdr:cNvPr id="157" name="楕円 156">
          <a:extLst>
            <a:ext uri="{FF2B5EF4-FFF2-40B4-BE49-F238E27FC236}">
              <a16:creationId xmlns:a16="http://schemas.microsoft.com/office/drawing/2014/main" id="{C0D8524A-482D-41C3-A955-810E35AD502F}"/>
            </a:ext>
          </a:extLst>
        </xdr:cNvPr>
        <xdr:cNvSpPr/>
      </xdr:nvSpPr>
      <xdr:spPr>
        <a:xfrm>
          <a:off x="2889250" y="101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167718</xdr:rowOff>
    </xdr:from>
    <xdr:ext cx="762000" cy="259045"/>
    <xdr:sp macro="" textlink="">
      <xdr:nvSpPr>
        <xdr:cNvPr id="158" name="テキスト ボックス 157">
          <a:extLst>
            <a:ext uri="{FF2B5EF4-FFF2-40B4-BE49-F238E27FC236}">
              <a16:creationId xmlns:a16="http://schemas.microsoft.com/office/drawing/2014/main" id="{F5812D0D-17DE-46E6-8169-C6C7EF490C0C}"/>
            </a:ext>
          </a:extLst>
        </xdr:cNvPr>
        <xdr:cNvSpPr txBox="1"/>
      </xdr:nvSpPr>
      <xdr:spPr>
        <a:xfrm>
          <a:off x="2597150" y="990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78922</xdr:rowOff>
    </xdr:from>
    <xdr:to>
      <xdr:col>11</xdr:col>
      <xdr:colOff>82550</xdr:colOff>
      <xdr:row>62</xdr:row>
      <xdr:rowOff>9072</xdr:rowOff>
    </xdr:to>
    <xdr:sp macro="" textlink="">
      <xdr:nvSpPr>
        <xdr:cNvPr id="159" name="楕円 158">
          <a:extLst>
            <a:ext uri="{FF2B5EF4-FFF2-40B4-BE49-F238E27FC236}">
              <a16:creationId xmlns:a16="http://schemas.microsoft.com/office/drawing/2014/main" id="{36ED1879-18FB-4E7C-9EAB-EBC3E7D58F5E}"/>
            </a:ext>
          </a:extLst>
        </xdr:cNvPr>
        <xdr:cNvSpPr/>
      </xdr:nvSpPr>
      <xdr:spPr>
        <a:xfrm>
          <a:off x="2095500" y="101500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19249</xdr:rowOff>
    </xdr:from>
    <xdr:ext cx="762000" cy="259045"/>
    <xdr:sp macro="" textlink="">
      <xdr:nvSpPr>
        <xdr:cNvPr id="160" name="テキスト ボックス 159">
          <a:extLst>
            <a:ext uri="{FF2B5EF4-FFF2-40B4-BE49-F238E27FC236}">
              <a16:creationId xmlns:a16="http://schemas.microsoft.com/office/drawing/2014/main" id="{2EB72605-0745-444D-A63D-4F777A02804B}"/>
            </a:ext>
          </a:extLst>
        </xdr:cNvPr>
        <xdr:cNvSpPr txBox="1"/>
      </xdr:nvSpPr>
      <xdr:spPr>
        <a:xfrm>
          <a:off x="1784350" y="992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88598</xdr:rowOff>
    </xdr:from>
    <xdr:to>
      <xdr:col>7</xdr:col>
      <xdr:colOff>31750</xdr:colOff>
      <xdr:row>60</xdr:row>
      <xdr:rowOff>18748</xdr:rowOff>
    </xdr:to>
    <xdr:sp macro="" textlink="">
      <xdr:nvSpPr>
        <xdr:cNvPr id="161" name="楕円 160">
          <a:extLst>
            <a:ext uri="{FF2B5EF4-FFF2-40B4-BE49-F238E27FC236}">
              <a16:creationId xmlns:a16="http://schemas.microsoft.com/office/drawing/2014/main" id="{BEC36D12-9E5C-4853-85B5-605A37BDFABC}"/>
            </a:ext>
          </a:extLst>
        </xdr:cNvPr>
        <xdr:cNvSpPr/>
      </xdr:nvSpPr>
      <xdr:spPr>
        <a:xfrm>
          <a:off x="1282700" y="982949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28925</xdr:rowOff>
    </xdr:from>
    <xdr:ext cx="762000" cy="259045"/>
    <xdr:sp macro="" textlink="">
      <xdr:nvSpPr>
        <xdr:cNvPr id="162" name="テキスト ボックス 161">
          <a:extLst>
            <a:ext uri="{FF2B5EF4-FFF2-40B4-BE49-F238E27FC236}">
              <a16:creationId xmlns:a16="http://schemas.microsoft.com/office/drawing/2014/main" id="{545D89DF-D98F-4592-A788-8BBDE8D509A2}"/>
            </a:ext>
          </a:extLst>
        </xdr:cNvPr>
        <xdr:cNvSpPr txBox="1"/>
      </xdr:nvSpPr>
      <xdr:spPr>
        <a:xfrm>
          <a:off x="971550" y="960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DCBB2E87-1A68-4DA4-8C14-00A4C6A1B066}"/>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39E882EC-CEF2-4AB0-A502-DFB34B826EAF}"/>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D53A344C-34CE-472D-97CC-F44F904B54EA}"/>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[175,558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6D158330-7D90-4978-9A9C-62800A3D3207}"/>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E437EABD-4C92-4A93-BDEE-F23783EA42F7}"/>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E58730A6-1474-461F-BC72-038B48920AFC}"/>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6D4DA14D-5871-417F-8E84-09B2018DCCEB}"/>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61795A8E-F265-4A1D-9A13-D3D8CC267098}"/>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6043B122-1A7F-4137-8618-1B67BEF86883}"/>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68EF34CF-B52D-4D38-AC02-C25362A8A50F}"/>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D3B14EBE-F4CF-4630-9E18-358CD2A77511}"/>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B47B3D1F-3E24-415C-B952-3F00D0847E1B}"/>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395071F0-3E00-494D-BE03-853698C884AF}"/>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月に策定した定員適正化計画に基づき、令和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年度から令和</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年度までの</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年間で職員定数</a:t>
          </a:r>
          <a:r>
            <a:rPr kumimoji="1" lang="en-US" altLang="ja-JP" sz="1200">
              <a:latin typeface="ＭＳ Ｐゴシック" panose="020B0600070205080204" pitchFamily="50" charset="-128"/>
              <a:ea typeface="ＭＳ Ｐゴシック" panose="020B0600070205080204" pitchFamily="50" charset="-128"/>
            </a:rPr>
            <a:t>61</a:t>
          </a:r>
          <a:r>
            <a:rPr kumimoji="1" lang="ja-JP" altLang="en-US" sz="1200">
              <a:latin typeface="ＭＳ Ｐゴシック" panose="020B0600070205080204" pitchFamily="50" charset="-128"/>
              <a:ea typeface="ＭＳ Ｐゴシック" panose="020B0600070205080204" pitchFamily="50" charset="-128"/>
            </a:rPr>
            <a:t>人の削減を進めることとし、引き続き人件費及び物件費の削減に努める。</a:t>
          </a:r>
        </a:p>
        <a:p>
          <a:r>
            <a:rPr kumimoji="1" lang="ja-JP" altLang="en-US" sz="1200">
              <a:latin typeface="ＭＳ Ｐゴシック" panose="020B0600070205080204" pitchFamily="50" charset="-128"/>
              <a:ea typeface="ＭＳ Ｐゴシック" panose="020B0600070205080204" pitchFamily="50" charset="-128"/>
            </a:rPr>
            <a:t>定員適正化計画の前期からの着実な実施及び行政の効率化の推進により、継続して類似団体平均を下回っている。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年度は、職員給及び委員等報酬の増により、人件費は前年度比</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億円の増となっている。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A991D90C-8DD5-400D-9A3D-50157D345B60}"/>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462347A5-732E-4A64-A2DE-849A0981A48E}"/>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4F07E274-011A-4766-B1A2-F2EB57737238}"/>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F507D635-5623-468F-B17A-8438A80B6228}"/>
            </a:ext>
          </a:extLst>
        </xdr:cNvPr>
        <xdr:cNvCxnSpPr/>
      </xdr:nvCxnSpPr>
      <xdr:spPr>
        <a:xfrm>
          <a:off x="7048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4F332B78-5236-457E-8B22-FDC73C3B4741}"/>
            </a:ext>
          </a:extLst>
        </xdr:cNvPr>
        <xdr:cNvSpPr txBox="1"/>
      </xdr:nvSpPr>
      <xdr:spPr>
        <a:xfrm>
          <a:off x="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D6C0235E-32BF-4463-B04E-CC7CA772DA78}"/>
            </a:ext>
          </a:extLst>
        </xdr:cNvPr>
        <xdr:cNvCxnSpPr/>
      </xdr:nvCxnSpPr>
      <xdr:spPr>
        <a:xfrm>
          <a:off x="7048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52F29877-73CB-46F6-A375-25DE2063D468}"/>
            </a:ext>
          </a:extLst>
        </xdr:cNvPr>
        <xdr:cNvSpPr txBox="1"/>
      </xdr:nvSpPr>
      <xdr:spPr>
        <a:xfrm>
          <a:off x="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AEB2FDE4-A6B8-48D5-8FF3-6BC453C03E44}"/>
            </a:ext>
          </a:extLst>
        </xdr:cNvPr>
        <xdr:cNvCxnSpPr/>
      </xdr:nvCxnSpPr>
      <xdr:spPr>
        <a:xfrm>
          <a:off x="7048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9EAA6143-15D8-47DF-A5D0-06770415F35D}"/>
            </a:ext>
          </a:extLst>
        </xdr:cNvPr>
        <xdr:cNvSpPr txBox="1"/>
      </xdr:nvSpPr>
      <xdr:spPr>
        <a:xfrm>
          <a:off x="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B94A9BD7-6CBC-41B0-9CC5-236EF97D79CC}"/>
            </a:ext>
          </a:extLst>
        </xdr:cNvPr>
        <xdr:cNvCxnSpPr/>
      </xdr:nvCxnSpPr>
      <xdr:spPr>
        <a:xfrm>
          <a:off x="7048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38600BCF-D6D7-4B42-A071-2841CC716307}"/>
            </a:ext>
          </a:extLst>
        </xdr:cNvPr>
        <xdr:cNvSpPr txBox="1"/>
      </xdr:nvSpPr>
      <xdr:spPr>
        <a:xfrm>
          <a:off x="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50B63BDB-4A2F-4371-ADD7-176B81BC0F8F}"/>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D9937934-FABF-46AC-8145-16EAABA33D29}"/>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7BAC84D0-DC19-434D-8033-982B717EA293}"/>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142182</xdr:rowOff>
    </xdr:from>
    <xdr:to>
      <xdr:col>23</xdr:col>
      <xdr:colOff>133350</xdr:colOff>
      <xdr:row>89</xdr:row>
      <xdr:rowOff>131671</xdr:rowOff>
    </xdr:to>
    <xdr:cxnSp macro="">
      <xdr:nvCxnSpPr>
        <xdr:cNvPr id="190" name="直線コネクタ 189">
          <a:extLst>
            <a:ext uri="{FF2B5EF4-FFF2-40B4-BE49-F238E27FC236}">
              <a16:creationId xmlns:a16="http://schemas.microsoft.com/office/drawing/2014/main" id="{76F3E864-D957-4CF3-AF73-DF6C5CEC547E}"/>
            </a:ext>
          </a:extLst>
        </xdr:cNvPr>
        <xdr:cNvCxnSpPr/>
      </xdr:nvCxnSpPr>
      <xdr:spPr>
        <a:xfrm flipV="1">
          <a:off x="4514850" y="13845482"/>
          <a:ext cx="0" cy="980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103748</xdr:rowOff>
    </xdr:from>
    <xdr:ext cx="762000" cy="259045"/>
    <xdr:sp macro="" textlink="">
      <xdr:nvSpPr>
        <xdr:cNvPr id="191" name="人件費・物件費等の状況最小値テキスト">
          <a:extLst>
            <a:ext uri="{FF2B5EF4-FFF2-40B4-BE49-F238E27FC236}">
              <a16:creationId xmlns:a16="http://schemas.microsoft.com/office/drawing/2014/main" id="{FEA7D06F-C150-486E-8A90-27B00A70935B}"/>
            </a:ext>
          </a:extLst>
        </xdr:cNvPr>
        <xdr:cNvSpPr txBox="1"/>
      </xdr:nvSpPr>
      <xdr:spPr>
        <a:xfrm>
          <a:off x="4584700" y="1479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131671</xdr:rowOff>
    </xdr:from>
    <xdr:to>
      <xdr:col>24</xdr:col>
      <xdr:colOff>12700</xdr:colOff>
      <xdr:row>89</xdr:row>
      <xdr:rowOff>131671</xdr:rowOff>
    </xdr:to>
    <xdr:cxnSp macro="">
      <xdr:nvCxnSpPr>
        <xdr:cNvPr id="192" name="直線コネクタ 191">
          <a:extLst>
            <a:ext uri="{FF2B5EF4-FFF2-40B4-BE49-F238E27FC236}">
              <a16:creationId xmlns:a16="http://schemas.microsoft.com/office/drawing/2014/main" id="{9343ECA4-83E2-4092-BB4D-0DBBB8428AE4}"/>
            </a:ext>
          </a:extLst>
        </xdr:cNvPr>
        <xdr:cNvCxnSpPr/>
      </xdr:nvCxnSpPr>
      <xdr:spPr>
        <a:xfrm>
          <a:off x="4425950" y="148255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57109</xdr:rowOff>
    </xdr:from>
    <xdr:ext cx="762000" cy="259045"/>
    <xdr:sp macro="" textlink="">
      <xdr:nvSpPr>
        <xdr:cNvPr id="193" name="人件費・物件費等の状況最大値テキスト">
          <a:extLst>
            <a:ext uri="{FF2B5EF4-FFF2-40B4-BE49-F238E27FC236}">
              <a16:creationId xmlns:a16="http://schemas.microsoft.com/office/drawing/2014/main" id="{A0AB5ABE-B60F-438A-8470-AF22747B5488}"/>
            </a:ext>
          </a:extLst>
        </xdr:cNvPr>
        <xdr:cNvSpPr txBox="1"/>
      </xdr:nvSpPr>
      <xdr:spPr>
        <a:xfrm>
          <a:off x="4584700" y="13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142182</xdr:rowOff>
    </xdr:from>
    <xdr:to>
      <xdr:col>24</xdr:col>
      <xdr:colOff>12700</xdr:colOff>
      <xdr:row>83</xdr:row>
      <xdr:rowOff>142182</xdr:rowOff>
    </xdr:to>
    <xdr:cxnSp macro="">
      <xdr:nvCxnSpPr>
        <xdr:cNvPr id="194" name="直線コネクタ 193">
          <a:extLst>
            <a:ext uri="{FF2B5EF4-FFF2-40B4-BE49-F238E27FC236}">
              <a16:creationId xmlns:a16="http://schemas.microsoft.com/office/drawing/2014/main" id="{8A097726-76B0-4AE2-9F47-6AE9967C3CE6}"/>
            </a:ext>
          </a:extLst>
        </xdr:cNvPr>
        <xdr:cNvCxnSpPr/>
      </xdr:nvCxnSpPr>
      <xdr:spPr>
        <a:xfrm>
          <a:off x="4425950" y="138454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152262</xdr:rowOff>
    </xdr:from>
    <xdr:to>
      <xdr:col>23</xdr:col>
      <xdr:colOff>133350</xdr:colOff>
      <xdr:row>85</xdr:row>
      <xdr:rowOff>165864</xdr:rowOff>
    </xdr:to>
    <xdr:cxnSp macro="">
      <xdr:nvCxnSpPr>
        <xdr:cNvPr id="195" name="直線コネクタ 194">
          <a:extLst>
            <a:ext uri="{FF2B5EF4-FFF2-40B4-BE49-F238E27FC236}">
              <a16:creationId xmlns:a16="http://schemas.microsoft.com/office/drawing/2014/main" id="{C247D745-99D2-4D1F-B252-386B9285A07E}"/>
            </a:ext>
          </a:extLst>
        </xdr:cNvPr>
        <xdr:cNvCxnSpPr/>
      </xdr:nvCxnSpPr>
      <xdr:spPr>
        <a:xfrm>
          <a:off x="3752850" y="14020662"/>
          <a:ext cx="762000" cy="17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142882</xdr:rowOff>
    </xdr:from>
    <xdr:ext cx="762000" cy="259045"/>
    <xdr:sp macro="" textlink="">
      <xdr:nvSpPr>
        <xdr:cNvPr id="196" name="人件費・物件費等の状況平均値テキスト">
          <a:extLst>
            <a:ext uri="{FF2B5EF4-FFF2-40B4-BE49-F238E27FC236}">
              <a16:creationId xmlns:a16="http://schemas.microsoft.com/office/drawing/2014/main" id="{0F843E70-C519-48B5-931F-9AFF096531C4}"/>
            </a:ext>
          </a:extLst>
        </xdr:cNvPr>
        <xdr:cNvSpPr txBox="1"/>
      </xdr:nvSpPr>
      <xdr:spPr>
        <a:xfrm>
          <a:off x="4584700" y="14176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170805</xdr:rowOff>
    </xdr:from>
    <xdr:to>
      <xdr:col>23</xdr:col>
      <xdr:colOff>184150</xdr:colOff>
      <xdr:row>86</xdr:row>
      <xdr:rowOff>100955</xdr:rowOff>
    </xdr:to>
    <xdr:sp macro="" textlink="">
      <xdr:nvSpPr>
        <xdr:cNvPr id="197" name="フローチャート: 判断 196">
          <a:extLst>
            <a:ext uri="{FF2B5EF4-FFF2-40B4-BE49-F238E27FC236}">
              <a16:creationId xmlns:a16="http://schemas.microsoft.com/office/drawing/2014/main" id="{0ECB3810-3638-420F-94CC-A70412BC4E17}"/>
            </a:ext>
          </a:extLst>
        </xdr:cNvPr>
        <xdr:cNvSpPr/>
      </xdr:nvSpPr>
      <xdr:spPr>
        <a:xfrm>
          <a:off x="4464050" y="1419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48726</xdr:rowOff>
    </xdr:from>
    <xdr:to>
      <xdr:col>19</xdr:col>
      <xdr:colOff>133350</xdr:colOff>
      <xdr:row>84</xdr:row>
      <xdr:rowOff>152262</xdr:rowOff>
    </xdr:to>
    <xdr:cxnSp macro="">
      <xdr:nvCxnSpPr>
        <xdr:cNvPr id="198" name="直線コネクタ 197">
          <a:extLst>
            <a:ext uri="{FF2B5EF4-FFF2-40B4-BE49-F238E27FC236}">
              <a16:creationId xmlns:a16="http://schemas.microsoft.com/office/drawing/2014/main" id="{D820C10F-AA17-44BD-8581-AED9F7E9C799}"/>
            </a:ext>
          </a:extLst>
        </xdr:cNvPr>
        <xdr:cNvCxnSpPr/>
      </xdr:nvCxnSpPr>
      <xdr:spPr>
        <a:xfrm>
          <a:off x="2940050" y="13752026"/>
          <a:ext cx="812800" cy="26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57105</xdr:rowOff>
    </xdr:from>
    <xdr:to>
      <xdr:col>19</xdr:col>
      <xdr:colOff>184150</xdr:colOff>
      <xdr:row>85</xdr:row>
      <xdr:rowOff>158705</xdr:rowOff>
    </xdr:to>
    <xdr:sp macro="" textlink="">
      <xdr:nvSpPr>
        <xdr:cNvPr id="199" name="フローチャート: 判断 198">
          <a:extLst>
            <a:ext uri="{FF2B5EF4-FFF2-40B4-BE49-F238E27FC236}">
              <a16:creationId xmlns:a16="http://schemas.microsoft.com/office/drawing/2014/main" id="{A0A87C6D-25F2-4BE3-B7C9-EAD84798F1A2}"/>
            </a:ext>
          </a:extLst>
        </xdr:cNvPr>
        <xdr:cNvSpPr/>
      </xdr:nvSpPr>
      <xdr:spPr>
        <a:xfrm>
          <a:off x="3702050" y="1409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143482</xdr:rowOff>
    </xdr:from>
    <xdr:ext cx="736600" cy="259045"/>
    <xdr:sp macro="" textlink="">
      <xdr:nvSpPr>
        <xdr:cNvPr id="200" name="テキスト ボックス 199">
          <a:extLst>
            <a:ext uri="{FF2B5EF4-FFF2-40B4-BE49-F238E27FC236}">
              <a16:creationId xmlns:a16="http://schemas.microsoft.com/office/drawing/2014/main" id="{14778696-BCE9-4129-BC20-C59AAB5D9691}"/>
            </a:ext>
          </a:extLst>
        </xdr:cNvPr>
        <xdr:cNvSpPr txBox="1"/>
      </xdr:nvSpPr>
      <xdr:spPr>
        <a:xfrm>
          <a:off x="3409950" y="1417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70450</xdr:rowOff>
    </xdr:from>
    <xdr:to>
      <xdr:col>15</xdr:col>
      <xdr:colOff>82550</xdr:colOff>
      <xdr:row>83</xdr:row>
      <xdr:rowOff>48726</xdr:rowOff>
    </xdr:to>
    <xdr:cxnSp macro="">
      <xdr:nvCxnSpPr>
        <xdr:cNvPr id="201" name="直線コネクタ 200">
          <a:extLst>
            <a:ext uri="{FF2B5EF4-FFF2-40B4-BE49-F238E27FC236}">
              <a16:creationId xmlns:a16="http://schemas.microsoft.com/office/drawing/2014/main" id="{5C5A1905-2C1F-4102-93DD-2033ED0318C4}"/>
            </a:ext>
          </a:extLst>
        </xdr:cNvPr>
        <xdr:cNvCxnSpPr/>
      </xdr:nvCxnSpPr>
      <xdr:spPr>
        <a:xfrm>
          <a:off x="2127250" y="13608650"/>
          <a:ext cx="812800" cy="14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90343</xdr:rowOff>
    </xdr:from>
    <xdr:to>
      <xdr:col>15</xdr:col>
      <xdr:colOff>133350</xdr:colOff>
      <xdr:row>84</xdr:row>
      <xdr:rowOff>20493</xdr:rowOff>
    </xdr:to>
    <xdr:sp macro="" textlink="">
      <xdr:nvSpPr>
        <xdr:cNvPr id="202" name="フローチャート: 判断 201">
          <a:extLst>
            <a:ext uri="{FF2B5EF4-FFF2-40B4-BE49-F238E27FC236}">
              <a16:creationId xmlns:a16="http://schemas.microsoft.com/office/drawing/2014/main" id="{01DEC613-4BAD-431A-BC47-B2DAA6FD4556}"/>
            </a:ext>
          </a:extLst>
        </xdr:cNvPr>
        <xdr:cNvSpPr/>
      </xdr:nvSpPr>
      <xdr:spPr>
        <a:xfrm>
          <a:off x="2889250" y="137936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5270</xdr:rowOff>
    </xdr:from>
    <xdr:ext cx="762000" cy="259045"/>
    <xdr:sp macro="" textlink="">
      <xdr:nvSpPr>
        <xdr:cNvPr id="203" name="テキスト ボックス 202">
          <a:extLst>
            <a:ext uri="{FF2B5EF4-FFF2-40B4-BE49-F238E27FC236}">
              <a16:creationId xmlns:a16="http://schemas.microsoft.com/office/drawing/2014/main" id="{E4B05485-567E-41E5-89B1-3AE1488DDE39}"/>
            </a:ext>
          </a:extLst>
        </xdr:cNvPr>
        <xdr:cNvSpPr txBox="1"/>
      </xdr:nvSpPr>
      <xdr:spPr>
        <a:xfrm>
          <a:off x="2597150" y="1387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23444</xdr:rowOff>
    </xdr:from>
    <xdr:to>
      <xdr:col>11</xdr:col>
      <xdr:colOff>31750</xdr:colOff>
      <xdr:row>82</xdr:row>
      <xdr:rowOff>70450</xdr:rowOff>
    </xdr:to>
    <xdr:cxnSp macro="">
      <xdr:nvCxnSpPr>
        <xdr:cNvPr id="204" name="直線コネクタ 203">
          <a:extLst>
            <a:ext uri="{FF2B5EF4-FFF2-40B4-BE49-F238E27FC236}">
              <a16:creationId xmlns:a16="http://schemas.microsoft.com/office/drawing/2014/main" id="{10D6B88C-0667-45F4-8124-93BA507B5628}"/>
            </a:ext>
          </a:extLst>
        </xdr:cNvPr>
        <xdr:cNvCxnSpPr/>
      </xdr:nvCxnSpPr>
      <xdr:spPr>
        <a:xfrm>
          <a:off x="1333500" y="13561644"/>
          <a:ext cx="793750" cy="4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84534</xdr:rowOff>
    </xdr:from>
    <xdr:to>
      <xdr:col>11</xdr:col>
      <xdr:colOff>82550</xdr:colOff>
      <xdr:row>83</xdr:row>
      <xdr:rowOff>14684</xdr:rowOff>
    </xdr:to>
    <xdr:sp macro="" textlink="">
      <xdr:nvSpPr>
        <xdr:cNvPr id="205" name="フローチャート: 判断 204">
          <a:extLst>
            <a:ext uri="{FF2B5EF4-FFF2-40B4-BE49-F238E27FC236}">
              <a16:creationId xmlns:a16="http://schemas.microsoft.com/office/drawing/2014/main" id="{1C665F6D-1407-4313-83F6-373C5D886453}"/>
            </a:ext>
          </a:extLst>
        </xdr:cNvPr>
        <xdr:cNvSpPr/>
      </xdr:nvSpPr>
      <xdr:spPr>
        <a:xfrm>
          <a:off x="2095500" y="136227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170911</xdr:rowOff>
    </xdr:from>
    <xdr:ext cx="762000" cy="259045"/>
    <xdr:sp macro="" textlink="">
      <xdr:nvSpPr>
        <xdr:cNvPr id="206" name="テキスト ボックス 205">
          <a:extLst>
            <a:ext uri="{FF2B5EF4-FFF2-40B4-BE49-F238E27FC236}">
              <a16:creationId xmlns:a16="http://schemas.microsoft.com/office/drawing/2014/main" id="{5DEFE66D-FFB4-4960-AB82-D1A7E9083D38}"/>
            </a:ext>
          </a:extLst>
        </xdr:cNvPr>
        <xdr:cNvSpPr txBox="1"/>
      </xdr:nvSpPr>
      <xdr:spPr>
        <a:xfrm>
          <a:off x="1784350" y="1370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29663</xdr:rowOff>
    </xdr:from>
    <xdr:to>
      <xdr:col>7</xdr:col>
      <xdr:colOff>31750</xdr:colOff>
      <xdr:row>82</xdr:row>
      <xdr:rowOff>131263</xdr:rowOff>
    </xdr:to>
    <xdr:sp macro="" textlink="">
      <xdr:nvSpPr>
        <xdr:cNvPr id="207" name="フローチャート: 判断 206">
          <a:extLst>
            <a:ext uri="{FF2B5EF4-FFF2-40B4-BE49-F238E27FC236}">
              <a16:creationId xmlns:a16="http://schemas.microsoft.com/office/drawing/2014/main" id="{A3916C4D-32A2-4D4A-AE27-3400BF699711}"/>
            </a:ext>
          </a:extLst>
        </xdr:cNvPr>
        <xdr:cNvSpPr/>
      </xdr:nvSpPr>
      <xdr:spPr>
        <a:xfrm>
          <a:off x="1282700" y="135678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116040</xdr:rowOff>
    </xdr:from>
    <xdr:ext cx="762000" cy="259045"/>
    <xdr:sp macro="" textlink="">
      <xdr:nvSpPr>
        <xdr:cNvPr id="208" name="テキスト ボックス 207">
          <a:extLst>
            <a:ext uri="{FF2B5EF4-FFF2-40B4-BE49-F238E27FC236}">
              <a16:creationId xmlns:a16="http://schemas.microsoft.com/office/drawing/2014/main" id="{F1323B9B-2D08-40C4-8D1C-944F797EC52E}"/>
            </a:ext>
          </a:extLst>
        </xdr:cNvPr>
        <xdr:cNvSpPr txBox="1"/>
      </xdr:nvSpPr>
      <xdr:spPr>
        <a:xfrm>
          <a:off x="971550" y="136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9DB521CA-0B27-49AB-A9A1-B32A418FD8BB}"/>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B6B3F859-068C-4B8F-89CB-46DD8CCCA27D}"/>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710D6CAC-183B-4699-A10A-1FE67E6AF913}"/>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FF58397-8F50-4C77-80C3-67C95ACB37A2}"/>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719FA3E4-122C-4724-8C95-B01D6EEAAA9F}"/>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115064</xdr:rowOff>
    </xdr:from>
    <xdr:to>
      <xdr:col>23</xdr:col>
      <xdr:colOff>184150</xdr:colOff>
      <xdr:row>86</xdr:row>
      <xdr:rowOff>45214</xdr:rowOff>
    </xdr:to>
    <xdr:sp macro="" textlink="">
      <xdr:nvSpPr>
        <xdr:cNvPr id="214" name="楕円 213">
          <a:extLst>
            <a:ext uri="{FF2B5EF4-FFF2-40B4-BE49-F238E27FC236}">
              <a16:creationId xmlns:a16="http://schemas.microsoft.com/office/drawing/2014/main" id="{6C3FCB60-FC90-42EB-9754-BAEEEED71788}"/>
            </a:ext>
          </a:extLst>
        </xdr:cNvPr>
        <xdr:cNvSpPr/>
      </xdr:nvSpPr>
      <xdr:spPr>
        <a:xfrm>
          <a:off x="4464050" y="141485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131591</xdr:rowOff>
    </xdr:from>
    <xdr:ext cx="762000" cy="259045"/>
    <xdr:sp macro="" textlink="">
      <xdr:nvSpPr>
        <xdr:cNvPr id="215" name="人件費・物件費等の状況該当値テキスト">
          <a:extLst>
            <a:ext uri="{FF2B5EF4-FFF2-40B4-BE49-F238E27FC236}">
              <a16:creationId xmlns:a16="http://schemas.microsoft.com/office/drawing/2014/main" id="{81B49E8F-F653-486A-8992-FD840A79A6F4}"/>
            </a:ext>
          </a:extLst>
        </xdr:cNvPr>
        <xdr:cNvSpPr txBox="1"/>
      </xdr:nvSpPr>
      <xdr:spPr>
        <a:xfrm>
          <a:off x="4584700" y="1399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101462</xdr:rowOff>
    </xdr:from>
    <xdr:to>
      <xdr:col>19</xdr:col>
      <xdr:colOff>184150</xdr:colOff>
      <xdr:row>85</xdr:row>
      <xdr:rowOff>31612</xdr:rowOff>
    </xdr:to>
    <xdr:sp macro="" textlink="">
      <xdr:nvSpPr>
        <xdr:cNvPr id="216" name="楕円 215">
          <a:extLst>
            <a:ext uri="{FF2B5EF4-FFF2-40B4-BE49-F238E27FC236}">
              <a16:creationId xmlns:a16="http://schemas.microsoft.com/office/drawing/2014/main" id="{EF6E8852-D8ED-4E7D-8ACD-9208F38CC0C6}"/>
            </a:ext>
          </a:extLst>
        </xdr:cNvPr>
        <xdr:cNvSpPr/>
      </xdr:nvSpPr>
      <xdr:spPr>
        <a:xfrm>
          <a:off x="3702050" y="139698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41789</xdr:rowOff>
    </xdr:from>
    <xdr:ext cx="736600" cy="259045"/>
    <xdr:sp macro="" textlink="">
      <xdr:nvSpPr>
        <xdr:cNvPr id="217" name="テキスト ボックス 216">
          <a:extLst>
            <a:ext uri="{FF2B5EF4-FFF2-40B4-BE49-F238E27FC236}">
              <a16:creationId xmlns:a16="http://schemas.microsoft.com/office/drawing/2014/main" id="{3D592398-8988-4B6B-BB25-0F79384B5270}"/>
            </a:ext>
          </a:extLst>
        </xdr:cNvPr>
        <xdr:cNvSpPr txBox="1"/>
      </xdr:nvSpPr>
      <xdr:spPr>
        <a:xfrm>
          <a:off x="3409950" y="137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169376</xdr:rowOff>
    </xdr:from>
    <xdr:to>
      <xdr:col>15</xdr:col>
      <xdr:colOff>133350</xdr:colOff>
      <xdr:row>83</xdr:row>
      <xdr:rowOff>99526</xdr:rowOff>
    </xdr:to>
    <xdr:sp macro="" textlink="">
      <xdr:nvSpPr>
        <xdr:cNvPr id="218" name="楕円 217">
          <a:extLst>
            <a:ext uri="{FF2B5EF4-FFF2-40B4-BE49-F238E27FC236}">
              <a16:creationId xmlns:a16="http://schemas.microsoft.com/office/drawing/2014/main" id="{2865A5CE-EAFF-495F-BEB7-6B92EFCF2D3D}"/>
            </a:ext>
          </a:extLst>
        </xdr:cNvPr>
        <xdr:cNvSpPr/>
      </xdr:nvSpPr>
      <xdr:spPr>
        <a:xfrm>
          <a:off x="2889250" y="1370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109703</xdr:rowOff>
    </xdr:from>
    <xdr:ext cx="762000" cy="259045"/>
    <xdr:sp macro="" textlink="">
      <xdr:nvSpPr>
        <xdr:cNvPr id="219" name="テキスト ボックス 218">
          <a:extLst>
            <a:ext uri="{FF2B5EF4-FFF2-40B4-BE49-F238E27FC236}">
              <a16:creationId xmlns:a16="http://schemas.microsoft.com/office/drawing/2014/main" id="{64D097B5-91D9-4FDC-B65C-3D465028AF59}"/>
            </a:ext>
          </a:extLst>
        </xdr:cNvPr>
        <xdr:cNvSpPr txBox="1"/>
      </xdr:nvSpPr>
      <xdr:spPr>
        <a:xfrm>
          <a:off x="2597150" y="1348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19650</xdr:rowOff>
    </xdr:from>
    <xdr:to>
      <xdr:col>11</xdr:col>
      <xdr:colOff>82550</xdr:colOff>
      <xdr:row>82</xdr:row>
      <xdr:rowOff>121250</xdr:rowOff>
    </xdr:to>
    <xdr:sp macro="" textlink="">
      <xdr:nvSpPr>
        <xdr:cNvPr id="220" name="楕円 219">
          <a:extLst>
            <a:ext uri="{FF2B5EF4-FFF2-40B4-BE49-F238E27FC236}">
              <a16:creationId xmlns:a16="http://schemas.microsoft.com/office/drawing/2014/main" id="{826F58BD-900B-498A-B478-63BBF927A6E8}"/>
            </a:ext>
          </a:extLst>
        </xdr:cNvPr>
        <xdr:cNvSpPr/>
      </xdr:nvSpPr>
      <xdr:spPr>
        <a:xfrm>
          <a:off x="2095500" y="13557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131427</xdr:rowOff>
    </xdr:from>
    <xdr:ext cx="762000" cy="259045"/>
    <xdr:sp macro="" textlink="">
      <xdr:nvSpPr>
        <xdr:cNvPr id="221" name="テキスト ボックス 220">
          <a:extLst>
            <a:ext uri="{FF2B5EF4-FFF2-40B4-BE49-F238E27FC236}">
              <a16:creationId xmlns:a16="http://schemas.microsoft.com/office/drawing/2014/main" id="{E86E9A16-C29D-43C1-AB15-600C1AF28098}"/>
            </a:ext>
          </a:extLst>
        </xdr:cNvPr>
        <xdr:cNvSpPr txBox="1"/>
      </xdr:nvSpPr>
      <xdr:spPr>
        <a:xfrm>
          <a:off x="1784350" y="1333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144094</xdr:rowOff>
    </xdr:from>
    <xdr:to>
      <xdr:col>7</xdr:col>
      <xdr:colOff>31750</xdr:colOff>
      <xdr:row>82</xdr:row>
      <xdr:rowOff>74244</xdr:rowOff>
    </xdr:to>
    <xdr:sp macro="" textlink="">
      <xdr:nvSpPr>
        <xdr:cNvPr id="222" name="楕円 221">
          <a:extLst>
            <a:ext uri="{FF2B5EF4-FFF2-40B4-BE49-F238E27FC236}">
              <a16:creationId xmlns:a16="http://schemas.microsoft.com/office/drawing/2014/main" id="{99A14C6B-F1FB-4D01-B0C4-25B43D2EE5AD}"/>
            </a:ext>
          </a:extLst>
        </xdr:cNvPr>
        <xdr:cNvSpPr/>
      </xdr:nvSpPr>
      <xdr:spPr>
        <a:xfrm>
          <a:off x="1282700" y="135171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84421</xdr:rowOff>
    </xdr:from>
    <xdr:ext cx="762000" cy="259045"/>
    <xdr:sp macro="" textlink="">
      <xdr:nvSpPr>
        <xdr:cNvPr id="223" name="テキスト ボックス 222">
          <a:extLst>
            <a:ext uri="{FF2B5EF4-FFF2-40B4-BE49-F238E27FC236}">
              <a16:creationId xmlns:a16="http://schemas.microsoft.com/office/drawing/2014/main" id="{8F948830-C208-4842-9091-EBD123A5972C}"/>
            </a:ext>
          </a:extLst>
        </xdr:cNvPr>
        <xdr:cNvSpPr txBox="1"/>
      </xdr:nvSpPr>
      <xdr:spPr>
        <a:xfrm>
          <a:off x="971550" y="1329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322AC988-90B0-450D-B252-AD7ADF6B1A21}"/>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E3D2024C-8225-4C8E-B154-EEE66DC05AC5}"/>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17E92CDF-CAFD-413F-B4BF-BB142F9F0769}"/>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40FAD1ED-F2AA-4670-A77A-C604E186C138}"/>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B7CA4864-3D30-4055-B610-07A6602E5E84}"/>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94CA68D0-BC51-4C0F-9CB6-6F40DCFC59C9}"/>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F0CC3E71-E607-420E-97B6-3C3BFE1FB1FD}"/>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E97CAC0B-DE26-489F-A59C-9001E4392C8F}"/>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5524C5C5-CE97-499C-B61E-7510A5E3EE47}"/>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14C4C32E-5F9C-4F4E-AE2E-8E13FF2F40F1}"/>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D716D251-E40F-445F-8E3C-A9B1406403E3}"/>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3B611BF8-EE4B-48D0-8706-80EB6C38C2EC}"/>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240616F9-826B-4730-B12C-1688F3031684}"/>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類似団体の中では低水準である。</a:t>
          </a:r>
        </a:p>
        <a:p>
          <a:r>
            <a:rPr kumimoji="1" lang="ja-JP" altLang="en-US" sz="1200">
              <a:latin typeface="ＭＳ Ｐゴシック" panose="020B0600070205080204" pitchFamily="50" charset="-128"/>
              <a:ea typeface="ＭＳ Ｐゴシック" panose="020B0600070205080204" pitchFamily="50" charset="-128"/>
            </a:rPr>
            <a:t>職員給与については、人事委員会勧告に基づき給与改定を行うことで、地域民間給与との均衡を図り、常に適正化に努めている。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E4B3420-8335-441E-B211-B9EB0C89DDDA}"/>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28940C65-C189-4AFD-BD14-153C2F014593}"/>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17BFF49C-4A5A-43E4-B29D-748CA9ED8841}"/>
            </a:ext>
          </a:extLst>
        </xdr:cNvPr>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AD596AF2-629C-4066-9673-B4524A635E45}"/>
            </a:ext>
          </a:extLst>
        </xdr:cNvPr>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BB60325F-2051-494A-9722-36C7DAADD4D5}"/>
            </a:ext>
          </a:extLst>
        </xdr:cNvPr>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F0B2B5C8-F32A-4461-A4D9-2C403BF4369B}"/>
            </a:ext>
          </a:extLst>
        </xdr:cNvPr>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CF8F69D1-F0C0-48D2-9B3E-E9E0213C1BD0}"/>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D1ACA81E-1B51-4FCE-A029-20251645EE41}"/>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58B9FFA5-15B9-48C0-8220-CC03F0356B7A}"/>
            </a:ext>
          </a:extLst>
        </xdr:cNvPr>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570D2A81-CCEE-4891-BC37-E20CB25F47ED}"/>
            </a:ext>
          </a:extLst>
        </xdr:cNvPr>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7A2CA8C5-D0F9-4DB4-992B-E486EF6E39BF}"/>
            </a:ext>
          </a:extLst>
        </xdr:cNvPr>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4EBD00F9-8A45-4B29-8014-CC8C04CC2D29}"/>
            </a:ext>
          </a:extLst>
        </xdr:cNvPr>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E04864C5-29BD-418B-AD5E-ABF697D4F5EC}"/>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436A2D8E-B1D7-402B-A61E-E1EEDD57AA06}"/>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D3CDAEEA-63FA-43B8-AFCC-D8F3CF60CCC1}"/>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134409</xdr:rowOff>
    </xdr:from>
    <xdr:to>
      <xdr:col>81</xdr:col>
      <xdr:colOff>44450</xdr:colOff>
      <xdr:row>88</xdr:row>
      <xdr:rowOff>60325</xdr:rowOff>
    </xdr:to>
    <xdr:cxnSp macro="">
      <xdr:nvCxnSpPr>
        <xdr:cNvPr id="252" name="直線コネクタ 251">
          <a:extLst>
            <a:ext uri="{FF2B5EF4-FFF2-40B4-BE49-F238E27FC236}">
              <a16:creationId xmlns:a16="http://schemas.microsoft.com/office/drawing/2014/main" id="{A41AC0B3-9A50-4088-9654-7E67AE66B0F2}"/>
            </a:ext>
          </a:extLst>
        </xdr:cNvPr>
        <xdr:cNvCxnSpPr/>
      </xdr:nvCxnSpPr>
      <xdr:spPr>
        <a:xfrm flipV="1">
          <a:off x="15474950" y="13507509"/>
          <a:ext cx="0" cy="1081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3" name="給与水準   （国との比較）最小値テキスト">
          <a:extLst>
            <a:ext uri="{FF2B5EF4-FFF2-40B4-BE49-F238E27FC236}">
              <a16:creationId xmlns:a16="http://schemas.microsoft.com/office/drawing/2014/main" id="{2EDF5B4F-F8BB-4072-8C22-32C5CEBBC5C7}"/>
            </a:ext>
          </a:extLst>
        </xdr:cNvPr>
        <xdr:cNvSpPr txBox="1"/>
      </xdr:nvSpPr>
      <xdr:spPr>
        <a:xfrm>
          <a:off x="15563850" y="1456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4" name="直線コネクタ 253">
          <a:extLst>
            <a:ext uri="{FF2B5EF4-FFF2-40B4-BE49-F238E27FC236}">
              <a16:creationId xmlns:a16="http://schemas.microsoft.com/office/drawing/2014/main" id="{218EDFC7-FB55-4972-B1DA-766EA2100E06}"/>
            </a:ext>
          </a:extLst>
        </xdr:cNvPr>
        <xdr:cNvCxnSpPr/>
      </xdr:nvCxnSpPr>
      <xdr:spPr>
        <a:xfrm>
          <a:off x="15405100" y="145891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49336</xdr:rowOff>
    </xdr:from>
    <xdr:ext cx="762000" cy="259045"/>
    <xdr:sp macro="" textlink="">
      <xdr:nvSpPr>
        <xdr:cNvPr id="255" name="給与水準   （国との比較）最大値テキスト">
          <a:extLst>
            <a:ext uri="{FF2B5EF4-FFF2-40B4-BE49-F238E27FC236}">
              <a16:creationId xmlns:a16="http://schemas.microsoft.com/office/drawing/2014/main" id="{D40F6A90-6D54-4DB0-A80F-29660945371F}"/>
            </a:ext>
          </a:extLst>
        </xdr:cNvPr>
        <xdr:cNvSpPr txBox="1"/>
      </xdr:nvSpPr>
      <xdr:spPr>
        <a:xfrm>
          <a:off x="15563850" y="13257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134409</xdr:rowOff>
    </xdr:from>
    <xdr:to>
      <xdr:col>81</xdr:col>
      <xdr:colOff>133350</xdr:colOff>
      <xdr:row>81</xdr:row>
      <xdr:rowOff>134409</xdr:rowOff>
    </xdr:to>
    <xdr:cxnSp macro="">
      <xdr:nvCxnSpPr>
        <xdr:cNvPr id="256" name="直線コネクタ 255">
          <a:extLst>
            <a:ext uri="{FF2B5EF4-FFF2-40B4-BE49-F238E27FC236}">
              <a16:creationId xmlns:a16="http://schemas.microsoft.com/office/drawing/2014/main" id="{E37D4138-048C-4CBD-9BF3-FC7FE9E956DF}"/>
            </a:ext>
          </a:extLst>
        </xdr:cNvPr>
        <xdr:cNvCxnSpPr/>
      </xdr:nvCxnSpPr>
      <xdr:spPr>
        <a:xfrm>
          <a:off x="15405100" y="135075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51859</xdr:rowOff>
    </xdr:from>
    <xdr:to>
      <xdr:col>81</xdr:col>
      <xdr:colOff>44450</xdr:colOff>
      <xdr:row>85</xdr:row>
      <xdr:rowOff>71966</xdr:rowOff>
    </xdr:to>
    <xdr:cxnSp macro="">
      <xdr:nvCxnSpPr>
        <xdr:cNvPr id="257" name="直線コネクタ 256">
          <a:extLst>
            <a:ext uri="{FF2B5EF4-FFF2-40B4-BE49-F238E27FC236}">
              <a16:creationId xmlns:a16="http://schemas.microsoft.com/office/drawing/2014/main" id="{46216FC0-BFFA-4BB0-B69C-1B11916FAF1E}"/>
            </a:ext>
          </a:extLst>
        </xdr:cNvPr>
        <xdr:cNvCxnSpPr/>
      </xdr:nvCxnSpPr>
      <xdr:spPr>
        <a:xfrm flipV="1">
          <a:off x="14712950" y="14085359"/>
          <a:ext cx="762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8" name="給与水準   （国との比較）平均値テキスト">
          <a:extLst>
            <a:ext uri="{FF2B5EF4-FFF2-40B4-BE49-F238E27FC236}">
              <a16:creationId xmlns:a16="http://schemas.microsoft.com/office/drawing/2014/main" id="{8120EC9B-4B64-473E-B51C-75C494029673}"/>
            </a:ext>
          </a:extLst>
        </xdr:cNvPr>
        <xdr:cNvSpPr txBox="1"/>
      </xdr:nvSpPr>
      <xdr:spPr>
        <a:xfrm>
          <a:off x="15563850" y="13811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9" name="フローチャート: 判断 258">
          <a:extLst>
            <a:ext uri="{FF2B5EF4-FFF2-40B4-BE49-F238E27FC236}">
              <a16:creationId xmlns:a16="http://schemas.microsoft.com/office/drawing/2014/main" id="{2A4DCF25-6CD9-4154-9F07-EEDFBC3743B0}"/>
            </a:ext>
          </a:extLst>
        </xdr:cNvPr>
        <xdr:cNvSpPr/>
      </xdr:nvSpPr>
      <xdr:spPr>
        <a:xfrm>
          <a:off x="15430500" y="13960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85</xdr:row>
      <xdr:rowOff>71966</xdr:rowOff>
    </xdr:to>
    <xdr:cxnSp macro="">
      <xdr:nvCxnSpPr>
        <xdr:cNvPr id="260" name="直線コネクタ 259">
          <a:extLst>
            <a:ext uri="{FF2B5EF4-FFF2-40B4-BE49-F238E27FC236}">
              <a16:creationId xmlns:a16="http://schemas.microsoft.com/office/drawing/2014/main" id="{37C21C85-00A4-4F2A-A5CD-909E863463EA}"/>
            </a:ext>
          </a:extLst>
        </xdr:cNvPr>
        <xdr:cNvCxnSpPr/>
      </xdr:nvCxnSpPr>
      <xdr:spPr>
        <a:xfrm>
          <a:off x="13906500" y="1410546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a:extLst>
            <a:ext uri="{FF2B5EF4-FFF2-40B4-BE49-F238E27FC236}">
              <a16:creationId xmlns:a16="http://schemas.microsoft.com/office/drawing/2014/main" id="{0C8BCB9E-48B3-41C1-966C-A18E2F85EE64}"/>
            </a:ext>
          </a:extLst>
        </xdr:cNvPr>
        <xdr:cNvSpPr/>
      </xdr:nvSpPr>
      <xdr:spPr>
        <a:xfrm>
          <a:off x="14668500" y="13960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2" name="テキスト ボックス 261">
          <a:extLst>
            <a:ext uri="{FF2B5EF4-FFF2-40B4-BE49-F238E27FC236}">
              <a16:creationId xmlns:a16="http://schemas.microsoft.com/office/drawing/2014/main" id="{3DC642D5-5C20-447F-BED2-18ABC6FEDF78}"/>
            </a:ext>
          </a:extLst>
        </xdr:cNvPr>
        <xdr:cNvSpPr txBox="1"/>
      </xdr:nvSpPr>
      <xdr:spPr>
        <a:xfrm>
          <a:off x="14370050" y="13735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71966</xdr:rowOff>
    </xdr:to>
    <xdr:cxnSp macro="">
      <xdr:nvCxnSpPr>
        <xdr:cNvPr id="263" name="直線コネクタ 262">
          <a:extLst>
            <a:ext uri="{FF2B5EF4-FFF2-40B4-BE49-F238E27FC236}">
              <a16:creationId xmlns:a16="http://schemas.microsoft.com/office/drawing/2014/main" id="{F814A457-FCF9-47D1-AAD4-9CCAF0871E2D}"/>
            </a:ext>
          </a:extLst>
        </xdr:cNvPr>
        <xdr:cNvCxnSpPr/>
      </xdr:nvCxnSpPr>
      <xdr:spPr>
        <a:xfrm>
          <a:off x="13106400" y="14065250"/>
          <a:ext cx="8001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4" name="フローチャート: 判断 263">
          <a:extLst>
            <a:ext uri="{FF2B5EF4-FFF2-40B4-BE49-F238E27FC236}">
              <a16:creationId xmlns:a16="http://schemas.microsoft.com/office/drawing/2014/main" id="{F6A8EDE1-5B95-442F-9049-C0E7811DCF20}"/>
            </a:ext>
          </a:extLst>
        </xdr:cNvPr>
        <xdr:cNvSpPr/>
      </xdr:nvSpPr>
      <xdr:spPr>
        <a:xfrm>
          <a:off x="13868400" y="140006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5" name="テキスト ボックス 264">
          <a:extLst>
            <a:ext uri="{FF2B5EF4-FFF2-40B4-BE49-F238E27FC236}">
              <a16:creationId xmlns:a16="http://schemas.microsoft.com/office/drawing/2014/main" id="{783D8BC7-475A-454C-A242-5E14239A52C2}"/>
            </a:ext>
          </a:extLst>
        </xdr:cNvPr>
        <xdr:cNvSpPr txBox="1"/>
      </xdr:nvSpPr>
      <xdr:spPr>
        <a:xfrm>
          <a:off x="13557250" y="1377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31750</xdr:rowOff>
    </xdr:to>
    <xdr:cxnSp macro="">
      <xdr:nvCxnSpPr>
        <xdr:cNvPr id="266" name="直線コネクタ 265">
          <a:extLst>
            <a:ext uri="{FF2B5EF4-FFF2-40B4-BE49-F238E27FC236}">
              <a16:creationId xmlns:a16="http://schemas.microsoft.com/office/drawing/2014/main" id="{39B16BE3-BBF3-48B4-8FFE-86DC796A1397}"/>
            </a:ext>
          </a:extLst>
        </xdr:cNvPr>
        <xdr:cNvCxnSpPr/>
      </xdr:nvCxnSpPr>
      <xdr:spPr>
        <a:xfrm>
          <a:off x="12293600" y="1406525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7" name="フローチャート: 判断 266">
          <a:extLst>
            <a:ext uri="{FF2B5EF4-FFF2-40B4-BE49-F238E27FC236}">
              <a16:creationId xmlns:a16="http://schemas.microsoft.com/office/drawing/2014/main" id="{787B93C2-9D85-4E81-B979-60216B98DB00}"/>
            </a:ext>
          </a:extLst>
        </xdr:cNvPr>
        <xdr:cNvSpPr/>
      </xdr:nvSpPr>
      <xdr:spPr>
        <a:xfrm>
          <a:off x="13055600" y="14000691"/>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8" name="テキスト ボックス 267">
          <a:extLst>
            <a:ext uri="{FF2B5EF4-FFF2-40B4-BE49-F238E27FC236}">
              <a16:creationId xmlns:a16="http://schemas.microsoft.com/office/drawing/2014/main" id="{36F9E932-E792-40E3-8FD7-D2D1775049F6}"/>
            </a:ext>
          </a:extLst>
        </xdr:cNvPr>
        <xdr:cNvSpPr txBox="1"/>
      </xdr:nvSpPr>
      <xdr:spPr>
        <a:xfrm>
          <a:off x="12763500" y="1377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69" name="フローチャート: 判断 268">
          <a:extLst>
            <a:ext uri="{FF2B5EF4-FFF2-40B4-BE49-F238E27FC236}">
              <a16:creationId xmlns:a16="http://schemas.microsoft.com/office/drawing/2014/main" id="{7774148C-3567-418B-9839-D942EF6DA9A8}"/>
            </a:ext>
          </a:extLst>
        </xdr:cNvPr>
        <xdr:cNvSpPr/>
      </xdr:nvSpPr>
      <xdr:spPr>
        <a:xfrm>
          <a:off x="122428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127652</xdr:rowOff>
    </xdr:from>
    <xdr:ext cx="762000" cy="259045"/>
    <xdr:sp macro="" textlink="">
      <xdr:nvSpPr>
        <xdr:cNvPr id="270" name="テキスト ボックス 269">
          <a:extLst>
            <a:ext uri="{FF2B5EF4-FFF2-40B4-BE49-F238E27FC236}">
              <a16:creationId xmlns:a16="http://schemas.microsoft.com/office/drawing/2014/main" id="{E5C9D72F-434C-4B86-A64C-AF64E4FA0E3A}"/>
            </a:ext>
          </a:extLst>
        </xdr:cNvPr>
        <xdr:cNvSpPr txBox="1"/>
      </xdr:nvSpPr>
      <xdr:spPr>
        <a:xfrm>
          <a:off x="119507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4B16B947-FA58-4705-9690-EC4322AB009C}"/>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2E3D16C8-2F2F-465C-B65A-B2F8EC47064A}"/>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1CE17F3-703E-4145-95F0-673434B84695}"/>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F63CD847-B27F-49A0-8E22-6AEFC85DD589}"/>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DFFF0832-6D5C-4105-B206-D55613D47383}"/>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76" name="楕円 275">
          <a:extLst>
            <a:ext uri="{FF2B5EF4-FFF2-40B4-BE49-F238E27FC236}">
              <a16:creationId xmlns:a16="http://schemas.microsoft.com/office/drawing/2014/main" id="{269802DB-FA56-4A2F-B003-7B653A3CFF91}"/>
            </a:ext>
          </a:extLst>
        </xdr:cNvPr>
        <xdr:cNvSpPr/>
      </xdr:nvSpPr>
      <xdr:spPr>
        <a:xfrm>
          <a:off x="15430500" y="1403455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144586</xdr:rowOff>
    </xdr:from>
    <xdr:ext cx="762000" cy="259045"/>
    <xdr:sp macro="" textlink="">
      <xdr:nvSpPr>
        <xdr:cNvPr id="277" name="給与水準   （国との比較）該当値テキスト">
          <a:extLst>
            <a:ext uri="{FF2B5EF4-FFF2-40B4-BE49-F238E27FC236}">
              <a16:creationId xmlns:a16="http://schemas.microsoft.com/office/drawing/2014/main" id="{7C41A37C-5D9A-405E-8885-82411BD89AB3}"/>
            </a:ext>
          </a:extLst>
        </xdr:cNvPr>
        <xdr:cNvSpPr txBox="1"/>
      </xdr:nvSpPr>
      <xdr:spPr>
        <a:xfrm>
          <a:off x="15563850" y="1401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78" name="楕円 277">
          <a:extLst>
            <a:ext uri="{FF2B5EF4-FFF2-40B4-BE49-F238E27FC236}">
              <a16:creationId xmlns:a16="http://schemas.microsoft.com/office/drawing/2014/main" id="{4BF73B6A-00EB-4C84-AFC8-C01436BE220C}"/>
            </a:ext>
          </a:extLst>
        </xdr:cNvPr>
        <xdr:cNvSpPr/>
      </xdr:nvSpPr>
      <xdr:spPr>
        <a:xfrm>
          <a:off x="14668500" y="1405466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79" name="テキスト ボックス 278">
          <a:extLst>
            <a:ext uri="{FF2B5EF4-FFF2-40B4-BE49-F238E27FC236}">
              <a16:creationId xmlns:a16="http://schemas.microsoft.com/office/drawing/2014/main" id="{EA861527-A17F-4460-B2D7-1C667317992A}"/>
            </a:ext>
          </a:extLst>
        </xdr:cNvPr>
        <xdr:cNvSpPr txBox="1"/>
      </xdr:nvSpPr>
      <xdr:spPr>
        <a:xfrm>
          <a:off x="14370050" y="14141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80" name="楕円 279">
          <a:extLst>
            <a:ext uri="{FF2B5EF4-FFF2-40B4-BE49-F238E27FC236}">
              <a16:creationId xmlns:a16="http://schemas.microsoft.com/office/drawing/2014/main" id="{2CBF5B61-C174-41AC-B325-16CBB4E95077}"/>
            </a:ext>
          </a:extLst>
        </xdr:cNvPr>
        <xdr:cNvSpPr/>
      </xdr:nvSpPr>
      <xdr:spPr>
        <a:xfrm>
          <a:off x="13868400" y="140546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81" name="テキスト ボックス 280">
          <a:extLst>
            <a:ext uri="{FF2B5EF4-FFF2-40B4-BE49-F238E27FC236}">
              <a16:creationId xmlns:a16="http://schemas.microsoft.com/office/drawing/2014/main" id="{97A3E142-5FFC-4262-9DDE-50C8384BBB02}"/>
            </a:ext>
          </a:extLst>
        </xdr:cNvPr>
        <xdr:cNvSpPr txBox="1"/>
      </xdr:nvSpPr>
      <xdr:spPr>
        <a:xfrm>
          <a:off x="13557250" y="1414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2" name="楕円 281">
          <a:extLst>
            <a:ext uri="{FF2B5EF4-FFF2-40B4-BE49-F238E27FC236}">
              <a16:creationId xmlns:a16="http://schemas.microsoft.com/office/drawing/2014/main" id="{3E34B90E-7278-43BA-B32C-4B980D77715C}"/>
            </a:ext>
          </a:extLst>
        </xdr:cNvPr>
        <xdr:cNvSpPr/>
      </xdr:nvSpPr>
      <xdr:spPr>
        <a:xfrm>
          <a:off x="13055600" y="1402080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83" name="テキスト ボックス 282">
          <a:extLst>
            <a:ext uri="{FF2B5EF4-FFF2-40B4-BE49-F238E27FC236}">
              <a16:creationId xmlns:a16="http://schemas.microsoft.com/office/drawing/2014/main" id="{BB65FFEB-068E-4B52-AC65-00F8666B91A4}"/>
            </a:ext>
          </a:extLst>
        </xdr:cNvPr>
        <xdr:cNvSpPr txBox="1"/>
      </xdr:nvSpPr>
      <xdr:spPr>
        <a:xfrm>
          <a:off x="127635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4" name="楕円 283">
          <a:extLst>
            <a:ext uri="{FF2B5EF4-FFF2-40B4-BE49-F238E27FC236}">
              <a16:creationId xmlns:a16="http://schemas.microsoft.com/office/drawing/2014/main" id="{A099146F-E222-4D29-BB9B-4A1915F644FD}"/>
            </a:ext>
          </a:extLst>
        </xdr:cNvPr>
        <xdr:cNvSpPr/>
      </xdr:nvSpPr>
      <xdr:spPr>
        <a:xfrm>
          <a:off x="12242800" y="14020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5" name="テキスト ボックス 284">
          <a:extLst>
            <a:ext uri="{FF2B5EF4-FFF2-40B4-BE49-F238E27FC236}">
              <a16:creationId xmlns:a16="http://schemas.microsoft.com/office/drawing/2014/main" id="{E55E8C04-E3DD-4BC0-B382-0062446F663D}"/>
            </a:ext>
          </a:extLst>
        </xdr:cNvPr>
        <xdr:cNvSpPr txBox="1"/>
      </xdr:nvSpPr>
      <xdr:spPr>
        <a:xfrm>
          <a:off x="119507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8EA0954F-37EF-49C3-A0C2-7CE87885E4DA}"/>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A43490A1-5BFA-4760-BBD7-F44AE7FCD88D}"/>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B232FF8D-624B-4A1D-9699-2D4159D12365}"/>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DBCF3E56-7B5D-4982-B907-04BB1E19B3D1}"/>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91FEFAEE-AE5D-4A64-BB38-F2A1CCA66676}"/>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F93B749F-D699-4733-9895-D6C9B41A2B8E}"/>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47264B1F-5498-4416-9521-0E99E765CDB3}"/>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3529D34D-BB7D-414F-866A-E40B228A4447}"/>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5ABB1EB8-C153-4EB4-8DA1-C9546F6716E1}"/>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8C756810-AB36-4128-AD6E-E2B940EF0CB9}"/>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818B90CB-D8CB-4230-9074-7D49269897B7}"/>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BB73C9FF-A685-45FA-B167-713A20011FF9}"/>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3020F9FD-CD7D-4752-AD0E-0C80B5117237}"/>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月より県費負担教職員の給与等の負担、定数の決定等に係る事務・権限が政令指定都市へ移譲されたことに伴い、平成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年度は教育公務員数が前年度比</a:t>
          </a:r>
          <a:r>
            <a:rPr kumimoji="1" lang="en-US" altLang="ja-JP" sz="1200">
              <a:latin typeface="ＭＳ Ｐゴシック" panose="020B0600070205080204" pitchFamily="50" charset="-128"/>
              <a:ea typeface="ＭＳ Ｐゴシック" panose="020B0600070205080204" pitchFamily="50" charset="-128"/>
            </a:rPr>
            <a:t>3,426</a:t>
          </a:r>
          <a:r>
            <a:rPr kumimoji="1" lang="ja-JP" altLang="en-US" sz="1200">
              <a:latin typeface="ＭＳ Ｐゴシック" panose="020B0600070205080204" pitchFamily="50" charset="-128"/>
              <a:ea typeface="ＭＳ Ｐゴシック" panose="020B0600070205080204" pitchFamily="50" charset="-128"/>
            </a:rPr>
            <a:t>人の増となった。令和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人当たり職員数は前年度比</a:t>
          </a:r>
          <a:r>
            <a:rPr kumimoji="1" lang="en-US" altLang="ja-JP" sz="1200">
              <a:latin typeface="ＭＳ Ｐゴシック" panose="020B0600070205080204" pitchFamily="50" charset="-128"/>
              <a:ea typeface="ＭＳ Ｐゴシック" panose="020B0600070205080204" pitchFamily="50" charset="-128"/>
            </a:rPr>
            <a:t>0.06</a:t>
          </a:r>
          <a:r>
            <a:rPr kumimoji="1" lang="ja-JP" altLang="en-US" sz="1200">
              <a:latin typeface="ＭＳ Ｐゴシック" panose="020B0600070205080204" pitchFamily="50" charset="-128"/>
              <a:ea typeface="ＭＳ Ｐゴシック" panose="020B0600070205080204" pitchFamily="50" charset="-128"/>
            </a:rPr>
            <a:t>人増の</a:t>
          </a:r>
          <a:r>
            <a:rPr kumimoji="1" lang="en-US" altLang="ja-JP" sz="1200">
              <a:latin typeface="ＭＳ Ｐゴシック" panose="020B0600070205080204" pitchFamily="50" charset="-128"/>
              <a:ea typeface="ＭＳ Ｐゴシック" panose="020B0600070205080204" pitchFamily="50" charset="-128"/>
            </a:rPr>
            <a:t>10.95</a:t>
          </a:r>
          <a:r>
            <a:rPr kumimoji="1" lang="ja-JP" altLang="en-US" sz="1200">
              <a:latin typeface="ＭＳ Ｐゴシック" panose="020B0600070205080204" pitchFamily="50" charset="-128"/>
              <a:ea typeface="ＭＳ Ｐゴシック" panose="020B0600070205080204" pitchFamily="50" charset="-128"/>
            </a:rPr>
            <a:t>人となった。</a:t>
          </a:r>
        </a:p>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月の合併以降、定員適正化計画に基づき、事務の簡素化、集約化やアウトソーソングの活用などに積極的に取り組んでいる。今後も人口減少や超高齢化といった厳しい社会情勢に対応するため、令和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月に策定した定員適正化計画に基づき、適切な人員管理に努める。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8874C2D7-3127-48A4-883F-F94865D931C8}"/>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54E6BE8C-3C90-423C-930A-1CB4DF739C9F}"/>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2DC597D7-0DF7-4243-AA0C-D542A79DA0C4}"/>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8B27EF92-7DB8-4147-A342-8418C1E46BFC}"/>
            </a:ext>
          </a:extLst>
        </xdr:cNvPr>
        <xdr:cNvCxnSpPr/>
      </xdr:nvCxnSpPr>
      <xdr:spPr>
        <a:xfrm>
          <a:off x="116649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452A1890-EB4C-4140-8F48-1A4437171FDF}"/>
            </a:ext>
          </a:extLst>
        </xdr:cNvPr>
        <xdr:cNvSpPr txBox="1"/>
      </xdr:nvSpPr>
      <xdr:spPr>
        <a:xfrm>
          <a:off x="1097915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D35B973-0574-4328-8F46-3A80600233F8}"/>
            </a:ext>
          </a:extLst>
        </xdr:cNvPr>
        <xdr:cNvCxnSpPr/>
      </xdr:nvCxnSpPr>
      <xdr:spPr>
        <a:xfrm>
          <a:off x="116649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71680F8F-4A62-43AA-A931-636E0DBFECB2}"/>
            </a:ext>
          </a:extLst>
        </xdr:cNvPr>
        <xdr:cNvSpPr txBox="1"/>
      </xdr:nvSpPr>
      <xdr:spPr>
        <a:xfrm>
          <a:off x="1097915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2ED9D462-2837-4746-8F19-D285F0DFD2A1}"/>
            </a:ext>
          </a:extLst>
        </xdr:cNvPr>
        <xdr:cNvCxnSpPr/>
      </xdr:nvCxnSpPr>
      <xdr:spPr>
        <a:xfrm>
          <a:off x="116649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C894747-2DA5-40E2-8C89-307A5B65F267}"/>
            </a:ext>
          </a:extLst>
        </xdr:cNvPr>
        <xdr:cNvSpPr txBox="1"/>
      </xdr:nvSpPr>
      <xdr:spPr>
        <a:xfrm>
          <a:off x="1097915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CF7008ED-97CE-4BF8-BF3F-73D238950A87}"/>
            </a:ext>
          </a:extLst>
        </xdr:cNvPr>
        <xdr:cNvCxnSpPr/>
      </xdr:nvCxnSpPr>
      <xdr:spPr>
        <a:xfrm>
          <a:off x="116649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3CE9D195-EBFC-4343-B6FC-E02D2087FDD0}"/>
            </a:ext>
          </a:extLst>
        </xdr:cNvPr>
        <xdr:cNvSpPr txBox="1"/>
      </xdr:nvSpPr>
      <xdr:spPr>
        <a:xfrm>
          <a:off x="1097915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534E3B58-293C-4A7C-8415-F5326384CD13}"/>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57FCD60F-A475-4BA6-A642-33014BF68E47}"/>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4DBFCA28-A181-4B2D-A93C-DC6889E4EDFA}"/>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88392</xdr:rowOff>
    </xdr:from>
    <xdr:to>
      <xdr:col>81</xdr:col>
      <xdr:colOff>44450</xdr:colOff>
      <xdr:row>65</xdr:row>
      <xdr:rowOff>143002</xdr:rowOff>
    </xdr:to>
    <xdr:cxnSp macro="">
      <xdr:nvCxnSpPr>
        <xdr:cNvPr id="313" name="直線コネクタ 312">
          <a:extLst>
            <a:ext uri="{FF2B5EF4-FFF2-40B4-BE49-F238E27FC236}">
              <a16:creationId xmlns:a16="http://schemas.microsoft.com/office/drawing/2014/main" id="{C255F05E-17CC-4E10-A2AB-9425D965611E}"/>
            </a:ext>
          </a:extLst>
        </xdr:cNvPr>
        <xdr:cNvCxnSpPr/>
      </xdr:nvCxnSpPr>
      <xdr:spPr>
        <a:xfrm flipV="1">
          <a:off x="15474950" y="9664192"/>
          <a:ext cx="0" cy="1210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115079</xdr:rowOff>
    </xdr:from>
    <xdr:ext cx="762000" cy="259045"/>
    <xdr:sp macro="" textlink="">
      <xdr:nvSpPr>
        <xdr:cNvPr id="314" name="定員管理の状況最小値テキスト">
          <a:extLst>
            <a:ext uri="{FF2B5EF4-FFF2-40B4-BE49-F238E27FC236}">
              <a16:creationId xmlns:a16="http://schemas.microsoft.com/office/drawing/2014/main" id="{74082499-0F58-44DC-B459-4C72E13E7A74}"/>
            </a:ext>
          </a:extLst>
        </xdr:cNvPr>
        <xdr:cNvSpPr txBox="1"/>
      </xdr:nvSpPr>
      <xdr:spPr>
        <a:xfrm>
          <a:off x="15563850" y="1084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143002</xdr:rowOff>
    </xdr:from>
    <xdr:to>
      <xdr:col>81</xdr:col>
      <xdr:colOff>133350</xdr:colOff>
      <xdr:row>65</xdr:row>
      <xdr:rowOff>143002</xdr:rowOff>
    </xdr:to>
    <xdr:cxnSp macro="">
      <xdr:nvCxnSpPr>
        <xdr:cNvPr id="315" name="直線コネクタ 314">
          <a:extLst>
            <a:ext uri="{FF2B5EF4-FFF2-40B4-BE49-F238E27FC236}">
              <a16:creationId xmlns:a16="http://schemas.microsoft.com/office/drawing/2014/main" id="{1685B16C-E05C-4C11-98C7-F92E5315ABC9}"/>
            </a:ext>
          </a:extLst>
        </xdr:cNvPr>
        <xdr:cNvCxnSpPr/>
      </xdr:nvCxnSpPr>
      <xdr:spPr>
        <a:xfrm>
          <a:off x="15405100" y="108745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3319</xdr:rowOff>
    </xdr:from>
    <xdr:ext cx="762000" cy="259045"/>
    <xdr:sp macro="" textlink="">
      <xdr:nvSpPr>
        <xdr:cNvPr id="316" name="定員管理の状況最大値テキスト">
          <a:extLst>
            <a:ext uri="{FF2B5EF4-FFF2-40B4-BE49-F238E27FC236}">
              <a16:creationId xmlns:a16="http://schemas.microsoft.com/office/drawing/2014/main" id="{DBEB29CC-4159-4E4D-8934-BB6B7AB0C989}"/>
            </a:ext>
          </a:extLst>
        </xdr:cNvPr>
        <xdr:cNvSpPr txBox="1"/>
      </xdr:nvSpPr>
      <xdr:spPr>
        <a:xfrm>
          <a:off x="15563850" y="941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88392</xdr:rowOff>
    </xdr:from>
    <xdr:to>
      <xdr:col>81</xdr:col>
      <xdr:colOff>133350</xdr:colOff>
      <xdr:row>58</xdr:row>
      <xdr:rowOff>88392</xdr:rowOff>
    </xdr:to>
    <xdr:cxnSp macro="">
      <xdr:nvCxnSpPr>
        <xdr:cNvPr id="317" name="直線コネクタ 316">
          <a:extLst>
            <a:ext uri="{FF2B5EF4-FFF2-40B4-BE49-F238E27FC236}">
              <a16:creationId xmlns:a16="http://schemas.microsoft.com/office/drawing/2014/main" id="{57560AC2-D895-49FD-B2CB-1D370E3F6E4E}"/>
            </a:ext>
          </a:extLst>
        </xdr:cNvPr>
        <xdr:cNvCxnSpPr/>
      </xdr:nvCxnSpPr>
      <xdr:spPr>
        <a:xfrm>
          <a:off x="15405100" y="96641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42164</xdr:rowOff>
    </xdr:from>
    <xdr:to>
      <xdr:col>81</xdr:col>
      <xdr:colOff>44450</xdr:colOff>
      <xdr:row>61</xdr:row>
      <xdr:rowOff>71120</xdr:rowOff>
    </xdr:to>
    <xdr:cxnSp macro="">
      <xdr:nvCxnSpPr>
        <xdr:cNvPr id="318" name="直線コネクタ 317">
          <a:extLst>
            <a:ext uri="{FF2B5EF4-FFF2-40B4-BE49-F238E27FC236}">
              <a16:creationId xmlns:a16="http://schemas.microsoft.com/office/drawing/2014/main" id="{94E10E13-0750-482C-A8B5-1CB8B3837E0B}"/>
            </a:ext>
          </a:extLst>
        </xdr:cNvPr>
        <xdr:cNvCxnSpPr/>
      </xdr:nvCxnSpPr>
      <xdr:spPr>
        <a:xfrm>
          <a:off x="14712950" y="10113264"/>
          <a:ext cx="762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4335</xdr:rowOff>
    </xdr:from>
    <xdr:ext cx="762000" cy="259045"/>
    <xdr:sp macro="" textlink="">
      <xdr:nvSpPr>
        <xdr:cNvPr id="319" name="定員管理の状況平均値テキスト">
          <a:extLst>
            <a:ext uri="{FF2B5EF4-FFF2-40B4-BE49-F238E27FC236}">
              <a16:creationId xmlns:a16="http://schemas.microsoft.com/office/drawing/2014/main" id="{6ECCC000-934A-48B4-82E3-E52B4ED82300}"/>
            </a:ext>
          </a:extLst>
        </xdr:cNvPr>
        <xdr:cNvSpPr txBox="1"/>
      </xdr:nvSpPr>
      <xdr:spPr>
        <a:xfrm>
          <a:off x="15563850" y="10240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20" name="フローチャート: 判断 319">
          <a:extLst>
            <a:ext uri="{FF2B5EF4-FFF2-40B4-BE49-F238E27FC236}">
              <a16:creationId xmlns:a16="http://schemas.microsoft.com/office/drawing/2014/main" id="{468FB512-BCA2-40AD-8AED-19F7C60AABF6}"/>
            </a:ext>
          </a:extLst>
        </xdr:cNvPr>
        <xdr:cNvSpPr/>
      </xdr:nvSpPr>
      <xdr:spPr>
        <a:xfrm>
          <a:off x="15430500" y="1026845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13208</xdr:rowOff>
    </xdr:from>
    <xdr:to>
      <xdr:col>77</xdr:col>
      <xdr:colOff>44450</xdr:colOff>
      <xdr:row>61</xdr:row>
      <xdr:rowOff>42164</xdr:rowOff>
    </xdr:to>
    <xdr:cxnSp macro="">
      <xdr:nvCxnSpPr>
        <xdr:cNvPr id="321" name="直線コネクタ 320">
          <a:extLst>
            <a:ext uri="{FF2B5EF4-FFF2-40B4-BE49-F238E27FC236}">
              <a16:creationId xmlns:a16="http://schemas.microsoft.com/office/drawing/2014/main" id="{A567D1FD-4BAB-4ABA-95CA-6487D892E3F1}"/>
            </a:ext>
          </a:extLst>
        </xdr:cNvPr>
        <xdr:cNvCxnSpPr/>
      </xdr:nvCxnSpPr>
      <xdr:spPr>
        <a:xfrm>
          <a:off x="13906500" y="10084308"/>
          <a:ext cx="80645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22606</xdr:rowOff>
    </xdr:from>
    <xdr:to>
      <xdr:col>77</xdr:col>
      <xdr:colOff>95250</xdr:colOff>
      <xdr:row>62</xdr:row>
      <xdr:rowOff>124206</xdr:rowOff>
    </xdr:to>
    <xdr:sp macro="" textlink="">
      <xdr:nvSpPr>
        <xdr:cNvPr id="322" name="フローチャート: 判断 321">
          <a:extLst>
            <a:ext uri="{FF2B5EF4-FFF2-40B4-BE49-F238E27FC236}">
              <a16:creationId xmlns:a16="http://schemas.microsoft.com/office/drawing/2014/main" id="{F5A22C60-F0E7-4B5A-A28A-81D76C877AEE}"/>
            </a:ext>
          </a:extLst>
        </xdr:cNvPr>
        <xdr:cNvSpPr/>
      </xdr:nvSpPr>
      <xdr:spPr>
        <a:xfrm>
          <a:off x="14668500" y="1025880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108983</xdr:rowOff>
    </xdr:from>
    <xdr:ext cx="736600" cy="259045"/>
    <xdr:sp macro="" textlink="">
      <xdr:nvSpPr>
        <xdr:cNvPr id="323" name="テキスト ボックス 322">
          <a:extLst>
            <a:ext uri="{FF2B5EF4-FFF2-40B4-BE49-F238E27FC236}">
              <a16:creationId xmlns:a16="http://schemas.microsoft.com/office/drawing/2014/main" id="{4CE46EB7-CE8A-4736-95BB-C49C42BD44F2}"/>
            </a:ext>
          </a:extLst>
        </xdr:cNvPr>
        <xdr:cNvSpPr txBox="1"/>
      </xdr:nvSpPr>
      <xdr:spPr>
        <a:xfrm>
          <a:off x="14370050" y="10345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138938</xdr:rowOff>
    </xdr:from>
    <xdr:to>
      <xdr:col>72</xdr:col>
      <xdr:colOff>203200</xdr:colOff>
      <xdr:row>61</xdr:row>
      <xdr:rowOff>13208</xdr:rowOff>
    </xdr:to>
    <xdr:cxnSp macro="">
      <xdr:nvCxnSpPr>
        <xdr:cNvPr id="324" name="直線コネクタ 323">
          <a:extLst>
            <a:ext uri="{FF2B5EF4-FFF2-40B4-BE49-F238E27FC236}">
              <a16:creationId xmlns:a16="http://schemas.microsoft.com/office/drawing/2014/main" id="{A151F02C-ABC3-4297-ADA1-67741BFE350B}"/>
            </a:ext>
          </a:extLst>
        </xdr:cNvPr>
        <xdr:cNvCxnSpPr/>
      </xdr:nvCxnSpPr>
      <xdr:spPr>
        <a:xfrm>
          <a:off x="13106400" y="9879838"/>
          <a:ext cx="800100" cy="20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8128</xdr:rowOff>
    </xdr:from>
    <xdr:to>
      <xdr:col>73</xdr:col>
      <xdr:colOff>44450</xdr:colOff>
      <xdr:row>62</xdr:row>
      <xdr:rowOff>109728</xdr:rowOff>
    </xdr:to>
    <xdr:sp macro="" textlink="">
      <xdr:nvSpPr>
        <xdr:cNvPr id="325" name="フローチャート: 判断 324">
          <a:extLst>
            <a:ext uri="{FF2B5EF4-FFF2-40B4-BE49-F238E27FC236}">
              <a16:creationId xmlns:a16="http://schemas.microsoft.com/office/drawing/2014/main" id="{F34627B3-8FD3-41FA-88CE-CF9E328C1660}"/>
            </a:ext>
          </a:extLst>
        </xdr:cNvPr>
        <xdr:cNvSpPr/>
      </xdr:nvSpPr>
      <xdr:spPr>
        <a:xfrm>
          <a:off x="13868400" y="102443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94505</xdr:rowOff>
    </xdr:from>
    <xdr:ext cx="762000" cy="259045"/>
    <xdr:sp macro="" textlink="">
      <xdr:nvSpPr>
        <xdr:cNvPr id="326" name="テキスト ボックス 325">
          <a:extLst>
            <a:ext uri="{FF2B5EF4-FFF2-40B4-BE49-F238E27FC236}">
              <a16:creationId xmlns:a16="http://schemas.microsoft.com/office/drawing/2014/main" id="{8D20B2EA-E86C-407B-BE99-A091A4583B02}"/>
            </a:ext>
          </a:extLst>
        </xdr:cNvPr>
        <xdr:cNvSpPr txBox="1"/>
      </xdr:nvSpPr>
      <xdr:spPr>
        <a:xfrm>
          <a:off x="13557250" y="1033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134112</xdr:rowOff>
    </xdr:from>
    <xdr:to>
      <xdr:col>68</xdr:col>
      <xdr:colOff>152400</xdr:colOff>
      <xdr:row>59</xdr:row>
      <xdr:rowOff>138938</xdr:rowOff>
    </xdr:to>
    <xdr:cxnSp macro="">
      <xdr:nvCxnSpPr>
        <xdr:cNvPr id="327" name="直線コネクタ 326">
          <a:extLst>
            <a:ext uri="{FF2B5EF4-FFF2-40B4-BE49-F238E27FC236}">
              <a16:creationId xmlns:a16="http://schemas.microsoft.com/office/drawing/2014/main" id="{9113A1AB-1145-4977-AE74-6D2BC603DDE4}"/>
            </a:ext>
          </a:extLst>
        </xdr:cNvPr>
        <xdr:cNvCxnSpPr/>
      </xdr:nvCxnSpPr>
      <xdr:spPr>
        <a:xfrm>
          <a:off x="12293600" y="9875012"/>
          <a:ext cx="8128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162814</xdr:rowOff>
    </xdr:from>
    <xdr:to>
      <xdr:col>68</xdr:col>
      <xdr:colOff>203200</xdr:colOff>
      <xdr:row>61</xdr:row>
      <xdr:rowOff>92964</xdr:rowOff>
    </xdr:to>
    <xdr:sp macro="" textlink="">
      <xdr:nvSpPr>
        <xdr:cNvPr id="328" name="フローチャート: 判断 327">
          <a:extLst>
            <a:ext uri="{FF2B5EF4-FFF2-40B4-BE49-F238E27FC236}">
              <a16:creationId xmlns:a16="http://schemas.microsoft.com/office/drawing/2014/main" id="{A446B49D-926B-473E-A0C2-AE19735EA9D3}"/>
            </a:ext>
          </a:extLst>
        </xdr:cNvPr>
        <xdr:cNvSpPr/>
      </xdr:nvSpPr>
      <xdr:spPr>
        <a:xfrm>
          <a:off x="13055600" y="10068814"/>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77741</xdr:rowOff>
    </xdr:from>
    <xdr:ext cx="762000" cy="259045"/>
    <xdr:sp macro="" textlink="">
      <xdr:nvSpPr>
        <xdr:cNvPr id="329" name="テキスト ボックス 328">
          <a:extLst>
            <a:ext uri="{FF2B5EF4-FFF2-40B4-BE49-F238E27FC236}">
              <a16:creationId xmlns:a16="http://schemas.microsoft.com/office/drawing/2014/main" id="{EBF0EFD0-85E2-4A61-9A47-6B9974173612}"/>
            </a:ext>
          </a:extLst>
        </xdr:cNvPr>
        <xdr:cNvSpPr txBox="1"/>
      </xdr:nvSpPr>
      <xdr:spPr>
        <a:xfrm>
          <a:off x="12763500" y="1014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90424</xdr:rowOff>
    </xdr:from>
    <xdr:to>
      <xdr:col>64</xdr:col>
      <xdr:colOff>152400</xdr:colOff>
      <xdr:row>61</xdr:row>
      <xdr:rowOff>20574</xdr:rowOff>
    </xdr:to>
    <xdr:sp macro="" textlink="">
      <xdr:nvSpPr>
        <xdr:cNvPr id="330" name="フローチャート: 判断 329">
          <a:extLst>
            <a:ext uri="{FF2B5EF4-FFF2-40B4-BE49-F238E27FC236}">
              <a16:creationId xmlns:a16="http://schemas.microsoft.com/office/drawing/2014/main" id="{71CB30AC-D715-4C1C-84ED-ADEBD14BA36D}"/>
            </a:ext>
          </a:extLst>
        </xdr:cNvPr>
        <xdr:cNvSpPr/>
      </xdr:nvSpPr>
      <xdr:spPr>
        <a:xfrm>
          <a:off x="12242800" y="99964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5351</xdr:rowOff>
    </xdr:from>
    <xdr:ext cx="762000" cy="259045"/>
    <xdr:sp macro="" textlink="">
      <xdr:nvSpPr>
        <xdr:cNvPr id="331" name="テキスト ボックス 330">
          <a:extLst>
            <a:ext uri="{FF2B5EF4-FFF2-40B4-BE49-F238E27FC236}">
              <a16:creationId xmlns:a16="http://schemas.microsoft.com/office/drawing/2014/main" id="{458D457B-1442-4048-A25C-677925F4AC93}"/>
            </a:ext>
          </a:extLst>
        </xdr:cNvPr>
        <xdr:cNvSpPr txBox="1"/>
      </xdr:nvSpPr>
      <xdr:spPr>
        <a:xfrm>
          <a:off x="11950700" y="1007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AB3AC755-7337-4AAD-A08F-45C943E8C51F}"/>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96522B3D-E70A-4E65-A37D-5C03074927C3}"/>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380438E5-2FA3-4457-BD48-36C3C5B350A7}"/>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EEE53561-1D44-4D38-97F9-73A5CE24B26A}"/>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356B50CE-BBA2-4ECE-A49C-B61608E080B9}"/>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20320</xdr:rowOff>
    </xdr:from>
    <xdr:to>
      <xdr:col>81</xdr:col>
      <xdr:colOff>95250</xdr:colOff>
      <xdr:row>61</xdr:row>
      <xdr:rowOff>121920</xdr:rowOff>
    </xdr:to>
    <xdr:sp macro="" textlink="">
      <xdr:nvSpPr>
        <xdr:cNvPr id="337" name="楕円 336">
          <a:extLst>
            <a:ext uri="{FF2B5EF4-FFF2-40B4-BE49-F238E27FC236}">
              <a16:creationId xmlns:a16="http://schemas.microsoft.com/office/drawing/2014/main" id="{EF010650-B958-4072-A94D-EE20E28703B3}"/>
            </a:ext>
          </a:extLst>
        </xdr:cNvPr>
        <xdr:cNvSpPr/>
      </xdr:nvSpPr>
      <xdr:spPr>
        <a:xfrm>
          <a:off x="15430500" y="100914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36847</xdr:rowOff>
    </xdr:from>
    <xdr:ext cx="762000" cy="259045"/>
    <xdr:sp macro="" textlink="">
      <xdr:nvSpPr>
        <xdr:cNvPr id="338" name="定員管理の状況該当値テキスト">
          <a:extLst>
            <a:ext uri="{FF2B5EF4-FFF2-40B4-BE49-F238E27FC236}">
              <a16:creationId xmlns:a16="http://schemas.microsoft.com/office/drawing/2014/main" id="{5B7F55BF-1904-4ACF-8B72-F87DCFF473E9}"/>
            </a:ext>
          </a:extLst>
        </xdr:cNvPr>
        <xdr:cNvSpPr txBox="1"/>
      </xdr:nvSpPr>
      <xdr:spPr>
        <a:xfrm>
          <a:off x="15563850" y="994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162814</xdr:rowOff>
    </xdr:from>
    <xdr:to>
      <xdr:col>77</xdr:col>
      <xdr:colOff>95250</xdr:colOff>
      <xdr:row>61</xdr:row>
      <xdr:rowOff>92964</xdr:rowOff>
    </xdr:to>
    <xdr:sp macro="" textlink="">
      <xdr:nvSpPr>
        <xdr:cNvPr id="339" name="楕円 338">
          <a:extLst>
            <a:ext uri="{FF2B5EF4-FFF2-40B4-BE49-F238E27FC236}">
              <a16:creationId xmlns:a16="http://schemas.microsoft.com/office/drawing/2014/main" id="{53236C53-1C50-402F-AA01-1DA34762EBCC}"/>
            </a:ext>
          </a:extLst>
        </xdr:cNvPr>
        <xdr:cNvSpPr/>
      </xdr:nvSpPr>
      <xdr:spPr>
        <a:xfrm>
          <a:off x="14668500" y="100688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103141</xdr:rowOff>
    </xdr:from>
    <xdr:ext cx="736600" cy="259045"/>
    <xdr:sp macro="" textlink="">
      <xdr:nvSpPr>
        <xdr:cNvPr id="340" name="テキスト ボックス 339">
          <a:extLst>
            <a:ext uri="{FF2B5EF4-FFF2-40B4-BE49-F238E27FC236}">
              <a16:creationId xmlns:a16="http://schemas.microsoft.com/office/drawing/2014/main" id="{291D7BF6-CA7F-4BDA-8608-5BF1EF39F080}"/>
            </a:ext>
          </a:extLst>
        </xdr:cNvPr>
        <xdr:cNvSpPr txBox="1"/>
      </xdr:nvSpPr>
      <xdr:spPr>
        <a:xfrm>
          <a:off x="14370050" y="9844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133858</xdr:rowOff>
    </xdr:from>
    <xdr:to>
      <xdr:col>73</xdr:col>
      <xdr:colOff>44450</xdr:colOff>
      <xdr:row>61</xdr:row>
      <xdr:rowOff>64008</xdr:rowOff>
    </xdr:to>
    <xdr:sp macro="" textlink="">
      <xdr:nvSpPr>
        <xdr:cNvPr id="341" name="楕円 340">
          <a:extLst>
            <a:ext uri="{FF2B5EF4-FFF2-40B4-BE49-F238E27FC236}">
              <a16:creationId xmlns:a16="http://schemas.microsoft.com/office/drawing/2014/main" id="{0D4F770B-64FC-4C52-B0B5-C53BB4639025}"/>
            </a:ext>
          </a:extLst>
        </xdr:cNvPr>
        <xdr:cNvSpPr/>
      </xdr:nvSpPr>
      <xdr:spPr>
        <a:xfrm>
          <a:off x="13868400" y="100398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74185</xdr:rowOff>
    </xdr:from>
    <xdr:ext cx="762000" cy="259045"/>
    <xdr:sp macro="" textlink="">
      <xdr:nvSpPr>
        <xdr:cNvPr id="342" name="テキスト ボックス 341">
          <a:extLst>
            <a:ext uri="{FF2B5EF4-FFF2-40B4-BE49-F238E27FC236}">
              <a16:creationId xmlns:a16="http://schemas.microsoft.com/office/drawing/2014/main" id="{91225844-EAFB-442E-A6B2-4F2B570B3560}"/>
            </a:ext>
          </a:extLst>
        </xdr:cNvPr>
        <xdr:cNvSpPr txBox="1"/>
      </xdr:nvSpPr>
      <xdr:spPr>
        <a:xfrm>
          <a:off x="13557250" y="981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88138</xdr:rowOff>
    </xdr:from>
    <xdr:to>
      <xdr:col>68</xdr:col>
      <xdr:colOff>203200</xdr:colOff>
      <xdr:row>60</xdr:row>
      <xdr:rowOff>18288</xdr:rowOff>
    </xdr:to>
    <xdr:sp macro="" textlink="">
      <xdr:nvSpPr>
        <xdr:cNvPr id="343" name="楕円 342">
          <a:extLst>
            <a:ext uri="{FF2B5EF4-FFF2-40B4-BE49-F238E27FC236}">
              <a16:creationId xmlns:a16="http://schemas.microsoft.com/office/drawing/2014/main" id="{1A103DF0-1098-42B9-872D-BBA8440C7B96}"/>
            </a:ext>
          </a:extLst>
        </xdr:cNvPr>
        <xdr:cNvSpPr/>
      </xdr:nvSpPr>
      <xdr:spPr>
        <a:xfrm>
          <a:off x="13055600" y="9829038"/>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28465</xdr:rowOff>
    </xdr:from>
    <xdr:ext cx="762000" cy="259045"/>
    <xdr:sp macro="" textlink="">
      <xdr:nvSpPr>
        <xdr:cNvPr id="344" name="テキスト ボックス 343">
          <a:extLst>
            <a:ext uri="{FF2B5EF4-FFF2-40B4-BE49-F238E27FC236}">
              <a16:creationId xmlns:a16="http://schemas.microsoft.com/office/drawing/2014/main" id="{5A2F1617-5135-4CF3-9CB0-6DA050BABA16}"/>
            </a:ext>
          </a:extLst>
        </xdr:cNvPr>
        <xdr:cNvSpPr txBox="1"/>
      </xdr:nvSpPr>
      <xdr:spPr>
        <a:xfrm>
          <a:off x="12763500" y="960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83312</xdr:rowOff>
    </xdr:from>
    <xdr:to>
      <xdr:col>64</xdr:col>
      <xdr:colOff>152400</xdr:colOff>
      <xdr:row>60</xdr:row>
      <xdr:rowOff>13462</xdr:rowOff>
    </xdr:to>
    <xdr:sp macro="" textlink="">
      <xdr:nvSpPr>
        <xdr:cNvPr id="345" name="楕円 344">
          <a:extLst>
            <a:ext uri="{FF2B5EF4-FFF2-40B4-BE49-F238E27FC236}">
              <a16:creationId xmlns:a16="http://schemas.microsoft.com/office/drawing/2014/main" id="{09DC8F1A-77C9-4A45-979D-142B77142C95}"/>
            </a:ext>
          </a:extLst>
        </xdr:cNvPr>
        <xdr:cNvSpPr/>
      </xdr:nvSpPr>
      <xdr:spPr>
        <a:xfrm>
          <a:off x="12242800" y="98242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23639</xdr:rowOff>
    </xdr:from>
    <xdr:ext cx="762000" cy="259045"/>
    <xdr:sp macro="" textlink="">
      <xdr:nvSpPr>
        <xdr:cNvPr id="346" name="テキスト ボックス 345">
          <a:extLst>
            <a:ext uri="{FF2B5EF4-FFF2-40B4-BE49-F238E27FC236}">
              <a16:creationId xmlns:a16="http://schemas.microsoft.com/office/drawing/2014/main" id="{798B9416-50F5-4C8A-ABA3-DF152BEEB433}"/>
            </a:ext>
          </a:extLst>
        </xdr:cNvPr>
        <xdr:cNvSpPr txBox="1"/>
      </xdr:nvSpPr>
      <xdr:spPr>
        <a:xfrm>
          <a:off x="11950700" y="959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F9E39BF9-699C-4793-BAAD-7FB36DA75863}"/>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733020D1-38B9-4933-958A-84F519B62B25}"/>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393F645D-D734-408A-A603-E8D1A93096BC}"/>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7A996678-D13E-439E-90F6-897EFB0B0540}"/>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899E6683-8805-4EB1-B856-892CE167741C}"/>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678F6B06-F871-4502-A8C1-A780CD991928}"/>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328B6DEC-E4A3-4C34-A927-3A3AE9A4D64E}"/>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CE0DFCCA-8A9E-449D-AA0C-D8F3290DE33B}"/>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8FBFD3F7-AED0-4D7E-BAA9-FD84C1C2D777}"/>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B0044BD7-C9B8-48AE-8E84-96C547FF96DE}"/>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2E27E319-1FC8-45B1-8621-5C67F383C66D}"/>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AA7B1A19-4DD8-4857-BC67-4CA5E48F449F}"/>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1C5C0318-9019-42CE-96C4-F67D04DA4EB0}"/>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類似団体内では上位に位置する。</a:t>
          </a:r>
        </a:p>
        <a:p>
          <a:r>
            <a:rPr kumimoji="1" lang="ja-JP" altLang="en-US" sz="1200">
              <a:latin typeface="ＭＳ Ｐゴシック" panose="020B0600070205080204" pitchFamily="50" charset="-128"/>
              <a:ea typeface="ＭＳ Ｐゴシック" panose="020B0600070205080204" pitchFamily="50" charset="-128"/>
            </a:rPr>
            <a:t>実質公債費比率は、主に元利償還金の減により、前年度比</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ポイント改善した。</a:t>
          </a:r>
        </a:p>
        <a:p>
          <a:r>
            <a:rPr kumimoji="1" lang="ja-JP" altLang="en-US" sz="1200">
              <a:latin typeface="ＭＳ Ｐゴシック" panose="020B0600070205080204" pitchFamily="50" charset="-128"/>
              <a:ea typeface="ＭＳ Ｐゴシック" panose="020B0600070205080204" pitchFamily="50" charset="-128"/>
            </a:rPr>
            <a:t>単年度数値（</a:t>
          </a:r>
          <a:r>
            <a:rPr kumimoji="1" lang="en-US" altLang="ja-JP" sz="1200">
              <a:latin typeface="ＭＳ Ｐゴシック" panose="020B0600070205080204" pitchFamily="50" charset="-128"/>
              <a:ea typeface="ＭＳ Ｐゴシック" panose="020B0600070205080204" pitchFamily="50" charset="-128"/>
            </a:rPr>
            <a:t>4.06</a:t>
          </a:r>
          <a:r>
            <a:rPr kumimoji="1" lang="ja-JP" altLang="en-US" sz="1200">
              <a:latin typeface="ＭＳ Ｐゴシック" panose="020B0600070205080204" pitchFamily="50" charset="-128"/>
              <a:ea typeface="ＭＳ Ｐゴシック" panose="020B0600070205080204" pitchFamily="50" charset="-128"/>
            </a:rPr>
            <a:t>％）では、令和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4.39</a:t>
          </a:r>
          <a:r>
            <a:rPr kumimoji="1" lang="ja-JP" altLang="en-US" sz="1200">
              <a:latin typeface="ＭＳ Ｐゴシック" panose="020B0600070205080204" pitchFamily="50" charset="-128"/>
              <a:ea typeface="ＭＳ Ｐゴシック" panose="020B0600070205080204" pitchFamily="50" charset="-128"/>
            </a:rPr>
            <a:t>％）に対し</a:t>
          </a:r>
          <a:r>
            <a:rPr kumimoji="1" lang="en-US" altLang="ja-JP" sz="1200">
              <a:latin typeface="ＭＳ Ｐゴシック" panose="020B0600070205080204" pitchFamily="50" charset="-128"/>
              <a:ea typeface="ＭＳ Ｐゴシック" panose="020B0600070205080204" pitchFamily="50" charset="-128"/>
            </a:rPr>
            <a:t>0.34</a:t>
          </a:r>
          <a:r>
            <a:rPr kumimoji="1" lang="ja-JP" altLang="en-US" sz="1200">
              <a:latin typeface="ＭＳ Ｐゴシック" panose="020B0600070205080204" pitchFamily="50" charset="-128"/>
              <a:ea typeface="ＭＳ Ｐゴシック" panose="020B0600070205080204" pitchFamily="50" charset="-128"/>
            </a:rPr>
            <a:t>ポイント改善した。</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D89CEA2E-C595-46B1-9C5E-CA324D8D56D2}"/>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2329CEB7-B8A3-4E4A-A255-94C076D12F13}"/>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CD96E12A-9628-4176-80A2-29280396C712}"/>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799021E1-B297-4DF8-9EE9-65D11456FC27}"/>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C1AE8DAE-FC4C-4760-AD1B-5FE1235147B3}"/>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B0809DB4-3E28-4B3A-99A5-1A3B69245C24}"/>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5B3F79E2-C1AB-4600-BC73-4F111403B65B}"/>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8376EE1B-158F-4583-AF9F-025DEFDEC029}"/>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E91C6421-D1A3-41FC-AAB9-9A55F5FFE683}"/>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3DBF6B1E-D749-40A7-B878-AC94A2F49F1C}"/>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36B122D3-1570-4997-862E-1B72C38F62A1}"/>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F7C0D3E2-6960-40DB-ABDE-D73B561B4007}"/>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2EE40E92-1956-4B60-8EC2-D3156E0C8FAB}"/>
            </a:ext>
          </a:extLst>
        </xdr:cNvPr>
        <xdr:cNvSpPr txBox="1"/>
      </xdr:nvSpPr>
      <xdr:spPr>
        <a:xfrm>
          <a:off x="1097915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5D8CFBCF-B1B1-437F-9006-2C51312DBE5B}"/>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5FA714B9-0B1F-465B-85EC-5C65A40CE70C}"/>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11289</xdr:rowOff>
    </xdr:from>
    <xdr:to>
      <xdr:col>81</xdr:col>
      <xdr:colOff>44450</xdr:colOff>
      <xdr:row>45</xdr:row>
      <xdr:rowOff>60678</xdr:rowOff>
    </xdr:to>
    <xdr:cxnSp macro="">
      <xdr:nvCxnSpPr>
        <xdr:cNvPr id="375" name="直線コネクタ 374">
          <a:extLst>
            <a:ext uri="{FF2B5EF4-FFF2-40B4-BE49-F238E27FC236}">
              <a16:creationId xmlns:a16="http://schemas.microsoft.com/office/drawing/2014/main" id="{ADB48E4C-C92A-4ED4-9A0B-06865E975E95}"/>
            </a:ext>
          </a:extLst>
        </xdr:cNvPr>
        <xdr:cNvCxnSpPr/>
      </xdr:nvCxnSpPr>
      <xdr:spPr>
        <a:xfrm flipV="1">
          <a:off x="15474950" y="6119989"/>
          <a:ext cx="0" cy="13701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6" name="公債費負担の状況最小値テキスト">
          <a:extLst>
            <a:ext uri="{FF2B5EF4-FFF2-40B4-BE49-F238E27FC236}">
              <a16:creationId xmlns:a16="http://schemas.microsoft.com/office/drawing/2014/main" id="{306E1D83-1A78-47C9-BF03-7D83357290FF}"/>
            </a:ext>
          </a:extLst>
        </xdr:cNvPr>
        <xdr:cNvSpPr txBox="1"/>
      </xdr:nvSpPr>
      <xdr:spPr>
        <a:xfrm>
          <a:off x="15563850" y="746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7" name="直線コネクタ 376">
          <a:extLst>
            <a:ext uri="{FF2B5EF4-FFF2-40B4-BE49-F238E27FC236}">
              <a16:creationId xmlns:a16="http://schemas.microsoft.com/office/drawing/2014/main" id="{3672259B-1EDE-493C-BA50-D9A84776AC71}"/>
            </a:ext>
          </a:extLst>
        </xdr:cNvPr>
        <xdr:cNvCxnSpPr/>
      </xdr:nvCxnSpPr>
      <xdr:spPr>
        <a:xfrm>
          <a:off x="15405100" y="74901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97666</xdr:rowOff>
    </xdr:from>
    <xdr:ext cx="762000" cy="259045"/>
    <xdr:sp macro="" textlink="">
      <xdr:nvSpPr>
        <xdr:cNvPr id="378" name="公債費負担の状況最大値テキスト">
          <a:extLst>
            <a:ext uri="{FF2B5EF4-FFF2-40B4-BE49-F238E27FC236}">
              <a16:creationId xmlns:a16="http://schemas.microsoft.com/office/drawing/2014/main" id="{D9D23AA9-7E4E-41C6-ABF2-7672B0EE1E2A}"/>
            </a:ext>
          </a:extLst>
        </xdr:cNvPr>
        <xdr:cNvSpPr txBox="1"/>
      </xdr:nvSpPr>
      <xdr:spPr>
        <a:xfrm>
          <a:off x="15563850" y="587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11289</xdr:rowOff>
    </xdr:from>
    <xdr:to>
      <xdr:col>81</xdr:col>
      <xdr:colOff>133350</xdr:colOff>
      <xdr:row>37</xdr:row>
      <xdr:rowOff>11289</xdr:rowOff>
    </xdr:to>
    <xdr:cxnSp macro="">
      <xdr:nvCxnSpPr>
        <xdr:cNvPr id="379" name="直線コネクタ 378">
          <a:extLst>
            <a:ext uri="{FF2B5EF4-FFF2-40B4-BE49-F238E27FC236}">
              <a16:creationId xmlns:a16="http://schemas.microsoft.com/office/drawing/2014/main" id="{F9F252E6-CA77-47FD-838F-C3135C929855}"/>
            </a:ext>
          </a:extLst>
        </xdr:cNvPr>
        <xdr:cNvCxnSpPr/>
      </xdr:nvCxnSpPr>
      <xdr:spPr>
        <a:xfrm>
          <a:off x="15405100" y="61199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83961</xdr:rowOff>
    </xdr:from>
    <xdr:to>
      <xdr:col>81</xdr:col>
      <xdr:colOff>44450</xdr:colOff>
      <xdr:row>39</xdr:row>
      <xdr:rowOff>137583</xdr:rowOff>
    </xdr:to>
    <xdr:cxnSp macro="">
      <xdr:nvCxnSpPr>
        <xdr:cNvPr id="380" name="直線コネクタ 379">
          <a:extLst>
            <a:ext uri="{FF2B5EF4-FFF2-40B4-BE49-F238E27FC236}">
              <a16:creationId xmlns:a16="http://schemas.microsoft.com/office/drawing/2014/main" id="{6B443FF4-21EE-4F1C-A479-02623F932B35}"/>
            </a:ext>
          </a:extLst>
        </xdr:cNvPr>
        <xdr:cNvCxnSpPr/>
      </xdr:nvCxnSpPr>
      <xdr:spPr>
        <a:xfrm flipV="1">
          <a:off x="14712950" y="6522861"/>
          <a:ext cx="762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155522</xdr:rowOff>
    </xdr:from>
    <xdr:ext cx="762000" cy="259045"/>
    <xdr:sp macro="" textlink="">
      <xdr:nvSpPr>
        <xdr:cNvPr id="381" name="公債費負担の状況平均値テキスト">
          <a:extLst>
            <a:ext uri="{FF2B5EF4-FFF2-40B4-BE49-F238E27FC236}">
              <a16:creationId xmlns:a16="http://schemas.microsoft.com/office/drawing/2014/main" id="{040972DE-872D-4E47-98C9-6D4F0810A551}"/>
            </a:ext>
          </a:extLst>
        </xdr:cNvPr>
        <xdr:cNvSpPr txBox="1"/>
      </xdr:nvSpPr>
      <xdr:spPr>
        <a:xfrm>
          <a:off x="15563850" y="6759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11995</xdr:rowOff>
    </xdr:from>
    <xdr:to>
      <xdr:col>81</xdr:col>
      <xdr:colOff>95250</xdr:colOff>
      <xdr:row>41</xdr:row>
      <xdr:rowOff>113595</xdr:rowOff>
    </xdr:to>
    <xdr:sp macro="" textlink="">
      <xdr:nvSpPr>
        <xdr:cNvPr id="382" name="フローチャート: 判断 381">
          <a:extLst>
            <a:ext uri="{FF2B5EF4-FFF2-40B4-BE49-F238E27FC236}">
              <a16:creationId xmlns:a16="http://schemas.microsoft.com/office/drawing/2014/main" id="{CAA3601B-30B9-41D9-BEF0-159D3423B682}"/>
            </a:ext>
          </a:extLst>
        </xdr:cNvPr>
        <xdr:cNvSpPr/>
      </xdr:nvSpPr>
      <xdr:spPr>
        <a:xfrm>
          <a:off x="15430500" y="67810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40</xdr:row>
      <xdr:rowOff>6350</xdr:rowOff>
    </xdr:to>
    <xdr:cxnSp macro="">
      <xdr:nvCxnSpPr>
        <xdr:cNvPr id="383" name="直線コネクタ 382">
          <a:extLst>
            <a:ext uri="{FF2B5EF4-FFF2-40B4-BE49-F238E27FC236}">
              <a16:creationId xmlns:a16="http://schemas.microsoft.com/office/drawing/2014/main" id="{3F4C6449-8F48-47F2-BFBE-FB37C0482748}"/>
            </a:ext>
          </a:extLst>
        </xdr:cNvPr>
        <xdr:cNvCxnSpPr/>
      </xdr:nvCxnSpPr>
      <xdr:spPr>
        <a:xfrm flipV="1">
          <a:off x="13906500" y="6576483"/>
          <a:ext cx="806450" cy="3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52211</xdr:rowOff>
    </xdr:from>
    <xdr:to>
      <xdr:col>77</xdr:col>
      <xdr:colOff>95250</xdr:colOff>
      <xdr:row>41</xdr:row>
      <xdr:rowOff>153811</xdr:rowOff>
    </xdr:to>
    <xdr:sp macro="" textlink="">
      <xdr:nvSpPr>
        <xdr:cNvPr id="384" name="フローチャート: 判断 383">
          <a:extLst>
            <a:ext uri="{FF2B5EF4-FFF2-40B4-BE49-F238E27FC236}">
              <a16:creationId xmlns:a16="http://schemas.microsoft.com/office/drawing/2014/main" id="{E04322EC-7674-4256-ADE6-55B712118D91}"/>
            </a:ext>
          </a:extLst>
        </xdr:cNvPr>
        <xdr:cNvSpPr/>
      </xdr:nvSpPr>
      <xdr:spPr>
        <a:xfrm>
          <a:off x="14668500" y="682131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138588</xdr:rowOff>
    </xdr:from>
    <xdr:ext cx="736600" cy="259045"/>
    <xdr:sp macro="" textlink="">
      <xdr:nvSpPr>
        <xdr:cNvPr id="385" name="テキスト ボックス 384">
          <a:extLst>
            <a:ext uri="{FF2B5EF4-FFF2-40B4-BE49-F238E27FC236}">
              <a16:creationId xmlns:a16="http://schemas.microsoft.com/office/drawing/2014/main" id="{82BE5D46-3DCB-42ED-8A0E-31353E7B7ECE}"/>
            </a:ext>
          </a:extLst>
        </xdr:cNvPr>
        <xdr:cNvSpPr txBox="1"/>
      </xdr:nvSpPr>
      <xdr:spPr>
        <a:xfrm>
          <a:off x="14370050" y="69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40</xdr:row>
      <xdr:rowOff>59972</xdr:rowOff>
    </xdr:to>
    <xdr:cxnSp macro="">
      <xdr:nvCxnSpPr>
        <xdr:cNvPr id="386" name="直線コネクタ 385">
          <a:extLst>
            <a:ext uri="{FF2B5EF4-FFF2-40B4-BE49-F238E27FC236}">
              <a16:creationId xmlns:a16="http://schemas.microsoft.com/office/drawing/2014/main" id="{383AF083-EB26-417C-B6F6-6C8892FCAFC1}"/>
            </a:ext>
          </a:extLst>
        </xdr:cNvPr>
        <xdr:cNvCxnSpPr/>
      </xdr:nvCxnSpPr>
      <xdr:spPr>
        <a:xfrm flipV="1">
          <a:off x="13106400" y="6610350"/>
          <a:ext cx="8001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7" name="フローチャート: 判断 386">
          <a:extLst>
            <a:ext uri="{FF2B5EF4-FFF2-40B4-BE49-F238E27FC236}">
              <a16:creationId xmlns:a16="http://schemas.microsoft.com/office/drawing/2014/main" id="{4E06475F-9448-47C8-B7F6-53E0AE2FDACD}"/>
            </a:ext>
          </a:extLst>
        </xdr:cNvPr>
        <xdr:cNvSpPr/>
      </xdr:nvSpPr>
      <xdr:spPr>
        <a:xfrm>
          <a:off x="13868400" y="68481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8" name="テキスト ボックス 387">
          <a:extLst>
            <a:ext uri="{FF2B5EF4-FFF2-40B4-BE49-F238E27FC236}">
              <a16:creationId xmlns:a16="http://schemas.microsoft.com/office/drawing/2014/main" id="{C5BB94BE-DF88-49F6-880C-3189BE80F73B}"/>
            </a:ext>
          </a:extLst>
        </xdr:cNvPr>
        <xdr:cNvSpPr txBox="1"/>
      </xdr:nvSpPr>
      <xdr:spPr>
        <a:xfrm>
          <a:off x="13557250" y="693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59972</xdr:rowOff>
    </xdr:from>
    <xdr:to>
      <xdr:col>68</xdr:col>
      <xdr:colOff>152400</xdr:colOff>
      <xdr:row>41</xdr:row>
      <xdr:rowOff>22578</xdr:rowOff>
    </xdr:to>
    <xdr:cxnSp macro="">
      <xdr:nvCxnSpPr>
        <xdr:cNvPr id="389" name="直線コネクタ 388">
          <a:extLst>
            <a:ext uri="{FF2B5EF4-FFF2-40B4-BE49-F238E27FC236}">
              <a16:creationId xmlns:a16="http://schemas.microsoft.com/office/drawing/2014/main" id="{BC862494-CEBB-4523-B2BC-93B0A3A1A0C1}"/>
            </a:ext>
          </a:extLst>
        </xdr:cNvPr>
        <xdr:cNvCxnSpPr/>
      </xdr:nvCxnSpPr>
      <xdr:spPr>
        <a:xfrm flipV="1">
          <a:off x="12293600" y="6663972"/>
          <a:ext cx="812800" cy="12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90" name="フローチャート: 判断 389">
          <a:extLst>
            <a:ext uri="{FF2B5EF4-FFF2-40B4-BE49-F238E27FC236}">
              <a16:creationId xmlns:a16="http://schemas.microsoft.com/office/drawing/2014/main" id="{FC9BF98D-9F9D-409D-A136-EEE260A117E7}"/>
            </a:ext>
          </a:extLst>
        </xdr:cNvPr>
        <xdr:cNvSpPr/>
      </xdr:nvSpPr>
      <xdr:spPr>
        <a:xfrm>
          <a:off x="13055600" y="6848122"/>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391" name="テキスト ボックス 390">
          <a:extLst>
            <a:ext uri="{FF2B5EF4-FFF2-40B4-BE49-F238E27FC236}">
              <a16:creationId xmlns:a16="http://schemas.microsoft.com/office/drawing/2014/main" id="{F6B998C0-8107-476C-9377-BD252305B9A0}"/>
            </a:ext>
          </a:extLst>
        </xdr:cNvPr>
        <xdr:cNvSpPr txBox="1"/>
      </xdr:nvSpPr>
      <xdr:spPr>
        <a:xfrm>
          <a:off x="12763500" y="693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2" name="フローチャート: 判断 391">
          <a:extLst>
            <a:ext uri="{FF2B5EF4-FFF2-40B4-BE49-F238E27FC236}">
              <a16:creationId xmlns:a16="http://schemas.microsoft.com/office/drawing/2014/main" id="{3A98B634-A943-4063-9171-77535861A361}"/>
            </a:ext>
          </a:extLst>
        </xdr:cNvPr>
        <xdr:cNvSpPr/>
      </xdr:nvSpPr>
      <xdr:spPr>
        <a:xfrm>
          <a:off x="12242800" y="693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87788</xdr:rowOff>
    </xdr:from>
    <xdr:ext cx="762000" cy="259045"/>
    <xdr:sp macro="" textlink="">
      <xdr:nvSpPr>
        <xdr:cNvPr id="393" name="テキスト ボックス 392">
          <a:extLst>
            <a:ext uri="{FF2B5EF4-FFF2-40B4-BE49-F238E27FC236}">
              <a16:creationId xmlns:a16="http://schemas.microsoft.com/office/drawing/2014/main" id="{A8D846BF-3810-444F-AE69-E42582818EAF}"/>
            </a:ext>
          </a:extLst>
        </xdr:cNvPr>
        <xdr:cNvSpPr txBox="1"/>
      </xdr:nvSpPr>
      <xdr:spPr>
        <a:xfrm>
          <a:off x="11950700" y="702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EFCBF2BD-C3BB-493F-95CE-BAD7DB3CCF13}"/>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C70EBAAE-8ED1-424C-84D8-96504C53E5C0}"/>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B15F819-C7E6-443D-A433-67DCBE8E71E8}"/>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CF559FD0-1FD3-4A2A-98EF-CF4819A3FFA5}"/>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2EEBEAD3-0BF8-429F-BE18-55C1B7F70E5D}"/>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33161</xdr:rowOff>
    </xdr:from>
    <xdr:to>
      <xdr:col>81</xdr:col>
      <xdr:colOff>95250</xdr:colOff>
      <xdr:row>39</xdr:row>
      <xdr:rowOff>134761</xdr:rowOff>
    </xdr:to>
    <xdr:sp macro="" textlink="">
      <xdr:nvSpPr>
        <xdr:cNvPr id="399" name="楕円 398">
          <a:extLst>
            <a:ext uri="{FF2B5EF4-FFF2-40B4-BE49-F238E27FC236}">
              <a16:creationId xmlns:a16="http://schemas.microsoft.com/office/drawing/2014/main" id="{C536EAB6-FC84-4E59-A360-5CB9042F8FDE}"/>
            </a:ext>
          </a:extLst>
        </xdr:cNvPr>
        <xdr:cNvSpPr/>
      </xdr:nvSpPr>
      <xdr:spPr>
        <a:xfrm>
          <a:off x="15430500" y="647206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49688</xdr:rowOff>
    </xdr:from>
    <xdr:ext cx="762000" cy="259045"/>
    <xdr:sp macro="" textlink="">
      <xdr:nvSpPr>
        <xdr:cNvPr id="400" name="公債費負担の状況該当値テキスト">
          <a:extLst>
            <a:ext uri="{FF2B5EF4-FFF2-40B4-BE49-F238E27FC236}">
              <a16:creationId xmlns:a16="http://schemas.microsoft.com/office/drawing/2014/main" id="{2532B05B-4FAA-472A-8F3A-6F3C5B22129D}"/>
            </a:ext>
          </a:extLst>
        </xdr:cNvPr>
        <xdr:cNvSpPr txBox="1"/>
      </xdr:nvSpPr>
      <xdr:spPr>
        <a:xfrm>
          <a:off x="15563850" y="632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01" name="楕円 400">
          <a:extLst>
            <a:ext uri="{FF2B5EF4-FFF2-40B4-BE49-F238E27FC236}">
              <a16:creationId xmlns:a16="http://schemas.microsoft.com/office/drawing/2014/main" id="{099E0723-87FC-450E-931A-D2DBE65F7ACF}"/>
            </a:ext>
          </a:extLst>
        </xdr:cNvPr>
        <xdr:cNvSpPr/>
      </xdr:nvSpPr>
      <xdr:spPr>
        <a:xfrm>
          <a:off x="14668500" y="652568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02" name="テキスト ボックス 401">
          <a:extLst>
            <a:ext uri="{FF2B5EF4-FFF2-40B4-BE49-F238E27FC236}">
              <a16:creationId xmlns:a16="http://schemas.microsoft.com/office/drawing/2014/main" id="{0FDDE9A6-DBCF-4CC7-AC6B-431A51317535}"/>
            </a:ext>
          </a:extLst>
        </xdr:cNvPr>
        <xdr:cNvSpPr txBox="1"/>
      </xdr:nvSpPr>
      <xdr:spPr>
        <a:xfrm>
          <a:off x="1437005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403" name="楕円 402">
          <a:extLst>
            <a:ext uri="{FF2B5EF4-FFF2-40B4-BE49-F238E27FC236}">
              <a16:creationId xmlns:a16="http://schemas.microsoft.com/office/drawing/2014/main" id="{0E750481-79B8-461F-9E3C-A9A73D4BFFBF}"/>
            </a:ext>
          </a:extLst>
        </xdr:cNvPr>
        <xdr:cNvSpPr/>
      </xdr:nvSpPr>
      <xdr:spPr>
        <a:xfrm>
          <a:off x="13868400" y="6565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404" name="テキスト ボックス 403">
          <a:extLst>
            <a:ext uri="{FF2B5EF4-FFF2-40B4-BE49-F238E27FC236}">
              <a16:creationId xmlns:a16="http://schemas.microsoft.com/office/drawing/2014/main" id="{F62A1569-9A73-4A82-A3BF-97DBD202B72B}"/>
            </a:ext>
          </a:extLst>
        </xdr:cNvPr>
        <xdr:cNvSpPr txBox="1"/>
      </xdr:nvSpPr>
      <xdr:spPr>
        <a:xfrm>
          <a:off x="1355725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9172</xdr:rowOff>
    </xdr:from>
    <xdr:to>
      <xdr:col>68</xdr:col>
      <xdr:colOff>203200</xdr:colOff>
      <xdr:row>40</xdr:row>
      <xdr:rowOff>110772</xdr:rowOff>
    </xdr:to>
    <xdr:sp macro="" textlink="">
      <xdr:nvSpPr>
        <xdr:cNvPr id="405" name="楕円 404">
          <a:extLst>
            <a:ext uri="{FF2B5EF4-FFF2-40B4-BE49-F238E27FC236}">
              <a16:creationId xmlns:a16="http://schemas.microsoft.com/office/drawing/2014/main" id="{EDB89896-D6C4-4215-ABC2-F6833149D8F1}"/>
            </a:ext>
          </a:extLst>
        </xdr:cNvPr>
        <xdr:cNvSpPr/>
      </xdr:nvSpPr>
      <xdr:spPr>
        <a:xfrm>
          <a:off x="13055600" y="6613172"/>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120949</xdr:rowOff>
    </xdr:from>
    <xdr:ext cx="762000" cy="259045"/>
    <xdr:sp macro="" textlink="">
      <xdr:nvSpPr>
        <xdr:cNvPr id="406" name="テキスト ボックス 405">
          <a:extLst>
            <a:ext uri="{FF2B5EF4-FFF2-40B4-BE49-F238E27FC236}">
              <a16:creationId xmlns:a16="http://schemas.microsoft.com/office/drawing/2014/main" id="{A966F850-EA72-496B-A691-0A1904C166E0}"/>
            </a:ext>
          </a:extLst>
        </xdr:cNvPr>
        <xdr:cNvSpPr txBox="1"/>
      </xdr:nvSpPr>
      <xdr:spPr>
        <a:xfrm>
          <a:off x="12763500" y="639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143228</xdr:rowOff>
    </xdr:from>
    <xdr:to>
      <xdr:col>64</xdr:col>
      <xdr:colOff>152400</xdr:colOff>
      <xdr:row>41</xdr:row>
      <xdr:rowOff>73378</xdr:rowOff>
    </xdr:to>
    <xdr:sp macro="" textlink="">
      <xdr:nvSpPr>
        <xdr:cNvPr id="407" name="楕円 406">
          <a:extLst>
            <a:ext uri="{FF2B5EF4-FFF2-40B4-BE49-F238E27FC236}">
              <a16:creationId xmlns:a16="http://schemas.microsoft.com/office/drawing/2014/main" id="{3506F67F-A231-49F1-B3F7-87F816FA158B}"/>
            </a:ext>
          </a:extLst>
        </xdr:cNvPr>
        <xdr:cNvSpPr/>
      </xdr:nvSpPr>
      <xdr:spPr>
        <a:xfrm>
          <a:off x="12242800" y="67472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83555</xdr:rowOff>
    </xdr:from>
    <xdr:ext cx="762000" cy="259045"/>
    <xdr:sp macro="" textlink="">
      <xdr:nvSpPr>
        <xdr:cNvPr id="408" name="テキスト ボックス 407">
          <a:extLst>
            <a:ext uri="{FF2B5EF4-FFF2-40B4-BE49-F238E27FC236}">
              <a16:creationId xmlns:a16="http://schemas.microsoft.com/office/drawing/2014/main" id="{52C28B83-C995-4424-99BD-C88AFF9B6366}"/>
            </a:ext>
          </a:extLst>
        </xdr:cNvPr>
        <xdr:cNvSpPr txBox="1"/>
      </xdr:nvSpPr>
      <xdr:spPr>
        <a:xfrm>
          <a:off x="11950700" y="652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3FD040A9-F68B-4830-BC27-F48AA91B94E1}"/>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2825E372-BE14-48EE-90C9-A4818237421C}"/>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594A458-FEAD-4E1F-9EDB-09AE608F9B2B}"/>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242C968-701B-4F2A-8A64-F1644A3E3EF6}"/>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34665495-BDCC-4B9D-AF36-A9F5EA7929D9}"/>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C4C98BBE-2200-4BE5-A47D-C998126CFCD2}"/>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D2DC2A4C-AFF8-440B-869E-0FBCA1F6AED3}"/>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114E1985-3325-46F7-A7B0-F103CED7D07D}"/>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BEC546A2-9EAA-48C7-9BB3-38DA3AFF3ED1}"/>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8184ED3-6DD8-4DB3-B8D4-E81EC19E9AB3}"/>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D6B1021F-6785-4CB4-85D8-DF304F35ED7D}"/>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FA3ECE51-18C6-4FED-83B8-D6597D8F9BAA}"/>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E86D2A2-E7D3-4735-8DB3-B2F64285B588}"/>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年度以降、着実に将来負担比率が改善し、平成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年度から充当可能財源等が将来負担額を上回るため「</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」となる。</a:t>
          </a:r>
        </a:p>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年度の将来負担額は、市債残高の増などにより前年度比</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億円増。</a:t>
          </a:r>
        </a:p>
        <a:p>
          <a:r>
            <a:rPr kumimoji="1" lang="ja-JP" altLang="en-US" sz="1100">
              <a:latin typeface="ＭＳ Ｐゴシック" panose="020B0600070205080204" pitchFamily="50" charset="-128"/>
              <a:ea typeface="ＭＳ Ｐゴシック" panose="020B0600070205080204" pitchFamily="50" charset="-128"/>
            </a:rPr>
            <a:t>充当可能財源等は、充当可能基金における減債基金や介護給付費準備基金の積立による前年度比</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億円の増、公債費の増による</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億円の増の一方、充当可能特定歳入の</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億円の減などにより、前年度比</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億円増となった。</a:t>
          </a:r>
        </a:p>
        <a:p>
          <a:r>
            <a:rPr kumimoji="1" lang="ja-JP" altLang="en-US" sz="1100">
              <a:latin typeface="ＭＳ Ｐゴシック" panose="020B0600070205080204" pitchFamily="50" charset="-128"/>
              <a:ea typeface="ＭＳ Ｐゴシック" panose="020B0600070205080204" pitchFamily="50" charset="-128"/>
            </a:rPr>
            <a:t>中期財政計画（平成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年度から令和</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年度まで）にて、将来負担比率の目標を「実質</a:t>
          </a:r>
          <a:r>
            <a:rPr kumimoji="1" lang="en-US" altLang="ja-JP" sz="1100">
              <a:latin typeface="ＭＳ Ｐゴシック" panose="020B0600070205080204" pitchFamily="50" charset="-128"/>
              <a:ea typeface="ＭＳ Ｐゴシック" panose="020B0600070205080204" pitchFamily="50" charset="-128"/>
            </a:rPr>
            <a:t>0%</a:t>
          </a:r>
          <a:r>
            <a:rPr kumimoji="1" lang="ja-JP" altLang="en-US" sz="1100">
              <a:latin typeface="ＭＳ Ｐゴシック" panose="020B0600070205080204" pitchFamily="50" charset="-128"/>
              <a:ea typeface="ＭＳ Ｐゴシック" panose="020B0600070205080204" pitchFamily="50" charset="-128"/>
            </a:rPr>
            <a:t>近傍を維持」としており、市債に頼らない規律ある財政運営や外郭団体改革などの行財政改革の成果と考えている。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8B8F12EC-CDB1-4DDE-BA01-E0DC9FC1BEE0}"/>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DFDD14CD-9236-4FC6-8318-459A7E345A33}"/>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28007CC2-FCBC-4113-83FE-07E1526FF3DA}"/>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B0A92E12-C8CB-46DF-BF6B-D576C106A868}"/>
            </a:ext>
          </a:extLst>
        </xdr:cNvPr>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ACC925BA-7C47-4168-BAC5-BA77A0A740B7}"/>
            </a:ext>
          </a:extLst>
        </xdr:cNvPr>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E8C5BC66-1A5E-4313-B515-9D87B54E022C}"/>
            </a:ext>
          </a:extLst>
        </xdr:cNvPr>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691C115C-A8C4-4755-9C0B-02ED155B26FC}"/>
            </a:ext>
          </a:extLst>
        </xdr:cNvPr>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A026B5B0-33D4-4190-9E1B-2590A647E16B}"/>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EF9C3FD1-FEE2-4F9F-9515-FE1B0613B371}"/>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3527A707-C51C-4A7B-9476-338C4B26EC9A}"/>
            </a:ext>
          </a:extLst>
        </xdr:cNvPr>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59D0EABC-EBD5-4D66-B261-DC5220E0979C}"/>
            </a:ext>
          </a:extLst>
        </xdr:cNvPr>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E8B3C516-A433-4846-9C31-6EC667E3E2C1}"/>
            </a:ext>
          </a:extLst>
        </xdr:cNvPr>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30F0243B-062F-40ED-919B-07A207846639}"/>
            </a:ext>
          </a:extLst>
        </xdr:cNvPr>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E9E8E28F-03BA-4662-87AA-0087B205AB14}"/>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18C118CA-6618-4BEF-8521-95B8AA1CCB66}"/>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7" name="直線コネクタ 436">
          <a:extLst>
            <a:ext uri="{FF2B5EF4-FFF2-40B4-BE49-F238E27FC236}">
              <a16:creationId xmlns:a16="http://schemas.microsoft.com/office/drawing/2014/main" id="{4A51D4F9-4328-4474-9551-4FE6CEEF5DC7}"/>
            </a:ext>
          </a:extLst>
        </xdr:cNvPr>
        <xdr:cNvCxnSpPr/>
      </xdr:nvCxnSpPr>
      <xdr:spPr>
        <a:xfrm flipV="1">
          <a:off x="15474950" y="2288117"/>
          <a:ext cx="0" cy="1274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8" name="将来負担の状況最小値テキスト">
          <a:extLst>
            <a:ext uri="{FF2B5EF4-FFF2-40B4-BE49-F238E27FC236}">
              <a16:creationId xmlns:a16="http://schemas.microsoft.com/office/drawing/2014/main" id="{7F5EC475-B89F-4305-A7A1-16E2663B54CF}"/>
            </a:ext>
          </a:extLst>
        </xdr:cNvPr>
        <xdr:cNvSpPr txBox="1"/>
      </xdr:nvSpPr>
      <xdr:spPr>
        <a:xfrm>
          <a:off x="15563850" y="3534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39" name="直線コネクタ 438">
          <a:extLst>
            <a:ext uri="{FF2B5EF4-FFF2-40B4-BE49-F238E27FC236}">
              <a16:creationId xmlns:a16="http://schemas.microsoft.com/office/drawing/2014/main" id="{9AE5ACA6-B143-4F3D-9630-F383B5D09ECC}"/>
            </a:ext>
          </a:extLst>
        </xdr:cNvPr>
        <xdr:cNvCxnSpPr/>
      </xdr:nvCxnSpPr>
      <xdr:spPr>
        <a:xfrm>
          <a:off x="15405100" y="35628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CD67081D-5FA8-4F1A-84CE-AC6DF38E599A}"/>
            </a:ext>
          </a:extLst>
        </xdr:cNvPr>
        <xdr:cNvSpPr txBox="1"/>
      </xdr:nvSpPr>
      <xdr:spPr>
        <a:xfrm>
          <a:off x="15563850" y="203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CFBD3A3E-54E7-49B5-9E4A-917605A6F11D}"/>
            </a:ext>
          </a:extLst>
        </xdr:cNvPr>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92473</xdr:rowOff>
    </xdr:from>
    <xdr:ext cx="762000" cy="259045"/>
    <xdr:sp macro="" textlink="">
      <xdr:nvSpPr>
        <xdr:cNvPr id="442" name="将来負担の状況平均値テキスト">
          <a:extLst>
            <a:ext uri="{FF2B5EF4-FFF2-40B4-BE49-F238E27FC236}">
              <a16:creationId xmlns:a16="http://schemas.microsoft.com/office/drawing/2014/main" id="{E1C628C8-99C9-4ADE-9226-8130D91892A5}"/>
            </a:ext>
          </a:extLst>
        </xdr:cNvPr>
        <xdr:cNvSpPr txBox="1"/>
      </xdr:nvSpPr>
      <xdr:spPr>
        <a:xfrm>
          <a:off x="15563850" y="2734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120396</xdr:rowOff>
    </xdr:from>
    <xdr:to>
      <xdr:col>81</xdr:col>
      <xdr:colOff>95250</xdr:colOff>
      <xdr:row>17</xdr:row>
      <xdr:rowOff>50546</xdr:rowOff>
    </xdr:to>
    <xdr:sp macro="" textlink="">
      <xdr:nvSpPr>
        <xdr:cNvPr id="443" name="フローチャート: 判断 442">
          <a:extLst>
            <a:ext uri="{FF2B5EF4-FFF2-40B4-BE49-F238E27FC236}">
              <a16:creationId xmlns:a16="http://schemas.microsoft.com/office/drawing/2014/main" id="{FBEC932B-62B0-4B07-929E-70FCBAEBACE4}"/>
            </a:ext>
          </a:extLst>
        </xdr:cNvPr>
        <xdr:cNvSpPr/>
      </xdr:nvSpPr>
      <xdr:spPr>
        <a:xfrm>
          <a:off x="15430500" y="27619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162221</xdr:rowOff>
    </xdr:from>
    <xdr:to>
      <xdr:col>77</xdr:col>
      <xdr:colOff>95250</xdr:colOff>
      <xdr:row>17</xdr:row>
      <xdr:rowOff>92371</xdr:rowOff>
    </xdr:to>
    <xdr:sp macro="" textlink="">
      <xdr:nvSpPr>
        <xdr:cNvPr id="444" name="フローチャート: 判断 443">
          <a:extLst>
            <a:ext uri="{FF2B5EF4-FFF2-40B4-BE49-F238E27FC236}">
              <a16:creationId xmlns:a16="http://schemas.microsoft.com/office/drawing/2014/main" id="{B42B6D5D-A456-46CF-B857-C51A16803014}"/>
            </a:ext>
          </a:extLst>
        </xdr:cNvPr>
        <xdr:cNvSpPr/>
      </xdr:nvSpPr>
      <xdr:spPr>
        <a:xfrm>
          <a:off x="14668500" y="280382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102548</xdr:rowOff>
    </xdr:from>
    <xdr:ext cx="736600" cy="259045"/>
    <xdr:sp macro="" textlink="">
      <xdr:nvSpPr>
        <xdr:cNvPr id="445" name="テキスト ボックス 444">
          <a:extLst>
            <a:ext uri="{FF2B5EF4-FFF2-40B4-BE49-F238E27FC236}">
              <a16:creationId xmlns:a16="http://schemas.microsoft.com/office/drawing/2014/main" id="{2236B362-2025-4D75-A52F-E6F38D11670C}"/>
            </a:ext>
          </a:extLst>
        </xdr:cNvPr>
        <xdr:cNvSpPr txBox="1"/>
      </xdr:nvSpPr>
      <xdr:spPr>
        <a:xfrm>
          <a:off x="14370050" y="2579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97748</xdr:rowOff>
    </xdr:from>
    <xdr:to>
      <xdr:col>73</xdr:col>
      <xdr:colOff>44450</xdr:colOff>
      <xdr:row>18</xdr:row>
      <xdr:rowOff>27898</xdr:rowOff>
    </xdr:to>
    <xdr:sp macro="" textlink="">
      <xdr:nvSpPr>
        <xdr:cNvPr id="446" name="フローチャート: 判断 445">
          <a:extLst>
            <a:ext uri="{FF2B5EF4-FFF2-40B4-BE49-F238E27FC236}">
              <a16:creationId xmlns:a16="http://schemas.microsoft.com/office/drawing/2014/main" id="{4942D649-8688-426D-80EE-26204A57D6C6}"/>
            </a:ext>
          </a:extLst>
        </xdr:cNvPr>
        <xdr:cNvSpPr/>
      </xdr:nvSpPr>
      <xdr:spPr>
        <a:xfrm>
          <a:off x="13868400" y="290444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38075</xdr:rowOff>
    </xdr:from>
    <xdr:ext cx="762000" cy="259045"/>
    <xdr:sp macro="" textlink="">
      <xdr:nvSpPr>
        <xdr:cNvPr id="447" name="テキスト ボックス 446">
          <a:extLst>
            <a:ext uri="{FF2B5EF4-FFF2-40B4-BE49-F238E27FC236}">
              <a16:creationId xmlns:a16="http://schemas.microsoft.com/office/drawing/2014/main" id="{26A67983-1D3E-4789-91BF-8021FE7471CF}"/>
            </a:ext>
          </a:extLst>
        </xdr:cNvPr>
        <xdr:cNvSpPr txBox="1"/>
      </xdr:nvSpPr>
      <xdr:spPr>
        <a:xfrm>
          <a:off x="13557250" y="267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144399</xdr:rowOff>
    </xdr:from>
    <xdr:to>
      <xdr:col>68</xdr:col>
      <xdr:colOff>203200</xdr:colOff>
      <xdr:row>18</xdr:row>
      <xdr:rowOff>74549</xdr:rowOff>
    </xdr:to>
    <xdr:sp macro="" textlink="">
      <xdr:nvSpPr>
        <xdr:cNvPr id="448" name="フローチャート: 判断 447">
          <a:extLst>
            <a:ext uri="{FF2B5EF4-FFF2-40B4-BE49-F238E27FC236}">
              <a16:creationId xmlns:a16="http://schemas.microsoft.com/office/drawing/2014/main" id="{855F7875-D69F-4C3F-8FA4-5965C4880372}"/>
            </a:ext>
          </a:extLst>
        </xdr:cNvPr>
        <xdr:cNvSpPr/>
      </xdr:nvSpPr>
      <xdr:spPr>
        <a:xfrm>
          <a:off x="13055600" y="2951099"/>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84726</xdr:rowOff>
    </xdr:from>
    <xdr:ext cx="762000" cy="259045"/>
    <xdr:sp macro="" textlink="">
      <xdr:nvSpPr>
        <xdr:cNvPr id="449" name="テキスト ボックス 448">
          <a:extLst>
            <a:ext uri="{FF2B5EF4-FFF2-40B4-BE49-F238E27FC236}">
              <a16:creationId xmlns:a16="http://schemas.microsoft.com/office/drawing/2014/main" id="{78EA3B31-EE93-4044-ACCF-FDB76B0C40DC}"/>
            </a:ext>
          </a:extLst>
        </xdr:cNvPr>
        <xdr:cNvSpPr txBox="1"/>
      </xdr:nvSpPr>
      <xdr:spPr>
        <a:xfrm>
          <a:off x="12763500" y="272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18796</xdr:rowOff>
    </xdr:from>
    <xdr:to>
      <xdr:col>64</xdr:col>
      <xdr:colOff>152400</xdr:colOff>
      <xdr:row>18</xdr:row>
      <xdr:rowOff>120396</xdr:rowOff>
    </xdr:to>
    <xdr:sp macro="" textlink="">
      <xdr:nvSpPr>
        <xdr:cNvPr id="450" name="フローチャート: 判断 449">
          <a:extLst>
            <a:ext uri="{FF2B5EF4-FFF2-40B4-BE49-F238E27FC236}">
              <a16:creationId xmlns:a16="http://schemas.microsoft.com/office/drawing/2014/main" id="{66951EC5-D521-4147-9E0C-4460DB2B218D}"/>
            </a:ext>
          </a:extLst>
        </xdr:cNvPr>
        <xdr:cNvSpPr/>
      </xdr:nvSpPr>
      <xdr:spPr>
        <a:xfrm>
          <a:off x="12242800" y="299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130573</xdr:rowOff>
    </xdr:from>
    <xdr:ext cx="762000" cy="259045"/>
    <xdr:sp macro="" textlink="">
      <xdr:nvSpPr>
        <xdr:cNvPr id="451" name="テキスト ボックス 450">
          <a:extLst>
            <a:ext uri="{FF2B5EF4-FFF2-40B4-BE49-F238E27FC236}">
              <a16:creationId xmlns:a16="http://schemas.microsoft.com/office/drawing/2014/main" id="{BBD6AE97-26A9-4E3F-85B6-B75F969F9DBE}"/>
            </a:ext>
          </a:extLst>
        </xdr:cNvPr>
        <xdr:cNvSpPr txBox="1"/>
      </xdr:nvSpPr>
      <xdr:spPr>
        <a:xfrm>
          <a:off x="11950700" y="277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95F7BA6-D6E6-4797-9B66-D9B3BBA2F763}"/>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DD294373-9B1C-4D44-B09F-FC74AF900C7D}"/>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2BDD7526-045E-4025-B822-2D7310567133}"/>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A5B9BCEA-0A53-4D2D-AF64-D067796BBD0D}"/>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6D6DEE0E-1091-41F5-A510-4B564B0505AC}"/>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792,704
765,956
1,558.06
396,006,285
381,204,906
9,318,455
218,550,571
249,257,808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経常経費充当一般財源（分子）は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R3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2,019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→R4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2,036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億円）となるとともに、経常一般財源（分母）</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は地方税が増加した一方、普通交付税や臨時財政対策債等が減少したこと</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R3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2,292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→R4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2,260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億円）となった。これにより、人件費の経常収支比率は前年度比</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上昇した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今後は、令和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月に策定した定員適正化計画に基づき、令和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年間で職員定数</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人の削減を目指す。</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84138</xdr:rowOff>
    </xdr:from>
    <xdr:to>
      <xdr:col>24</xdr:col>
      <xdr:colOff>25400</xdr:colOff>
      <xdr:row>41</xdr:row>
      <xdr:rowOff>84138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1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56215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84138</xdr:rowOff>
    </xdr:from>
    <xdr:to>
      <xdr:col>24</xdr:col>
      <xdr:colOff>114300</xdr:colOff>
      <xdr:row>41</xdr:row>
      <xdr:rowOff>84138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1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170515</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8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84138</xdr:rowOff>
    </xdr:from>
    <xdr:to>
      <xdr:col>24</xdr:col>
      <xdr:colOff>114300</xdr:colOff>
      <xdr:row>33</xdr:row>
      <xdr:rowOff>84138</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26988</xdr:rowOff>
    </xdr:from>
    <xdr:to>
      <xdr:col>24</xdr:col>
      <xdr:colOff>25400</xdr:colOff>
      <xdr:row>37</xdr:row>
      <xdr:rowOff>141288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37063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105427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26988</xdr:rowOff>
    </xdr:from>
    <xdr:to>
      <xdr:col>19</xdr:col>
      <xdr:colOff>187325</xdr:colOff>
      <xdr:row>38</xdr:row>
      <xdr:rowOff>155575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370638"/>
          <a:ext cx="889000" cy="30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161925</xdr:rowOff>
    </xdr:from>
    <xdr:to>
      <xdr:col>20</xdr:col>
      <xdr:colOff>38100</xdr:colOff>
      <xdr:row>37</xdr:row>
      <xdr:rowOff>92075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76852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420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38</xdr:row>
      <xdr:rowOff>155575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642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104775</xdr:rowOff>
    </xdr:from>
    <xdr:to>
      <xdr:col>15</xdr:col>
      <xdr:colOff>149225</xdr:colOff>
      <xdr:row>39</xdr:row>
      <xdr:rowOff>34925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45102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38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141288</xdr:rowOff>
    </xdr:from>
    <xdr:to>
      <xdr:col>11</xdr:col>
      <xdr:colOff>9525</xdr:colOff>
      <xdr:row>38</xdr:row>
      <xdr:rowOff>127000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6484938"/>
          <a:ext cx="889000" cy="1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47625</xdr:rowOff>
    </xdr:from>
    <xdr:to>
      <xdr:col>11</xdr:col>
      <xdr:colOff>60325</xdr:colOff>
      <xdr:row>38</xdr:row>
      <xdr:rowOff>149225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159402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47625</xdr:rowOff>
    </xdr:from>
    <xdr:to>
      <xdr:col>6</xdr:col>
      <xdr:colOff>171450</xdr:colOff>
      <xdr:row>38</xdr:row>
      <xdr:rowOff>149225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134002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64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90488</xdr:rowOff>
    </xdr:from>
    <xdr:to>
      <xdr:col>24</xdr:col>
      <xdr:colOff>76200</xdr:colOff>
      <xdr:row>38</xdr:row>
      <xdr:rowOff>20638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43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107015</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27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147638</xdr:rowOff>
    </xdr:from>
    <xdr:to>
      <xdr:col>20</xdr:col>
      <xdr:colOff>38100</xdr:colOff>
      <xdr:row>37</xdr:row>
      <xdr:rowOff>77788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31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87965</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088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104775</xdr:rowOff>
    </xdr:from>
    <xdr:to>
      <xdr:col>15</xdr:col>
      <xdr:colOff>149225</xdr:colOff>
      <xdr:row>39</xdr:row>
      <xdr:rowOff>34925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19702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90488</xdr:rowOff>
    </xdr:from>
    <xdr:to>
      <xdr:col>6</xdr:col>
      <xdr:colOff>171450</xdr:colOff>
      <xdr:row>38</xdr:row>
      <xdr:rowOff>20638</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43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30815</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20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市町村の合併を行い類似団体で最も広い市域を有する。そのため管理する施設も多く、物件費に係る経常収支比率は類似団体の平均を例年上回っている。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年度の経常経費充当一般財源（分子）は前年度比</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億円増の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339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億円となったが、経常一般財源（分母）が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億円の増となったことにより、前年度比</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上昇</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した。今後も施設の統合廃止等の資産経営の合理化を推進し圧縮に努める。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xdr:rowOff>
    </xdr:from>
    <xdr:to>
      <xdr:col>82</xdr:col>
      <xdr:colOff>107950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0701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99077</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18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xdr:rowOff>
    </xdr:from>
    <xdr:to>
      <xdr:col>82</xdr:col>
      <xdr:colOff>196850</xdr:colOff>
      <xdr:row>12</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78014</xdr:rowOff>
    </xdr:from>
    <xdr:to>
      <xdr:col>82</xdr:col>
      <xdr:colOff>107950</xdr:colOff>
      <xdr:row>17</xdr:row>
      <xdr:rowOff>69850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5671800" y="2821214"/>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141713</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370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125186</xdr:rowOff>
    </xdr:from>
    <xdr:to>
      <xdr:col>82</xdr:col>
      <xdr:colOff>158750</xdr:colOff>
      <xdr:row>15</xdr:row>
      <xdr:rowOff>55336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52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78014</xdr:rowOff>
    </xdr:from>
    <xdr:to>
      <xdr:col>78</xdr:col>
      <xdr:colOff>69850</xdr:colOff>
      <xdr:row>16</xdr:row>
      <xdr:rowOff>110671</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4782800" y="2821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13</xdr:row>
      <xdr:rowOff>149679</xdr:rowOff>
    </xdr:from>
    <xdr:to>
      <xdr:col>78</xdr:col>
      <xdr:colOff>120650</xdr:colOff>
      <xdr:row>14</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37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90006</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110671</xdr:rowOff>
    </xdr:from>
    <xdr:to>
      <xdr:col>73</xdr:col>
      <xdr:colOff>180975</xdr:colOff>
      <xdr:row>16</xdr:row>
      <xdr:rowOff>159657</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flipV="1">
          <a:off x="13893800" y="28538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59871</xdr:rowOff>
    </xdr:from>
    <xdr:to>
      <xdr:col>74</xdr:col>
      <xdr:colOff>31750</xdr:colOff>
      <xdr:row>14</xdr:row>
      <xdr:rowOff>161471</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46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198</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222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45357</xdr:rowOff>
    </xdr:from>
    <xdr:to>
      <xdr:col>69</xdr:col>
      <xdr:colOff>92075</xdr:colOff>
      <xdr:row>16</xdr:row>
      <xdr:rowOff>159657</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a:off x="13004800" y="27885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43543</xdr:rowOff>
    </xdr:from>
    <xdr:to>
      <xdr:col>69</xdr:col>
      <xdr:colOff>142875</xdr:colOff>
      <xdr:row>14</xdr:row>
      <xdr:rowOff>145143</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155320</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4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27214</xdr:rowOff>
    </xdr:from>
    <xdr:to>
      <xdr:col>78</xdr:col>
      <xdr:colOff>120650</xdr:colOff>
      <xdr:row>16</xdr:row>
      <xdr:rowOff>128814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59871</xdr:rowOff>
    </xdr:from>
    <xdr:to>
      <xdr:col>74</xdr:col>
      <xdr:colOff>31750</xdr:colOff>
      <xdr:row>16</xdr:row>
      <xdr:rowOff>161471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146248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108857</xdr:rowOff>
    </xdr:from>
    <xdr:to>
      <xdr:col>69</xdr:col>
      <xdr:colOff>142875</xdr:colOff>
      <xdr:row>17</xdr:row>
      <xdr:rowOff>39007</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23784</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障害者自立支援給付件数や保育児童数の増に伴う経常経費充</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当一般財源（分子）は前年度比</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億円増の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256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億円となったものの、経常一般財源（分母）が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となったため、経常収支比率は前年度比</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上昇し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た。</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90" name="扶助費グラフ枠">
          <a:extLst>
            <a:ext uri="{FF2B5EF4-FFF2-40B4-BE49-F238E27FC236}">
              <a16:creationId xmlns:a16="http://schemas.microsoft.com/office/drawing/2014/main" id="{00000000-0008-0000-0400-0000BE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2" name="扶助費最小値テキスト">
          <a:extLst>
            <a:ext uri="{FF2B5EF4-FFF2-40B4-BE49-F238E27FC236}">
              <a16:creationId xmlns:a16="http://schemas.microsoft.com/office/drawing/2014/main" id="{00000000-0008-0000-0400-0000C0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4" name="扶助費最大値テキスト">
          <a:extLst>
            <a:ext uri="{FF2B5EF4-FFF2-40B4-BE49-F238E27FC236}">
              <a16:creationId xmlns:a16="http://schemas.microsoft.com/office/drawing/2014/main" id="{00000000-0008-0000-0400-0000C2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151493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987800" y="91567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97" name="扶助費平均値テキスト">
          <a:extLst>
            <a:ext uri="{FF2B5EF4-FFF2-40B4-BE49-F238E27FC236}">
              <a16:creationId xmlns:a16="http://schemas.microsoft.com/office/drawing/2014/main" id="{00000000-0008-0000-0400-0000C5000000}"/>
            </a:ext>
          </a:extLst>
        </xdr:cNvPr>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135165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3098800" y="9156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117022</xdr:rowOff>
    </xdr:from>
    <xdr:to>
      <xdr:col>20</xdr:col>
      <xdr:colOff>38100</xdr:colOff>
      <xdr:row>58</xdr:row>
      <xdr:rowOff>47172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937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135165</xdr:rowOff>
    </xdr:from>
    <xdr:to>
      <xdr:col>15</xdr:col>
      <xdr:colOff>98425</xdr:colOff>
      <xdr:row>53</xdr:row>
      <xdr:rowOff>151493</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2209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10885</xdr:rowOff>
    </xdr:from>
    <xdr:to>
      <xdr:col>15</xdr:col>
      <xdr:colOff>149225</xdr:colOff>
      <xdr:row>58</xdr:row>
      <xdr:rowOff>112485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3048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53522</xdr:rowOff>
    </xdr:from>
    <xdr:to>
      <xdr:col>11</xdr:col>
      <xdr:colOff>9525</xdr:colOff>
      <xdr:row>53</xdr:row>
      <xdr:rowOff>151493</xdr:rowOff>
    </xdr:to>
    <xdr:cxnSp macro="">
      <xdr:nvCxnSpPr>
        <xdr:cNvPr id="205" name="直線コネクタ 204">
          <a:extLst>
            <a:ext uri="{FF2B5EF4-FFF2-40B4-BE49-F238E27FC236}">
              <a16:creationId xmlns:a16="http://schemas.microsoft.com/office/drawing/2014/main" id="{00000000-0008-0000-0400-0000CD000000}"/>
            </a:ext>
          </a:extLst>
        </xdr:cNvPr>
        <xdr:cNvCxnSpPr/>
      </xdr:nvCxnSpPr>
      <xdr:spPr>
        <a:xfrm>
          <a:off x="1320800" y="91403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8" name="フローチャート: 判断 207">
          <a:extLst>
            <a:ext uri="{FF2B5EF4-FFF2-40B4-BE49-F238E27FC236}">
              <a16:creationId xmlns:a16="http://schemas.microsoft.com/office/drawing/2014/main" id="{00000000-0008-0000-0400-0000D0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100693</xdr:rowOff>
    </xdr:from>
    <xdr:to>
      <xdr:col>24</xdr:col>
      <xdr:colOff>76200</xdr:colOff>
      <xdr:row>54</xdr:row>
      <xdr:rowOff>30843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9270</xdr:rowOff>
    </xdr:from>
    <xdr:ext cx="762000" cy="259045"/>
    <xdr:sp macro="" textlink="">
      <xdr:nvSpPr>
        <xdr:cNvPr id="216" name="扶助費該当値テキスト">
          <a:extLst>
            <a:ext uri="{FF2B5EF4-FFF2-40B4-BE49-F238E27FC236}">
              <a16:creationId xmlns:a16="http://schemas.microsoft.com/office/drawing/2014/main" id="{00000000-0008-0000-0400-0000D8000000}"/>
            </a:ext>
          </a:extLst>
        </xdr:cNvPr>
        <xdr:cNvSpPr txBox="1"/>
      </xdr:nvSpPr>
      <xdr:spPr>
        <a:xfrm>
          <a:off x="4914900" y="909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84365</xdr:rowOff>
    </xdr:from>
    <xdr:to>
      <xdr:col>15</xdr:col>
      <xdr:colOff>149225</xdr:colOff>
      <xdr:row>54</xdr:row>
      <xdr:rowOff>14515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24692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100693</xdr:rowOff>
    </xdr:from>
    <xdr:to>
      <xdr:col>11</xdr:col>
      <xdr:colOff>60325</xdr:colOff>
      <xdr:row>54</xdr:row>
      <xdr:rowOff>30843</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41020</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2722</xdr:rowOff>
    </xdr:from>
    <xdr:to>
      <xdr:col>6</xdr:col>
      <xdr:colOff>171450</xdr:colOff>
      <xdr:row>53</xdr:row>
      <xdr:rowOff>104322</xdr:rowOff>
    </xdr:to>
    <xdr:sp macro="" textlink="">
      <xdr:nvSpPr>
        <xdr:cNvPr id="223" name="楕円 222">
          <a:extLst>
            <a:ext uri="{FF2B5EF4-FFF2-40B4-BE49-F238E27FC236}">
              <a16:creationId xmlns:a16="http://schemas.microsoft.com/office/drawing/2014/main" id="{00000000-0008-0000-0400-0000DF000000}"/>
            </a:ext>
          </a:extLst>
        </xdr:cNvPr>
        <xdr:cNvSpPr/>
      </xdr:nvSpPr>
      <xdr:spPr>
        <a:xfrm>
          <a:off x="1270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114499</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939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3" name="正方形/長方形 232">
          <a:extLst>
            <a:ext uri="{FF2B5EF4-FFF2-40B4-BE49-F238E27FC236}">
              <a16:creationId xmlns:a16="http://schemas.microsoft.com/office/drawing/2014/main" id="{00000000-0008-0000-0400-0000E9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4" name="正方形/長方形 233">
          <a:extLst>
            <a:ext uri="{FF2B5EF4-FFF2-40B4-BE49-F238E27FC236}">
              <a16:creationId xmlns:a16="http://schemas.microsoft.com/office/drawing/2014/main" id="{00000000-0008-0000-0400-0000EA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年度は、その他の経常収支比率は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上昇し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た。</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今後、保有資産の老朽化に伴う維持管理経費が大きな財政負担となることが見込まれており、資産の見直しや活用、運営管理等に関し長期的かつ着実に推進するため、平成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月策定（令和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月改訂）の公共施設等総合管理計画により、維持管理コストの適正化を図る。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62</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948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50800</xdr:rowOff>
    </xdr:from>
    <xdr:to>
      <xdr:col>82</xdr:col>
      <xdr:colOff>107950</xdr:colOff>
      <xdr:row>57</xdr:row>
      <xdr:rowOff>165100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8234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54627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50800</xdr:rowOff>
    </xdr:from>
    <xdr:to>
      <xdr:col>78</xdr:col>
      <xdr:colOff>69850</xdr:colOff>
      <xdr:row>57</xdr:row>
      <xdr:rowOff>146050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4782800" y="9823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114300</xdr:rowOff>
    </xdr:from>
    <xdr:to>
      <xdr:col>78</xdr:col>
      <xdr:colOff>120650</xdr:colOff>
      <xdr:row>56</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54627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127000</xdr:rowOff>
    </xdr:from>
    <xdr:to>
      <xdr:col>73</xdr:col>
      <xdr:colOff>180975</xdr:colOff>
      <xdr:row>57</xdr:row>
      <xdr:rowOff>146050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89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57150</xdr:rowOff>
    </xdr:from>
    <xdr:to>
      <xdr:col>74</xdr:col>
      <xdr:colOff>31750</xdr:colOff>
      <xdr:row>56</xdr:row>
      <xdr:rowOff>158750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168927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127000</xdr:rowOff>
    </xdr:from>
    <xdr:to>
      <xdr:col>69</xdr:col>
      <xdr:colOff>92075</xdr:colOff>
      <xdr:row>57</xdr:row>
      <xdr:rowOff>127000</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899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152400</xdr:rowOff>
    </xdr:from>
    <xdr:to>
      <xdr:col>69</xdr:col>
      <xdr:colOff>142875</xdr:colOff>
      <xdr:row>56</xdr:row>
      <xdr:rowOff>82550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92727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114300</xdr:rowOff>
    </xdr:from>
    <xdr:to>
      <xdr:col>82</xdr:col>
      <xdr:colOff>158750</xdr:colOff>
      <xdr:row>58</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86377</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0</xdr:rowOff>
    </xdr:from>
    <xdr:to>
      <xdr:col>78</xdr:col>
      <xdr:colOff>120650</xdr:colOff>
      <xdr:row>57</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76200</xdr:rowOff>
    </xdr:from>
    <xdr:to>
      <xdr:col>69</xdr:col>
      <xdr:colOff>142875</xdr:colOff>
      <xdr:row>58</xdr:row>
      <xdr:rowOff>6350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162577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年度は、経常経費充当一般財源（分子）は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121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億円、経常一般財源（分母）が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億円の増となったことにより、補助費等の経常収支比率は前年度比</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上昇し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た。</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補助金及び負担金については、ガイドラインに基づく</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PDCA</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サイクルにより継続して見直しを進めており、その成果により補助費等に係る経常収支比率が類似団体平均を大きく下回っている。引き続き見直しを進める。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24130</xdr:rowOff>
    </xdr:from>
    <xdr:to>
      <xdr:col>82</xdr:col>
      <xdr:colOff>107950</xdr:colOff>
      <xdr:row>42</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8198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110507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24130</xdr:rowOff>
    </xdr:from>
    <xdr:to>
      <xdr:col>82</xdr:col>
      <xdr:colOff>196850</xdr:colOff>
      <xdr:row>33</xdr:row>
      <xdr:rowOff>24130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46990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002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35</xdr:row>
      <xdr:rowOff>138430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002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138430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30480</xdr:rowOff>
    </xdr:from>
    <xdr:to>
      <xdr:col>74</xdr:col>
      <xdr:colOff>31750</xdr:colOff>
      <xdr:row>38</xdr:row>
      <xdr:rowOff>132080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138430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99060</xdr:rowOff>
    </xdr:from>
    <xdr:to>
      <xdr:col>69</xdr:col>
      <xdr:colOff>142875</xdr:colOff>
      <xdr:row>39</xdr:row>
      <xdr:rowOff>29210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59707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12717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121920</xdr:rowOff>
    </xdr:from>
    <xdr:to>
      <xdr:col>78</xdr:col>
      <xdr:colOff>120650</xdr:colOff>
      <xdr:row>35</xdr:row>
      <xdr:rowOff>52070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類似団体では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上位</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に位置する。経常経費充当一般財源（分子）は、前年度比</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348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億円となったものの、経常一般財源（分母）が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普通交付税や臨時財政対策債等の減少</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低下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。一人あたり市債残高は、令和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年度末は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546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人で、中期財政計画（平成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年度まで）における計画値</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577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人以下を達成している。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81</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5285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137177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165100</xdr:rowOff>
    </xdr:from>
    <xdr:to>
      <xdr:col>24</xdr:col>
      <xdr:colOff>114300</xdr:colOff>
      <xdr:row>81</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4052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88900</xdr:rowOff>
    </xdr:from>
    <xdr:to>
      <xdr:col>24</xdr:col>
      <xdr:colOff>25400</xdr:colOff>
      <xdr:row>75</xdr:row>
      <xdr:rowOff>127000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27762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105427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127000</xdr:rowOff>
    </xdr:from>
    <xdr:to>
      <xdr:col>19</xdr:col>
      <xdr:colOff>187325</xdr:colOff>
      <xdr:row>76</xdr:row>
      <xdr:rowOff>69850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2985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69850</xdr:rowOff>
    </xdr:from>
    <xdr:to>
      <xdr:col>15</xdr:col>
      <xdr:colOff>98425</xdr:colOff>
      <xdr:row>76</xdr:row>
      <xdr:rowOff>88900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10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76200</xdr:rowOff>
    </xdr:from>
    <xdr:to>
      <xdr:col>15</xdr:col>
      <xdr:colOff>149225</xdr:colOff>
      <xdr:row>78</xdr:row>
      <xdr:rowOff>6350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162577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88900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304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114300</xdr:rowOff>
    </xdr:from>
    <xdr:to>
      <xdr:col>11</xdr:col>
      <xdr:colOff>60325</xdr:colOff>
      <xdr:row>78</xdr:row>
      <xdr:rowOff>44450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29227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38100</xdr:rowOff>
    </xdr:from>
    <xdr:to>
      <xdr:col>24</xdr:col>
      <xdr:colOff>76200</xdr:colOff>
      <xdr:row>74</xdr:row>
      <xdr:rowOff>139700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54627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76200</xdr:rowOff>
    </xdr:from>
    <xdr:to>
      <xdr:col>20</xdr:col>
      <xdr:colOff>38100</xdr:colOff>
      <xdr:row>76</xdr:row>
      <xdr:rowOff>6350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16527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70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19050</xdr:rowOff>
    </xdr:from>
    <xdr:to>
      <xdr:col>15</xdr:col>
      <xdr:colOff>149225</xdr:colOff>
      <xdr:row>76</xdr:row>
      <xdr:rowOff>120650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類似団体の中では上位に位置する。令和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年度の公債費以外の経常収支比率は、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74.7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％と、前年度から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上昇し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ている。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主な要因は、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GIGA</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スクールへの対応にかかる経費やエネルギー価格上昇に伴う光熱費のほか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障害者自立支援給付件数や保育児童数の増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伴う扶助費の増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より、経常一般財源（分母）の増が経常経費充当一般財源（分子）の増を</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回ったことによるもの。</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58964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607472"/>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31041</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58964</xdr:rowOff>
    </xdr:from>
    <xdr:to>
      <xdr:col>82</xdr:col>
      <xdr:colOff>196850</xdr:colOff>
      <xdr:row>81</xdr:row>
      <xdr:rowOff>58964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67128</xdr:rowOff>
    </xdr:from>
    <xdr:to>
      <xdr:col>82</xdr:col>
      <xdr:colOff>107950</xdr:colOff>
      <xdr:row>74</xdr:row>
      <xdr:rowOff>61685</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5671800" y="12411528"/>
          <a:ext cx="8382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42834</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3073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70757</xdr:rowOff>
    </xdr:from>
    <xdr:to>
      <xdr:col>82</xdr:col>
      <xdr:colOff>158750</xdr:colOff>
      <xdr:row>77</xdr:row>
      <xdr:rowOff>907</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67128</xdr:rowOff>
    </xdr:from>
    <xdr:to>
      <xdr:col>78</xdr:col>
      <xdr:colOff>69850</xdr:colOff>
      <xdr:row>74</xdr:row>
      <xdr:rowOff>137885</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4782800" y="12411528"/>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54428</xdr:rowOff>
    </xdr:from>
    <xdr:to>
      <xdr:col>78</xdr:col>
      <xdr:colOff>120650</xdr:colOff>
      <xdr:row>74</xdr:row>
      <xdr:rowOff>156028</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27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140805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28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137885</xdr:rowOff>
    </xdr:from>
    <xdr:to>
      <xdr:col>73</xdr:col>
      <xdr:colOff>180975</xdr:colOff>
      <xdr:row>74</xdr:row>
      <xdr:rowOff>148772</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flipV="1">
          <a:off x="13893800" y="12825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136071</xdr:rowOff>
    </xdr:from>
    <xdr:to>
      <xdr:col>74</xdr:col>
      <xdr:colOff>31750</xdr:colOff>
      <xdr:row>77</xdr:row>
      <xdr:rowOff>66221</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50998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25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48078</xdr:rowOff>
    </xdr:from>
    <xdr:to>
      <xdr:col>69</xdr:col>
      <xdr:colOff>92075</xdr:colOff>
      <xdr:row>74</xdr:row>
      <xdr:rowOff>148772</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a:off x="13004800" y="12563928"/>
          <a:ext cx="889000" cy="27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29227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10885</xdr:rowOff>
    </xdr:from>
    <xdr:to>
      <xdr:col>82</xdr:col>
      <xdr:colOff>158750</xdr:colOff>
      <xdr:row>74</xdr:row>
      <xdr:rowOff>112485</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27412</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254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16328</xdr:rowOff>
    </xdr:from>
    <xdr:to>
      <xdr:col>78</xdr:col>
      <xdr:colOff>120650</xdr:colOff>
      <xdr:row>72</xdr:row>
      <xdr:rowOff>117928</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236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70</xdr:row>
      <xdr:rowOff>128105</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2129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87085</xdr:rowOff>
    </xdr:from>
    <xdr:to>
      <xdr:col>74</xdr:col>
      <xdr:colOff>31750</xdr:colOff>
      <xdr:row>75</xdr:row>
      <xdr:rowOff>17235</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27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27412</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254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97972</xdr:rowOff>
    </xdr:from>
    <xdr:to>
      <xdr:col>69</xdr:col>
      <xdr:colOff>142875</xdr:colOff>
      <xdr:row>75</xdr:row>
      <xdr:rowOff>28122</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27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38299</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168728</xdr:rowOff>
    </xdr:from>
    <xdr:to>
      <xdr:col>65</xdr:col>
      <xdr:colOff>53975</xdr:colOff>
      <xdr:row>73</xdr:row>
      <xdr:rowOff>98878</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25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109055</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228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33617</xdr:rowOff>
    </xdr:from>
    <xdr:to>
      <xdr:col>29</xdr:col>
      <xdr:colOff>127000</xdr:colOff>
      <xdr:row>20</xdr:row>
      <xdr:rowOff>6528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8642"/>
          <a:ext cx="0" cy="1344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150055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6528</xdr:rowOff>
    </xdr:from>
    <xdr:to>
      <xdr:col>30</xdr:col>
      <xdr:colOff>25400</xdr:colOff>
      <xdr:row>20</xdr:row>
      <xdr:rowOff>6528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1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119994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33617</xdr:rowOff>
    </xdr:from>
    <xdr:to>
      <xdr:col>30</xdr:col>
      <xdr:colOff>25400</xdr:colOff>
      <xdr:row>12</xdr:row>
      <xdr:rowOff>33617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8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111951</xdr:rowOff>
    </xdr:from>
    <xdr:to>
      <xdr:col>29</xdr:col>
      <xdr:colOff>127000</xdr:colOff>
      <xdr:row>16</xdr:row>
      <xdr:rowOff>159042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02776"/>
          <a:ext cx="647700" cy="47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14089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462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169012</xdr:rowOff>
    </xdr:from>
    <xdr:to>
      <xdr:col>29</xdr:col>
      <xdr:colOff>177800</xdr:colOff>
      <xdr:row>15</xdr:row>
      <xdr:rowOff>99162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16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159042</xdr:rowOff>
    </xdr:from>
    <xdr:to>
      <xdr:col>26</xdr:col>
      <xdr:colOff>50800</xdr:colOff>
      <xdr:row>17</xdr:row>
      <xdr:rowOff>5766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49867"/>
          <a:ext cx="698500" cy="18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30937</xdr:rowOff>
    </xdr:from>
    <xdr:to>
      <xdr:col>26</xdr:col>
      <xdr:colOff>101600</xdr:colOff>
      <xdr:row>15</xdr:row>
      <xdr:rowOff>132537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142714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19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5766</xdr:rowOff>
    </xdr:from>
    <xdr:to>
      <xdr:col>22</xdr:col>
      <xdr:colOff>114300</xdr:colOff>
      <xdr:row>17</xdr:row>
      <xdr:rowOff>37198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68041"/>
          <a:ext cx="698500" cy="31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38138</xdr:rowOff>
    </xdr:from>
    <xdr:to>
      <xdr:col>22</xdr:col>
      <xdr:colOff>165100</xdr:colOff>
      <xdr:row>15</xdr:row>
      <xdr:rowOff>139738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149915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426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37198</xdr:rowOff>
    </xdr:from>
    <xdr:to>
      <xdr:col>18</xdr:col>
      <xdr:colOff>177800</xdr:colOff>
      <xdr:row>17</xdr:row>
      <xdr:rowOff>53734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99473"/>
          <a:ext cx="698500" cy="16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71285</xdr:rowOff>
    </xdr:from>
    <xdr:to>
      <xdr:col>19</xdr:col>
      <xdr:colOff>38100</xdr:colOff>
      <xdr:row>16</xdr:row>
      <xdr:rowOff>1435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11612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4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77686</xdr:rowOff>
    </xdr:from>
    <xdr:to>
      <xdr:col>15</xdr:col>
      <xdr:colOff>101600</xdr:colOff>
      <xdr:row>16</xdr:row>
      <xdr:rowOff>7836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18013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6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61151</xdr:rowOff>
    </xdr:from>
    <xdr:to>
      <xdr:col>29</xdr:col>
      <xdr:colOff>177800</xdr:colOff>
      <xdr:row>16</xdr:row>
      <xdr:rowOff>162751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51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33228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24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108242</xdr:rowOff>
    </xdr:from>
    <xdr:to>
      <xdr:col>26</xdr:col>
      <xdr:colOff>101600</xdr:colOff>
      <xdr:row>17</xdr:row>
      <xdr:rowOff>38392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99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23169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85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126416</xdr:rowOff>
    </xdr:from>
    <xdr:to>
      <xdr:col>22</xdr:col>
      <xdr:colOff>165100</xdr:colOff>
      <xdr:row>17</xdr:row>
      <xdr:rowOff>56566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17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41343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0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157848</xdr:rowOff>
    </xdr:from>
    <xdr:to>
      <xdr:col>19</xdr:col>
      <xdr:colOff>38100</xdr:colOff>
      <xdr:row>17</xdr:row>
      <xdr:rowOff>87998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48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72775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3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2934</xdr:rowOff>
    </xdr:from>
    <xdr:to>
      <xdr:col>15</xdr:col>
      <xdr:colOff>101600</xdr:colOff>
      <xdr:row>17</xdr:row>
      <xdr:rowOff>104534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65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89311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5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340474</xdr:rowOff>
    </xdr:from>
    <xdr:to>
      <xdr:col>29</xdr:col>
      <xdr:colOff>127000</xdr:colOff>
      <xdr:row>38</xdr:row>
      <xdr:rowOff>8357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65024"/>
          <a:ext cx="0" cy="121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323334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8357</xdr:rowOff>
    </xdr:from>
    <xdr:to>
      <xdr:col>30</xdr:col>
      <xdr:colOff>25400</xdr:colOff>
      <xdr:row>38</xdr:row>
      <xdr:rowOff>8357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83951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0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340474</xdr:rowOff>
    </xdr:from>
    <xdr:to>
      <xdr:col>30</xdr:col>
      <xdr:colOff>25400</xdr:colOff>
      <xdr:row>33</xdr:row>
      <xdr:rowOff>340474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65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6185</xdr:rowOff>
    </xdr:from>
    <xdr:to>
      <xdr:col>29</xdr:col>
      <xdr:colOff>127000</xdr:colOff>
      <xdr:row>37</xdr:row>
      <xdr:rowOff>53619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130885"/>
          <a:ext cx="647700" cy="47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119245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29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274168</xdr:rowOff>
    </xdr:from>
    <xdr:to>
      <xdr:col>29</xdr:col>
      <xdr:colOff>177800</xdr:colOff>
      <xdr:row>36</xdr:row>
      <xdr:rowOff>32868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4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150965</xdr:rowOff>
    </xdr:from>
    <xdr:to>
      <xdr:col>26</xdr:col>
      <xdr:colOff>50800</xdr:colOff>
      <xdr:row>37</xdr:row>
      <xdr:rowOff>6185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04215"/>
          <a:ext cx="698500" cy="26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230239</xdr:rowOff>
    </xdr:from>
    <xdr:to>
      <xdr:col>26</xdr:col>
      <xdr:colOff>101600</xdr:colOff>
      <xdr:row>35</xdr:row>
      <xdr:rowOff>331839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40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342016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0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145593</xdr:rowOff>
    </xdr:from>
    <xdr:to>
      <xdr:col>22</xdr:col>
      <xdr:colOff>114300</xdr:colOff>
      <xdr:row>36</xdr:row>
      <xdr:rowOff>150965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98843"/>
          <a:ext cx="698500" cy="5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222352</xdr:rowOff>
    </xdr:from>
    <xdr:to>
      <xdr:col>22</xdr:col>
      <xdr:colOff>165100</xdr:colOff>
      <xdr:row>35</xdr:row>
      <xdr:rowOff>323952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3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334129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0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128867</xdr:rowOff>
    </xdr:from>
    <xdr:to>
      <xdr:col>18</xdr:col>
      <xdr:colOff>177800</xdr:colOff>
      <xdr:row>36</xdr:row>
      <xdr:rowOff>145593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82117"/>
          <a:ext cx="698500" cy="16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237668</xdr:rowOff>
    </xdr:from>
    <xdr:to>
      <xdr:col>19</xdr:col>
      <xdr:colOff>38100</xdr:colOff>
      <xdr:row>35</xdr:row>
      <xdr:rowOff>339268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48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6545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1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226505</xdr:rowOff>
    </xdr:from>
    <xdr:to>
      <xdr:col>15</xdr:col>
      <xdr:colOff>101600</xdr:colOff>
      <xdr:row>35</xdr:row>
      <xdr:rowOff>328105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36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338282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0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2819</xdr:rowOff>
    </xdr:from>
    <xdr:to>
      <xdr:col>29</xdr:col>
      <xdr:colOff>177800</xdr:colOff>
      <xdr:row>37</xdr:row>
      <xdr:rowOff>104419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27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146346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9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126835</xdr:rowOff>
    </xdr:from>
    <xdr:to>
      <xdr:col>26</xdr:col>
      <xdr:colOff>101600</xdr:colOff>
      <xdr:row>37</xdr:row>
      <xdr:rowOff>56985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80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41762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66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100165</xdr:rowOff>
    </xdr:from>
    <xdr:to>
      <xdr:col>22</xdr:col>
      <xdr:colOff>165100</xdr:colOff>
      <xdr:row>37</xdr:row>
      <xdr:rowOff>30315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53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15092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3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94793</xdr:rowOff>
    </xdr:from>
    <xdr:to>
      <xdr:col>19</xdr:col>
      <xdr:colOff>38100</xdr:colOff>
      <xdr:row>37</xdr:row>
      <xdr:rowOff>24943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48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9720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3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78067</xdr:rowOff>
    </xdr:from>
    <xdr:to>
      <xdr:col>15</xdr:col>
      <xdr:colOff>101600</xdr:colOff>
      <xdr:row>37</xdr:row>
      <xdr:rowOff>8217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31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164444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17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792,704
765,956
1,558.06
396,006,285
381,204,906
9,318,455
218,550,571
249,257,808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7988</xdr:rowOff>
    </xdr:from>
    <xdr:to>
      <xdr:col>24</xdr:col>
      <xdr:colOff>62865</xdr:colOff>
      <xdr:row>38</xdr:row>
      <xdr:rowOff>19266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1488"/>
          <a:ext cx="1270" cy="138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23093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19266</xdr:rowOff>
    </xdr:from>
    <xdr:to>
      <xdr:col>24</xdr:col>
      <xdr:colOff>152400</xdr:colOff>
      <xdr:row>38</xdr:row>
      <xdr:rowOff>19266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34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126115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7988</xdr:rowOff>
    </xdr:from>
    <xdr:to>
      <xdr:col>24</xdr:col>
      <xdr:colOff>152400</xdr:colOff>
      <xdr:row>30</xdr:row>
      <xdr:rowOff>7988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109068</xdr:rowOff>
    </xdr:from>
    <xdr:to>
      <xdr:col>24</xdr:col>
      <xdr:colOff>63500</xdr:colOff>
      <xdr:row>34</xdr:row>
      <xdr:rowOff>156578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38368"/>
          <a:ext cx="838200" cy="4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46397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5327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23520</xdr:rowOff>
    </xdr:from>
    <xdr:to>
      <xdr:col>24</xdr:col>
      <xdr:colOff>114300</xdr:colOff>
      <xdr:row>33</xdr:row>
      <xdr:rowOff>125120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6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134519</xdr:rowOff>
    </xdr:from>
    <xdr:to>
      <xdr:col>19</xdr:col>
      <xdr:colOff>177800</xdr:colOff>
      <xdr:row>34</xdr:row>
      <xdr:rowOff>156578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963819"/>
          <a:ext cx="8890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53543</xdr:rowOff>
    </xdr:from>
    <xdr:to>
      <xdr:col>20</xdr:col>
      <xdr:colOff>38100</xdr:colOff>
      <xdr:row>33</xdr:row>
      <xdr:rowOff>155143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220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48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134519</xdr:rowOff>
    </xdr:from>
    <xdr:to>
      <xdr:col>15</xdr:col>
      <xdr:colOff>50800</xdr:colOff>
      <xdr:row>35</xdr:row>
      <xdr:rowOff>54280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63819"/>
          <a:ext cx="889000" cy="9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64592</xdr:rowOff>
    </xdr:from>
    <xdr:to>
      <xdr:col>15</xdr:col>
      <xdr:colOff>101600</xdr:colOff>
      <xdr:row>33</xdr:row>
      <xdr:rowOff>166192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11269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49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54280</xdr:rowOff>
    </xdr:from>
    <xdr:to>
      <xdr:col>10</xdr:col>
      <xdr:colOff>114300</xdr:colOff>
      <xdr:row>35</xdr:row>
      <xdr:rowOff>87998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55030"/>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136030</xdr:rowOff>
    </xdr:from>
    <xdr:to>
      <xdr:col>10</xdr:col>
      <xdr:colOff>165100</xdr:colOff>
      <xdr:row>34</xdr:row>
      <xdr:rowOff>66180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82707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5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141364</xdr:rowOff>
    </xdr:from>
    <xdr:to>
      <xdr:col>6</xdr:col>
      <xdr:colOff>38100</xdr:colOff>
      <xdr:row>34</xdr:row>
      <xdr:rowOff>71514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88041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57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58268</xdr:rowOff>
    </xdr:from>
    <xdr:to>
      <xdr:col>24</xdr:col>
      <xdr:colOff>114300</xdr:colOff>
      <xdr:row>34</xdr:row>
      <xdr:rowOff>159868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8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36695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6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105778</xdr:rowOff>
    </xdr:from>
    <xdr:to>
      <xdr:col>20</xdr:col>
      <xdr:colOff>38100</xdr:colOff>
      <xdr:row>35</xdr:row>
      <xdr:rowOff>35928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3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27055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83719</xdr:rowOff>
    </xdr:from>
    <xdr:to>
      <xdr:col>15</xdr:col>
      <xdr:colOff>101600</xdr:colOff>
      <xdr:row>35</xdr:row>
      <xdr:rowOff>13869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1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4996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00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3480</xdr:rowOff>
    </xdr:from>
    <xdr:to>
      <xdr:col>10</xdr:col>
      <xdr:colOff>165100</xdr:colOff>
      <xdr:row>35</xdr:row>
      <xdr:rowOff>105080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96207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9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37198</xdr:rowOff>
    </xdr:from>
    <xdr:to>
      <xdr:col>6</xdr:col>
      <xdr:colOff>38100</xdr:colOff>
      <xdr:row>35</xdr:row>
      <xdr:rowOff>138798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3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129925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3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71871</xdr:rowOff>
    </xdr:from>
    <xdr:to>
      <xdr:col>24</xdr:col>
      <xdr:colOff>62865</xdr:colOff>
      <xdr:row>56</xdr:row>
      <xdr:rowOff>67430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44371"/>
          <a:ext cx="1270" cy="102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71257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6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67430</xdr:rowOff>
    </xdr:from>
    <xdr:to>
      <xdr:col>24</xdr:col>
      <xdr:colOff>152400</xdr:colOff>
      <xdr:row>56</xdr:row>
      <xdr:rowOff>67430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66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18548</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71871</xdr:rowOff>
    </xdr:from>
    <xdr:to>
      <xdr:col>24</xdr:col>
      <xdr:colOff>152400</xdr:colOff>
      <xdr:row>50</xdr:row>
      <xdr:rowOff>71871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4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124971</xdr:rowOff>
    </xdr:from>
    <xdr:to>
      <xdr:col>24</xdr:col>
      <xdr:colOff>63500</xdr:colOff>
      <xdr:row>54</xdr:row>
      <xdr:rowOff>127715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211821"/>
          <a:ext cx="838200" cy="17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75230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62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96803</xdr:rowOff>
    </xdr:from>
    <xdr:to>
      <xdr:col>24</xdr:col>
      <xdr:colOff>114300</xdr:colOff>
      <xdr:row>54</xdr:row>
      <xdr:rowOff>26953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18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127715</xdr:rowOff>
    </xdr:from>
    <xdr:to>
      <xdr:col>19</xdr:col>
      <xdr:colOff>177800</xdr:colOff>
      <xdr:row>56</xdr:row>
      <xdr:rowOff>137643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386015"/>
          <a:ext cx="889000" cy="35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43343</xdr:rowOff>
    </xdr:from>
    <xdr:to>
      <xdr:col>20</xdr:col>
      <xdr:colOff>38100</xdr:colOff>
      <xdr:row>54</xdr:row>
      <xdr:rowOff>144943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161470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0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137643</xdr:rowOff>
    </xdr:from>
    <xdr:to>
      <xdr:col>15</xdr:col>
      <xdr:colOff>50800</xdr:colOff>
      <xdr:row>57</xdr:row>
      <xdr:rowOff>93556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38843"/>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108429</xdr:rowOff>
    </xdr:from>
    <xdr:to>
      <xdr:col>15</xdr:col>
      <xdr:colOff>101600</xdr:colOff>
      <xdr:row>57</xdr:row>
      <xdr:rowOff>38579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29706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93556</xdr:rowOff>
    </xdr:from>
    <xdr:to>
      <xdr:col>10</xdr:col>
      <xdr:colOff>114300</xdr:colOff>
      <xdr:row>57</xdr:row>
      <xdr:rowOff>155277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66206"/>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86353</xdr:rowOff>
    </xdr:from>
    <xdr:to>
      <xdr:col>10</xdr:col>
      <xdr:colOff>165100</xdr:colOff>
      <xdr:row>58</xdr:row>
      <xdr:rowOff>16503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7630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158068</xdr:rowOff>
    </xdr:from>
    <xdr:to>
      <xdr:col>6</xdr:col>
      <xdr:colOff>38100</xdr:colOff>
      <xdr:row>58</xdr:row>
      <xdr:rowOff>88218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79345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74171</xdr:rowOff>
    </xdr:from>
    <xdr:to>
      <xdr:col>24</xdr:col>
      <xdr:colOff>114300</xdr:colOff>
      <xdr:row>54</xdr:row>
      <xdr:rowOff>4321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16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97048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0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76915</xdr:rowOff>
    </xdr:from>
    <xdr:to>
      <xdr:col>20</xdr:col>
      <xdr:colOff>38100</xdr:colOff>
      <xdr:row>55</xdr:row>
      <xdr:rowOff>7065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33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169642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2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86843</xdr:rowOff>
    </xdr:from>
    <xdr:to>
      <xdr:col>15</xdr:col>
      <xdr:colOff>101600</xdr:colOff>
      <xdr:row>57</xdr:row>
      <xdr:rowOff>16993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33520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6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42756</xdr:rowOff>
    </xdr:from>
    <xdr:to>
      <xdr:col>10</xdr:col>
      <xdr:colOff>165100</xdr:colOff>
      <xdr:row>57</xdr:row>
      <xdr:rowOff>144356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160883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104477</xdr:rowOff>
    </xdr:from>
    <xdr:to>
      <xdr:col>6</xdr:col>
      <xdr:colOff>38100</xdr:colOff>
      <xdr:row>58</xdr:row>
      <xdr:rowOff>34627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51154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維持補修費グラフ枠">
          <a:extLst>
            <a:ext uri="{FF2B5EF4-FFF2-40B4-BE49-F238E27FC236}">
              <a16:creationId xmlns:a16="http://schemas.microsoft.com/office/drawing/2014/main" id="{00000000-0008-0000-06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133931</xdr:rowOff>
    </xdr:from>
    <xdr:to>
      <xdr:col>24</xdr:col>
      <xdr:colOff>62865</xdr:colOff>
      <xdr:row>79</xdr:row>
      <xdr:rowOff>19957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4633595" y="12135431"/>
          <a:ext cx="1270" cy="1429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23784</xdr:rowOff>
    </xdr:from>
    <xdr:ext cx="469744" cy="259045"/>
    <xdr:sp macro="" textlink="">
      <xdr:nvSpPr>
        <xdr:cNvPr id="177" name="維持補修費最小値テキスト">
          <a:extLst>
            <a:ext uri="{FF2B5EF4-FFF2-40B4-BE49-F238E27FC236}">
              <a16:creationId xmlns:a16="http://schemas.microsoft.com/office/drawing/2014/main" id="{00000000-0008-0000-0600-0000B1000000}"/>
            </a:ext>
          </a:extLst>
        </xdr:cNvPr>
        <xdr:cNvSpPr txBox="1"/>
      </xdr:nvSpPr>
      <xdr:spPr>
        <a:xfrm>
          <a:off x="4686300" y="135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19957</xdr:rowOff>
    </xdr:from>
    <xdr:to>
      <xdr:col>24</xdr:col>
      <xdr:colOff>152400</xdr:colOff>
      <xdr:row>79</xdr:row>
      <xdr:rowOff>19957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356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80608</xdr:rowOff>
    </xdr:from>
    <xdr:ext cx="534377" cy="259045"/>
    <xdr:sp macro="" textlink="">
      <xdr:nvSpPr>
        <xdr:cNvPr id="179" name="維持補修費最大値テキスト">
          <a:extLst>
            <a:ext uri="{FF2B5EF4-FFF2-40B4-BE49-F238E27FC236}">
              <a16:creationId xmlns:a16="http://schemas.microsoft.com/office/drawing/2014/main" id="{00000000-0008-0000-0600-0000B3000000}"/>
            </a:ext>
          </a:extLst>
        </xdr:cNvPr>
        <xdr:cNvSpPr txBox="1"/>
      </xdr:nvSpPr>
      <xdr:spPr>
        <a:xfrm>
          <a:off x="4686300" y="119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133931</xdr:rowOff>
    </xdr:from>
    <xdr:to>
      <xdr:col>24</xdr:col>
      <xdr:colOff>152400</xdr:colOff>
      <xdr:row>70</xdr:row>
      <xdr:rowOff>133931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4546600" y="1213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44994</xdr:rowOff>
    </xdr:from>
    <xdr:to>
      <xdr:col>24</xdr:col>
      <xdr:colOff>63500</xdr:colOff>
      <xdr:row>75</xdr:row>
      <xdr:rowOff>166261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3797300" y="12903744"/>
          <a:ext cx="838200" cy="12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36085</xdr:rowOff>
    </xdr:from>
    <xdr:ext cx="469744" cy="259045"/>
    <xdr:sp macro="" textlink="">
      <xdr:nvSpPr>
        <xdr:cNvPr id="182" name="維持補修費平均値テキスト">
          <a:extLst>
            <a:ext uri="{FF2B5EF4-FFF2-40B4-BE49-F238E27FC236}">
              <a16:creationId xmlns:a16="http://schemas.microsoft.com/office/drawing/2014/main" id="{00000000-0008-0000-0600-0000B6000000}"/>
            </a:ext>
          </a:extLst>
        </xdr:cNvPr>
        <xdr:cNvSpPr txBox="1"/>
      </xdr:nvSpPr>
      <xdr:spPr>
        <a:xfrm>
          <a:off x="4686300" y="13066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57658</xdr:rowOff>
    </xdr:from>
    <xdr:to>
      <xdr:col>24</xdr:col>
      <xdr:colOff>114300</xdr:colOff>
      <xdr:row>76</xdr:row>
      <xdr:rowOff>159258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4584700" y="1308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166261</xdr:rowOff>
    </xdr:from>
    <xdr:to>
      <xdr:col>19</xdr:col>
      <xdr:colOff>177800</xdr:colOff>
      <xdr:row>76</xdr:row>
      <xdr:rowOff>363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908300" y="13025011"/>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73986</xdr:rowOff>
    </xdr:from>
    <xdr:to>
      <xdr:col>20</xdr:col>
      <xdr:colOff>38100</xdr:colOff>
      <xdr:row>77</xdr:row>
      <xdr:rowOff>4136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3746500" y="131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166713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562428" y="1319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159294</xdr:rowOff>
    </xdr:from>
    <xdr:to>
      <xdr:col>15</xdr:col>
      <xdr:colOff>50800</xdr:colOff>
      <xdr:row>76</xdr:row>
      <xdr:rowOff>363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2019300" y="13018044"/>
          <a:ext cx="8890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84110</xdr:rowOff>
    </xdr:from>
    <xdr:to>
      <xdr:col>15</xdr:col>
      <xdr:colOff>101600</xdr:colOff>
      <xdr:row>77</xdr:row>
      <xdr:rowOff>14260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28575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5387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673428" y="1320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106281</xdr:rowOff>
    </xdr:from>
    <xdr:to>
      <xdr:col>10</xdr:col>
      <xdr:colOff>114300</xdr:colOff>
      <xdr:row>75</xdr:row>
      <xdr:rowOff>159294</xdr:rowOff>
    </xdr:to>
    <xdr:cxnSp macro="">
      <xdr:nvCxnSpPr>
        <xdr:cNvPr id="190" name="直線コネクタ 189">
          <a:extLst>
            <a:ext uri="{FF2B5EF4-FFF2-40B4-BE49-F238E27FC236}">
              <a16:creationId xmlns:a16="http://schemas.microsoft.com/office/drawing/2014/main" id="{00000000-0008-0000-0600-0000BE000000}"/>
            </a:ext>
          </a:extLst>
        </xdr:cNvPr>
        <xdr:cNvCxnSpPr/>
      </xdr:nvCxnSpPr>
      <xdr:spPr>
        <a:xfrm>
          <a:off x="1130300" y="12965031"/>
          <a:ext cx="889000" cy="5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130048</xdr:rowOff>
    </xdr:from>
    <xdr:to>
      <xdr:col>10</xdr:col>
      <xdr:colOff>165100</xdr:colOff>
      <xdr:row>77</xdr:row>
      <xdr:rowOff>60198</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968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51325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784428" y="132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117856</xdr:rowOff>
    </xdr:from>
    <xdr:to>
      <xdr:col>6</xdr:col>
      <xdr:colOff>38100</xdr:colOff>
      <xdr:row>77</xdr:row>
      <xdr:rowOff>48006</xdr:rowOff>
    </xdr:to>
    <xdr:sp macro="" textlink="">
      <xdr:nvSpPr>
        <xdr:cNvPr id="193" name="フローチャート: 判断 192">
          <a:extLst>
            <a:ext uri="{FF2B5EF4-FFF2-40B4-BE49-F238E27FC236}">
              <a16:creationId xmlns:a16="http://schemas.microsoft.com/office/drawing/2014/main" id="{00000000-0008-0000-0600-0000C1000000}"/>
            </a:ext>
          </a:extLst>
        </xdr:cNvPr>
        <xdr:cNvSpPr/>
      </xdr:nvSpPr>
      <xdr:spPr>
        <a:xfrm>
          <a:off x="1079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39133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895428" y="1324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165644</xdr:rowOff>
    </xdr:from>
    <xdr:to>
      <xdr:col>24</xdr:col>
      <xdr:colOff>114300</xdr:colOff>
      <xdr:row>75</xdr:row>
      <xdr:rowOff>95794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4584700" y="1285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17071</xdr:rowOff>
    </xdr:from>
    <xdr:ext cx="469744" cy="259045"/>
    <xdr:sp macro="" textlink="">
      <xdr:nvSpPr>
        <xdr:cNvPr id="201" name="維持補修費該当値テキスト">
          <a:extLst>
            <a:ext uri="{FF2B5EF4-FFF2-40B4-BE49-F238E27FC236}">
              <a16:creationId xmlns:a16="http://schemas.microsoft.com/office/drawing/2014/main" id="{00000000-0008-0000-0600-0000C9000000}"/>
            </a:ext>
          </a:extLst>
        </xdr:cNvPr>
        <xdr:cNvSpPr txBox="1"/>
      </xdr:nvSpPr>
      <xdr:spPr>
        <a:xfrm>
          <a:off x="4686300" y="1270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115461</xdr:rowOff>
    </xdr:from>
    <xdr:to>
      <xdr:col>20</xdr:col>
      <xdr:colOff>38100</xdr:colOff>
      <xdr:row>76</xdr:row>
      <xdr:rowOff>45611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3746500" y="129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62138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3562428" y="1274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121013</xdr:rowOff>
    </xdr:from>
    <xdr:to>
      <xdr:col>15</xdr:col>
      <xdr:colOff>101600</xdr:colOff>
      <xdr:row>76</xdr:row>
      <xdr:rowOff>51163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2857500" y="1297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67690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2673428" y="1275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108494</xdr:rowOff>
    </xdr:from>
    <xdr:to>
      <xdr:col>10</xdr:col>
      <xdr:colOff>165100</xdr:colOff>
      <xdr:row>76</xdr:row>
      <xdr:rowOff>38644</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968500" y="1296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55171</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1784428" y="1274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55481</xdr:rowOff>
    </xdr:from>
    <xdr:to>
      <xdr:col>6</xdr:col>
      <xdr:colOff>38100</xdr:colOff>
      <xdr:row>75</xdr:row>
      <xdr:rowOff>157082</xdr:rowOff>
    </xdr:to>
    <xdr:sp macro="" textlink="">
      <xdr:nvSpPr>
        <xdr:cNvPr id="208" name="楕円 207">
          <a:extLst>
            <a:ext uri="{FF2B5EF4-FFF2-40B4-BE49-F238E27FC236}">
              <a16:creationId xmlns:a16="http://schemas.microsoft.com/office/drawing/2014/main" id="{00000000-0008-0000-0600-0000D0000000}"/>
            </a:ext>
          </a:extLst>
        </xdr:cNvPr>
        <xdr:cNvSpPr/>
      </xdr:nvSpPr>
      <xdr:spPr>
        <a:xfrm>
          <a:off x="1079500" y="129142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2158</xdr:rowOff>
    </xdr:from>
    <xdr:ext cx="469744"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895428" y="126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146909</xdr:rowOff>
    </xdr:from>
    <xdr:to>
      <xdr:col>24</xdr:col>
      <xdr:colOff>62865</xdr:colOff>
      <xdr:row>96</xdr:row>
      <xdr:rowOff>109243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77409"/>
          <a:ext cx="1270" cy="99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113070</xdr:rowOff>
    </xdr:from>
    <xdr:ext cx="599010"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57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109243</xdr:rowOff>
    </xdr:from>
    <xdr:to>
      <xdr:col>24</xdr:col>
      <xdr:colOff>152400</xdr:colOff>
      <xdr:row>96</xdr:row>
      <xdr:rowOff>109243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56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93586</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35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146909</xdr:rowOff>
    </xdr:from>
    <xdr:to>
      <xdr:col>24</xdr:col>
      <xdr:colOff>152400</xdr:colOff>
      <xdr:row>90</xdr:row>
      <xdr:rowOff>146909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16118</xdr:rowOff>
    </xdr:from>
    <xdr:to>
      <xdr:col>24</xdr:col>
      <xdr:colOff>63500</xdr:colOff>
      <xdr:row>96</xdr:row>
      <xdr:rowOff>109243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3797300" y="16475318"/>
          <a:ext cx="838200" cy="9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7551</xdr:rowOff>
    </xdr:from>
    <xdr:ext cx="599010"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5952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156124</xdr:rowOff>
    </xdr:from>
    <xdr:to>
      <xdr:col>24</xdr:col>
      <xdr:colOff>114300</xdr:colOff>
      <xdr:row>94</xdr:row>
      <xdr:rowOff>86274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0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16118</xdr:rowOff>
    </xdr:from>
    <xdr:to>
      <xdr:col>19</xdr:col>
      <xdr:colOff>177800</xdr:colOff>
      <xdr:row>97</xdr:row>
      <xdr:rowOff>37821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475318"/>
          <a:ext cx="889000" cy="19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102105</xdr:rowOff>
    </xdr:from>
    <xdr:to>
      <xdr:col>20</xdr:col>
      <xdr:colOff>38100</xdr:colOff>
      <xdr:row>94</xdr:row>
      <xdr:rowOff>32255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0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48782</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497795" y="1582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37821</xdr:rowOff>
    </xdr:from>
    <xdr:to>
      <xdr:col>15</xdr:col>
      <xdr:colOff>50800</xdr:colOff>
      <xdr:row>97</xdr:row>
      <xdr:rowOff>90681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668471"/>
          <a:ext cx="889000" cy="5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135093</xdr:rowOff>
    </xdr:from>
    <xdr:to>
      <xdr:col>15</xdr:col>
      <xdr:colOff>101600</xdr:colOff>
      <xdr:row>95</xdr:row>
      <xdr:rowOff>65243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81770</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08795" y="1602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90681</xdr:rowOff>
    </xdr:from>
    <xdr:to>
      <xdr:col>10</xdr:col>
      <xdr:colOff>114300</xdr:colOff>
      <xdr:row>97</xdr:row>
      <xdr:rowOff>127783</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721331"/>
          <a:ext cx="889000" cy="3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3403</xdr:rowOff>
    </xdr:from>
    <xdr:to>
      <xdr:col>10</xdr:col>
      <xdr:colOff>165100</xdr:colOff>
      <xdr:row>95</xdr:row>
      <xdr:rowOff>105003</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121530</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19795" y="16066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47783</xdr:rowOff>
    </xdr:from>
    <xdr:to>
      <xdr:col>6</xdr:col>
      <xdr:colOff>38100</xdr:colOff>
      <xdr:row>95</xdr:row>
      <xdr:rowOff>149383</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33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165910</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30795" y="1611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58443</xdr:rowOff>
    </xdr:from>
    <xdr:to>
      <xdr:col>24</xdr:col>
      <xdr:colOff>114300</xdr:colOff>
      <xdr:row>96</xdr:row>
      <xdr:rowOff>160043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51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144820</xdr:rowOff>
    </xdr:from>
    <xdr:ext cx="599010"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43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136768</xdr:rowOff>
    </xdr:from>
    <xdr:to>
      <xdr:col>20</xdr:col>
      <xdr:colOff>38100</xdr:colOff>
      <xdr:row>96</xdr:row>
      <xdr:rowOff>66918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42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58045</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497795" y="1651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158471</xdr:rowOff>
    </xdr:from>
    <xdr:to>
      <xdr:col>15</xdr:col>
      <xdr:colOff>101600</xdr:colOff>
      <xdr:row>97</xdr:row>
      <xdr:rowOff>88621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61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79748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7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39881</xdr:rowOff>
    </xdr:from>
    <xdr:to>
      <xdr:col>10</xdr:col>
      <xdr:colOff>165100</xdr:colOff>
      <xdr:row>97</xdr:row>
      <xdr:rowOff>141481</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67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132608</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76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76983</xdr:rowOff>
    </xdr:from>
    <xdr:to>
      <xdr:col>6</xdr:col>
      <xdr:colOff>38100</xdr:colOff>
      <xdr:row>98</xdr:row>
      <xdr:rowOff>7133</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70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169710</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8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54534</xdr:rowOff>
    </xdr:from>
    <xdr:to>
      <xdr:col>54</xdr:col>
      <xdr:colOff>189865</xdr:colOff>
      <xdr:row>39</xdr:row>
      <xdr:rowOff>82029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6398184"/>
          <a:ext cx="1270" cy="37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85856</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77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82029</xdr:rowOff>
    </xdr:from>
    <xdr:to>
      <xdr:col>55</xdr:col>
      <xdr:colOff>88900</xdr:colOff>
      <xdr:row>39</xdr:row>
      <xdr:rowOff>82029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76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1211</xdr:rowOff>
    </xdr:from>
    <xdr:ext cx="534377"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61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54534</xdr:rowOff>
    </xdr:from>
    <xdr:to>
      <xdr:col>55</xdr:col>
      <xdr:colOff>88900</xdr:colOff>
      <xdr:row>37</xdr:row>
      <xdr:rowOff>54534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3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4788</xdr:rowOff>
    </xdr:from>
    <xdr:to>
      <xdr:col>55</xdr:col>
      <xdr:colOff>0</xdr:colOff>
      <xdr:row>39</xdr:row>
      <xdr:rowOff>76353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691338"/>
          <a:ext cx="838200" cy="7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5313</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348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153886</xdr:rowOff>
    </xdr:from>
    <xdr:to>
      <xdr:col>55</xdr:col>
      <xdr:colOff>50800</xdr:colOff>
      <xdr:row>38</xdr:row>
      <xdr:rowOff>84036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49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158902</xdr:rowOff>
    </xdr:from>
    <xdr:to>
      <xdr:col>50</xdr:col>
      <xdr:colOff>114300</xdr:colOff>
      <xdr:row>39</xdr:row>
      <xdr:rowOff>76353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5473852"/>
          <a:ext cx="889000" cy="128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135153</xdr:rowOff>
    </xdr:from>
    <xdr:to>
      <xdr:col>50</xdr:col>
      <xdr:colOff>165100</xdr:colOff>
      <xdr:row>38</xdr:row>
      <xdr:rowOff>65303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81830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25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158902</xdr:rowOff>
    </xdr:from>
    <xdr:to>
      <xdr:col>45</xdr:col>
      <xdr:colOff>177800</xdr:colOff>
      <xdr:row>39</xdr:row>
      <xdr:rowOff>111023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5473852"/>
          <a:ext cx="889000" cy="132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113246</xdr:rowOff>
    </xdr:from>
    <xdr:to>
      <xdr:col>46</xdr:col>
      <xdr:colOff>38100</xdr:colOff>
      <xdr:row>31</xdr:row>
      <xdr:rowOff>43396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59923</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503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111023</xdr:rowOff>
    </xdr:from>
    <xdr:to>
      <xdr:col>41</xdr:col>
      <xdr:colOff>50800</xdr:colOff>
      <xdr:row>39</xdr:row>
      <xdr:rowOff>125590</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797573"/>
          <a:ext cx="889000" cy="1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91072</xdr:rowOff>
    </xdr:from>
    <xdr:to>
      <xdr:col>41</xdr:col>
      <xdr:colOff>101600</xdr:colOff>
      <xdr:row>39</xdr:row>
      <xdr:rowOff>21222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37749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3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97015</xdr:rowOff>
    </xdr:from>
    <xdr:to>
      <xdr:col>36</xdr:col>
      <xdr:colOff>165100</xdr:colOff>
      <xdr:row>39</xdr:row>
      <xdr:rowOff>27165</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43692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38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125438</xdr:rowOff>
    </xdr:from>
    <xdr:to>
      <xdr:col>55</xdr:col>
      <xdr:colOff>50800</xdr:colOff>
      <xdr:row>39</xdr:row>
      <xdr:rowOff>55588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64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40365</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55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25553</xdr:rowOff>
    </xdr:from>
    <xdr:to>
      <xdr:col>50</xdr:col>
      <xdr:colOff>165100</xdr:colOff>
      <xdr:row>39</xdr:row>
      <xdr:rowOff>127153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7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118280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80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108102</xdr:rowOff>
    </xdr:from>
    <xdr:to>
      <xdr:col>46</xdr:col>
      <xdr:colOff>38100</xdr:colOff>
      <xdr:row>32</xdr:row>
      <xdr:rowOff>38252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542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29379</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5515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60223</xdr:rowOff>
    </xdr:from>
    <xdr:to>
      <xdr:col>41</xdr:col>
      <xdr:colOff>101600</xdr:colOff>
      <xdr:row>39</xdr:row>
      <xdr:rowOff>161823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74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152950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83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74790</xdr:rowOff>
    </xdr:from>
    <xdr:to>
      <xdr:col>36</xdr:col>
      <xdr:colOff>165100</xdr:colOff>
      <xdr:row>40</xdr:row>
      <xdr:rowOff>4940</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76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167517</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85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16987</xdr:rowOff>
    </xdr:from>
    <xdr:to>
      <xdr:col>54</xdr:col>
      <xdr:colOff>189865</xdr:colOff>
      <xdr:row>58</xdr:row>
      <xdr:rowOff>102621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60937"/>
          <a:ext cx="1270" cy="1285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106448</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102621</xdr:rowOff>
    </xdr:from>
    <xdr:to>
      <xdr:col>55</xdr:col>
      <xdr:colOff>88900</xdr:colOff>
      <xdr:row>58</xdr:row>
      <xdr:rowOff>102621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4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135114</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3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16987</xdr:rowOff>
    </xdr:from>
    <xdr:to>
      <xdr:col>55</xdr:col>
      <xdr:colOff>88900</xdr:colOff>
      <xdr:row>51</xdr:row>
      <xdr:rowOff>16987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6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112954</xdr:rowOff>
    </xdr:from>
    <xdr:to>
      <xdr:col>55</xdr:col>
      <xdr:colOff>0</xdr:colOff>
      <xdr:row>53</xdr:row>
      <xdr:rowOff>137254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028354"/>
          <a:ext cx="838200" cy="19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26454</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11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48027</xdr:rowOff>
    </xdr:from>
    <xdr:to>
      <xdr:col>55</xdr:col>
      <xdr:colOff>50800</xdr:colOff>
      <xdr:row>53</xdr:row>
      <xdr:rowOff>149627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13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12278</xdr:rowOff>
    </xdr:from>
    <xdr:to>
      <xdr:col>50</xdr:col>
      <xdr:colOff>114300</xdr:colOff>
      <xdr:row>53</xdr:row>
      <xdr:rowOff>137254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8927678"/>
          <a:ext cx="889000" cy="29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146462</xdr:rowOff>
    </xdr:from>
    <xdr:to>
      <xdr:col>50</xdr:col>
      <xdr:colOff>165100</xdr:colOff>
      <xdr:row>53</xdr:row>
      <xdr:rowOff>76612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93139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883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10518</xdr:rowOff>
    </xdr:from>
    <xdr:to>
      <xdr:col>45</xdr:col>
      <xdr:colOff>177800</xdr:colOff>
      <xdr:row>52</xdr:row>
      <xdr:rowOff>12278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8925918"/>
          <a:ext cx="8890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59959</xdr:rowOff>
    </xdr:from>
    <xdr:to>
      <xdr:col>46</xdr:col>
      <xdr:colOff>38100</xdr:colOff>
      <xdr:row>53</xdr:row>
      <xdr:rowOff>161559</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152686</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23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10518</xdr:rowOff>
    </xdr:from>
    <xdr:to>
      <xdr:col>41</xdr:col>
      <xdr:colOff>50800</xdr:colOff>
      <xdr:row>54</xdr:row>
      <xdr:rowOff>82733</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8925918"/>
          <a:ext cx="889000" cy="41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97313</xdr:rowOff>
    </xdr:from>
    <xdr:to>
      <xdr:col>41</xdr:col>
      <xdr:colOff>101600</xdr:colOff>
      <xdr:row>54</xdr:row>
      <xdr:rowOff>27463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18590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27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147307</xdr:rowOff>
    </xdr:from>
    <xdr:to>
      <xdr:col>36</xdr:col>
      <xdr:colOff>165100</xdr:colOff>
      <xdr:row>54</xdr:row>
      <xdr:rowOff>77457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93984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0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62154</xdr:rowOff>
    </xdr:from>
    <xdr:to>
      <xdr:col>55</xdr:col>
      <xdr:colOff>50800</xdr:colOff>
      <xdr:row>52</xdr:row>
      <xdr:rowOff>163754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897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85031</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88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86454</xdr:rowOff>
    </xdr:from>
    <xdr:to>
      <xdr:col>50</xdr:col>
      <xdr:colOff>165100</xdr:colOff>
      <xdr:row>54</xdr:row>
      <xdr:rowOff>16604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17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7731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26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132928</xdr:rowOff>
    </xdr:from>
    <xdr:to>
      <xdr:col>46</xdr:col>
      <xdr:colOff>38100</xdr:colOff>
      <xdr:row>52</xdr:row>
      <xdr:rowOff>63078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887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79605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86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131168</xdr:rowOff>
    </xdr:from>
    <xdr:to>
      <xdr:col>41</xdr:col>
      <xdr:colOff>101600</xdr:colOff>
      <xdr:row>52</xdr:row>
      <xdr:rowOff>61318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887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77845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865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31933</xdr:rowOff>
    </xdr:from>
    <xdr:to>
      <xdr:col>36</xdr:col>
      <xdr:colOff>165100</xdr:colOff>
      <xdr:row>54</xdr:row>
      <xdr:rowOff>133533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29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124660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3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86299</xdr:rowOff>
    </xdr:from>
    <xdr:to>
      <xdr:col>54</xdr:col>
      <xdr:colOff>189865</xdr:colOff>
      <xdr:row>77</xdr:row>
      <xdr:rowOff>127172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87799"/>
          <a:ext cx="1270" cy="1241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130999</xdr:rowOff>
    </xdr:from>
    <xdr:ext cx="469744"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33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127172</xdr:rowOff>
    </xdr:from>
    <xdr:to>
      <xdr:col>55</xdr:col>
      <xdr:colOff>88900</xdr:colOff>
      <xdr:row>77</xdr:row>
      <xdr:rowOff>127172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32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32976</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86299</xdr:rowOff>
    </xdr:from>
    <xdr:to>
      <xdr:col>55</xdr:col>
      <xdr:colOff>88900</xdr:colOff>
      <xdr:row>70</xdr:row>
      <xdr:rowOff>86299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8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130236</xdr:rowOff>
    </xdr:from>
    <xdr:to>
      <xdr:col>55</xdr:col>
      <xdr:colOff>0</xdr:colOff>
      <xdr:row>76</xdr:row>
      <xdr:rowOff>129642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2988986"/>
          <a:ext cx="838200" cy="17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2643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2689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151216</xdr:rowOff>
    </xdr:from>
    <xdr:to>
      <xdr:col>55</xdr:col>
      <xdr:colOff>50800</xdr:colOff>
      <xdr:row>75</xdr:row>
      <xdr:rowOff>81366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28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109844</xdr:rowOff>
    </xdr:from>
    <xdr:to>
      <xdr:col>50</xdr:col>
      <xdr:colOff>114300</xdr:colOff>
      <xdr:row>76</xdr:row>
      <xdr:rowOff>129642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2797144"/>
          <a:ext cx="889000" cy="36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53513</xdr:rowOff>
    </xdr:from>
    <xdr:to>
      <xdr:col>50</xdr:col>
      <xdr:colOff>165100</xdr:colOff>
      <xdr:row>74</xdr:row>
      <xdr:rowOff>155113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190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251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109844</xdr:rowOff>
    </xdr:from>
    <xdr:to>
      <xdr:col>45</xdr:col>
      <xdr:colOff>177800</xdr:colOff>
      <xdr:row>75</xdr:row>
      <xdr:rowOff>129687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2797144"/>
          <a:ext cx="889000" cy="19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42037</xdr:rowOff>
    </xdr:from>
    <xdr:to>
      <xdr:col>46</xdr:col>
      <xdr:colOff>38100</xdr:colOff>
      <xdr:row>74</xdr:row>
      <xdr:rowOff>143637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160164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5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129687</xdr:rowOff>
    </xdr:from>
    <xdr:to>
      <xdr:col>41</xdr:col>
      <xdr:colOff>50800</xdr:colOff>
      <xdr:row>76</xdr:row>
      <xdr:rowOff>39345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2988437"/>
          <a:ext cx="889000" cy="8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156017</xdr:rowOff>
    </xdr:from>
    <xdr:to>
      <xdr:col>41</xdr:col>
      <xdr:colOff>101600</xdr:colOff>
      <xdr:row>74</xdr:row>
      <xdr:rowOff>86167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102694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109748</xdr:rowOff>
    </xdr:from>
    <xdr:to>
      <xdr:col>36</xdr:col>
      <xdr:colOff>165100</xdr:colOff>
      <xdr:row>74</xdr:row>
      <xdr:rowOff>39898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56425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79436</xdr:rowOff>
    </xdr:from>
    <xdr:to>
      <xdr:col>55</xdr:col>
      <xdr:colOff>50800</xdr:colOff>
      <xdr:row>76</xdr:row>
      <xdr:rowOff>9587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29381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57863</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91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78842</xdr:rowOff>
    </xdr:from>
    <xdr:to>
      <xdr:col>50</xdr:col>
      <xdr:colOff>165100</xdr:colOff>
      <xdr:row>77</xdr:row>
      <xdr:rowOff>8992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10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119</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20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59044</xdr:rowOff>
    </xdr:from>
    <xdr:to>
      <xdr:col>46</xdr:col>
      <xdr:colOff>38100</xdr:colOff>
      <xdr:row>74</xdr:row>
      <xdr:rowOff>160644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274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151771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83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78887</xdr:rowOff>
    </xdr:from>
    <xdr:to>
      <xdr:col>41</xdr:col>
      <xdr:colOff>101600</xdr:colOff>
      <xdr:row>76</xdr:row>
      <xdr:rowOff>9038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9376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03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159995</xdr:rowOff>
    </xdr:from>
    <xdr:to>
      <xdr:col>36</xdr:col>
      <xdr:colOff>165100</xdr:colOff>
      <xdr:row>76</xdr:row>
      <xdr:rowOff>90145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0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81272</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11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137903</xdr:rowOff>
    </xdr:from>
    <xdr:to>
      <xdr:col>54</xdr:col>
      <xdr:colOff>189865</xdr:colOff>
      <xdr:row>99</xdr:row>
      <xdr:rowOff>23147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68403"/>
          <a:ext cx="1270" cy="142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26974</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0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23147</xdr:rowOff>
    </xdr:from>
    <xdr:to>
      <xdr:col>55</xdr:col>
      <xdr:colOff>88900</xdr:colOff>
      <xdr:row>99</xdr:row>
      <xdr:rowOff>23147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84580</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137903</xdr:rowOff>
    </xdr:from>
    <xdr:to>
      <xdr:col>55</xdr:col>
      <xdr:colOff>88900</xdr:colOff>
      <xdr:row>90</xdr:row>
      <xdr:rowOff>137903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6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55118</xdr:rowOff>
    </xdr:from>
    <xdr:to>
      <xdr:col>55</xdr:col>
      <xdr:colOff>0</xdr:colOff>
      <xdr:row>94</xdr:row>
      <xdr:rowOff>78043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5999968"/>
          <a:ext cx="838200" cy="19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76503</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192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98076</xdr:rowOff>
    </xdr:from>
    <xdr:to>
      <xdr:col>55</xdr:col>
      <xdr:colOff>50800</xdr:colOff>
      <xdr:row>95</xdr:row>
      <xdr:rowOff>28226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2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113902</xdr:rowOff>
    </xdr:from>
    <xdr:to>
      <xdr:col>50</xdr:col>
      <xdr:colOff>114300</xdr:colOff>
      <xdr:row>94</xdr:row>
      <xdr:rowOff>78043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058752"/>
          <a:ext cx="889000" cy="13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40469</xdr:rowOff>
    </xdr:from>
    <xdr:to>
      <xdr:col>50</xdr:col>
      <xdr:colOff>165100</xdr:colOff>
      <xdr:row>95</xdr:row>
      <xdr:rowOff>142069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3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133196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42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113902</xdr:rowOff>
    </xdr:from>
    <xdr:to>
      <xdr:col>45</xdr:col>
      <xdr:colOff>177800</xdr:colOff>
      <xdr:row>94</xdr:row>
      <xdr:rowOff>78076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058752"/>
          <a:ext cx="889000" cy="1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63852</xdr:rowOff>
    </xdr:from>
    <xdr:to>
      <xdr:col>46</xdr:col>
      <xdr:colOff>38100</xdr:colOff>
      <xdr:row>95</xdr:row>
      <xdr:rowOff>165452</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5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156579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44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78076</xdr:rowOff>
    </xdr:from>
    <xdr:to>
      <xdr:col>41</xdr:col>
      <xdr:colOff>50800</xdr:colOff>
      <xdr:row>96</xdr:row>
      <xdr:rowOff>115404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194376"/>
          <a:ext cx="889000" cy="38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138604</xdr:rowOff>
    </xdr:from>
    <xdr:to>
      <xdr:col>41</xdr:col>
      <xdr:colOff>101600</xdr:colOff>
      <xdr:row>96</xdr:row>
      <xdr:rowOff>68754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2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59881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51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64994</xdr:rowOff>
    </xdr:from>
    <xdr:to>
      <xdr:col>36</xdr:col>
      <xdr:colOff>165100</xdr:colOff>
      <xdr:row>96</xdr:row>
      <xdr:rowOff>166594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157721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61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4318</xdr:rowOff>
    </xdr:from>
    <xdr:to>
      <xdr:col>55</xdr:col>
      <xdr:colOff>50800</xdr:colOff>
      <xdr:row>93</xdr:row>
      <xdr:rowOff>105918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59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27195</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580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27243</xdr:rowOff>
    </xdr:from>
    <xdr:to>
      <xdr:col>50</xdr:col>
      <xdr:colOff>165100</xdr:colOff>
      <xdr:row>94</xdr:row>
      <xdr:rowOff>128843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14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145370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591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63102</xdr:rowOff>
    </xdr:from>
    <xdr:to>
      <xdr:col>46</xdr:col>
      <xdr:colOff>38100</xdr:colOff>
      <xdr:row>93</xdr:row>
      <xdr:rowOff>164702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00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9779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578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27276</xdr:rowOff>
    </xdr:from>
    <xdr:to>
      <xdr:col>41</xdr:col>
      <xdr:colOff>101600</xdr:colOff>
      <xdr:row>94</xdr:row>
      <xdr:rowOff>128876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14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145403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591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64604</xdr:rowOff>
    </xdr:from>
    <xdr:to>
      <xdr:col>36</xdr:col>
      <xdr:colOff>165100</xdr:colOff>
      <xdr:row>96</xdr:row>
      <xdr:rowOff>166204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52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11281</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29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52015</xdr:rowOff>
    </xdr:from>
    <xdr:to>
      <xdr:col>85</xdr:col>
      <xdr:colOff>126364</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366965"/>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170142</xdr:rowOff>
    </xdr:from>
    <xdr:ext cx="469744"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1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52015</xdr:rowOff>
    </xdr:from>
    <xdr:to>
      <xdr:col>86</xdr:col>
      <xdr:colOff>25400</xdr:colOff>
      <xdr:row>31</xdr:row>
      <xdr:rowOff>52015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36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12337</xdr:rowOff>
    </xdr:from>
    <xdr:to>
      <xdr:col>85</xdr:col>
      <xdr:colOff>127000</xdr:colOff>
      <xdr:row>36</xdr:row>
      <xdr:rowOff>106553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5481300" y="6013087"/>
          <a:ext cx="838200" cy="26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54917</xdr:rowOff>
    </xdr:from>
    <xdr:ext cx="378565"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570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76490</xdr:rowOff>
    </xdr:from>
    <xdr:to>
      <xdr:col>85</xdr:col>
      <xdr:colOff>177800</xdr:colOff>
      <xdr:row>39</xdr:row>
      <xdr:rowOff>6640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9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106553</xdr:rowOff>
    </xdr:from>
    <xdr:to>
      <xdr:col>81</xdr:col>
      <xdr:colOff>50800</xdr:colOff>
      <xdr:row>37</xdr:row>
      <xdr:rowOff>8255</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4592300" y="627875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163503</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2017" y="6678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8255</xdr:rowOff>
    </xdr:from>
    <xdr:to>
      <xdr:col>76</xdr:col>
      <xdr:colOff>114300</xdr:colOff>
      <xdr:row>37</xdr:row>
      <xdr:rowOff>90224</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3703300" y="6351905"/>
          <a:ext cx="889000" cy="8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563</xdr:rowOff>
    </xdr:from>
    <xdr:to>
      <xdr:col>76</xdr:col>
      <xdr:colOff>165100</xdr:colOff>
      <xdr:row>38</xdr:row>
      <xdr:rowOff>102163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1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93290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60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8908</xdr:rowOff>
    </xdr:from>
    <xdr:to>
      <xdr:col>71</xdr:col>
      <xdr:colOff>177800</xdr:colOff>
      <xdr:row>37</xdr:row>
      <xdr:rowOff>90224</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181108"/>
          <a:ext cx="889000" cy="25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118455</xdr:rowOff>
    </xdr:from>
    <xdr:to>
      <xdr:col>72</xdr:col>
      <xdr:colOff>38100</xdr:colOff>
      <xdr:row>38</xdr:row>
      <xdr:rowOff>48605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39732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55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154541</xdr:rowOff>
    </xdr:from>
    <xdr:to>
      <xdr:col>67</xdr:col>
      <xdr:colOff>101600</xdr:colOff>
      <xdr:row>38</xdr:row>
      <xdr:rowOff>84691</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75818</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59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132987</xdr:rowOff>
    </xdr:from>
    <xdr:to>
      <xdr:col>85</xdr:col>
      <xdr:colOff>177800</xdr:colOff>
      <xdr:row>35</xdr:row>
      <xdr:rowOff>63137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596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155864</xdr:rowOff>
    </xdr:from>
    <xdr:ext cx="469744"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581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55753</xdr:rowOff>
    </xdr:from>
    <xdr:to>
      <xdr:col>81</xdr:col>
      <xdr:colOff>101600</xdr:colOff>
      <xdr:row>36</xdr:row>
      <xdr:rowOff>157353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22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2430</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46428" y="600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128905</xdr:rowOff>
    </xdr:from>
    <xdr:to>
      <xdr:col>76</xdr:col>
      <xdr:colOff>165100</xdr:colOff>
      <xdr:row>37</xdr:row>
      <xdr:rowOff>59055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75582</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357428" y="607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39424</xdr:rowOff>
    </xdr:from>
    <xdr:to>
      <xdr:col>72</xdr:col>
      <xdr:colOff>38100</xdr:colOff>
      <xdr:row>37</xdr:row>
      <xdr:rowOff>141024</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38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157551</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468428" y="61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129558</xdr:rowOff>
    </xdr:from>
    <xdr:to>
      <xdr:col>67</xdr:col>
      <xdr:colOff>101600</xdr:colOff>
      <xdr:row>36</xdr:row>
      <xdr:rowOff>59708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13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76235</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579428" y="590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150025</xdr:rowOff>
    </xdr:from>
    <xdr:to>
      <xdr:col>85</xdr:col>
      <xdr:colOff>126364</xdr:colOff>
      <xdr:row>79</xdr:row>
      <xdr:rowOff>2693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322975"/>
          <a:ext cx="1269" cy="122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6520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5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2693</xdr:rowOff>
    </xdr:from>
    <xdr:to>
      <xdr:col>86</xdr:col>
      <xdr:colOff>25400</xdr:colOff>
      <xdr:row>79</xdr:row>
      <xdr:rowOff>2693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4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96702</xdr:rowOff>
    </xdr:from>
    <xdr:ext cx="534377"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9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150025</xdr:rowOff>
    </xdr:from>
    <xdr:to>
      <xdr:col>86</xdr:col>
      <xdr:colOff>25400</xdr:colOff>
      <xdr:row>71</xdr:row>
      <xdr:rowOff>150025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322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69748</xdr:rowOff>
    </xdr:from>
    <xdr:to>
      <xdr:col>85</xdr:col>
      <xdr:colOff>127000</xdr:colOff>
      <xdr:row>78</xdr:row>
      <xdr:rowOff>42507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5481300" y="13271398"/>
          <a:ext cx="838200" cy="14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45826</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733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22949</xdr:rowOff>
    </xdr:from>
    <xdr:to>
      <xdr:col>85</xdr:col>
      <xdr:colOff>177800</xdr:colOff>
      <xdr:row>75</xdr:row>
      <xdr:rowOff>124549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69748</xdr:rowOff>
    </xdr:from>
    <xdr:to>
      <xdr:col>81</xdr:col>
      <xdr:colOff>50800</xdr:colOff>
      <xdr:row>77</xdr:row>
      <xdr:rowOff>120765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271398"/>
          <a:ext cx="889000" cy="5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168453</xdr:rowOff>
    </xdr:from>
    <xdr:to>
      <xdr:col>81</xdr:col>
      <xdr:colOff>101600</xdr:colOff>
      <xdr:row>75</xdr:row>
      <xdr:rowOff>98603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115130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6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120765</xdr:rowOff>
    </xdr:from>
    <xdr:to>
      <xdr:col>76</xdr:col>
      <xdr:colOff>114300</xdr:colOff>
      <xdr:row>77</xdr:row>
      <xdr:rowOff>127318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322415"/>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88595</xdr:rowOff>
    </xdr:from>
    <xdr:to>
      <xdr:col>76</xdr:col>
      <xdr:colOff>165100</xdr:colOff>
      <xdr:row>76</xdr:row>
      <xdr:rowOff>18746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35272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7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127318</xdr:rowOff>
    </xdr:from>
    <xdr:to>
      <xdr:col>71</xdr:col>
      <xdr:colOff>177800</xdr:colOff>
      <xdr:row>77</xdr:row>
      <xdr:rowOff>131547</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3328968"/>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28131</xdr:rowOff>
    </xdr:from>
    <xdr:to>
      <xdr:col>72</xdr:col>
      <xdr:colOff>38100</xdr:colOff>
      <xdr:row>75</xdr:row>
      <xdr:rowOff>129731</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146258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143611</xdr:rowOff>
    </xdr:from>
    <xdr:to>
      <xdr:col>67</xdr:col>
      <xdr:colOff>101600</xdr:colOff>
      <xdr:row>75</xdr:row>
      <xdr:rowOff>73761</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90288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163157</xdr:rowOff>
    </xdr:from>
    <xdr:to>
      <xdr:col>85</xdr:col>
      <xdr:colOff>177800</xdr:colOff>
      <xdr:row>78</xdr:row>
      <xdr:rowOff>93307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36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141584</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34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18948</xdr:rowOff>
    </xdr:from>
    <xdr:to>
      <xdr:col>81</xdr:col>
      <xdr:colOff>101600</xdr:colOff>
      <xdr:row>77</xdr:row>
      <xdr:rowOff>120548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22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111675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31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69965</xdr:rowOff>
    </xdr:from>
    <xdr:to>
      <xdr:col>76</xdr:col>
      <xdr:colOff>165100</xdr:colOff>
      <xdr:row>78</xdr:row>
      <xdr:rowOff>115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2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162692</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36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76518</xdr:rowOff>
    </xdr:from>
    <xdr:to>
      <xdr:col>72</xdr:col>
      <xdr:colOff>38100</xdr:colOff>
      <xdr:row>78</xdr:row>
      <xdr:rowOff>6668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2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169245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3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80747</xdr:rowOff>
    </xdr:from>
    <xdr:to>
      <xdr:col>67</xdr:col>
      <xdr:colOff>101600</xdr:colOff>
      <xdr:row>78</xdr:row>
      <xdr:rowOff>10897</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28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2024</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37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129718</xdr:rowOff>
    </xdr:from>
    <xdr:to>
      <xdr:col>85</xdr:col>
      <xdr:colOff>126364</xdr:colOff>
      <xdr:row>98</xdr:row>
      <xdr:rowOff>87122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388768"/>
          <a:ext cx="1269" cy="1500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90949</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89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87122</xdr:rowOff>
    </xdr:from>
    <xdr:to>
      <xdr:col>86</xdr:col>
      <xdr:colOff>25400</xdr:colOff>
      <xdr:row>98</xdr:row>
      <xdr:rowOff>87122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8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76395</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16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129718</xdr:rowOff>
    </xdr:from>
    <xdr:to>
      <xdr:col>86</xdr:col>
      <xdr:colOff>25400</xdr:colOff>
      <xdr:row>89</xdr:row>
      <xdr:rowOff>129718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38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103887</xdr:rowOff>
    </xdr:from>
    <xdr:to>
      <xdr:col>85</xdr:col>
      <xdr:colOff>127000</xdr:colOff>
      <xdr:row>95</xdr:row>
      <xdr:rowOff>98933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5705837"/>
          <a:ext cx="838200" cy="68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131436</xdr:rowOff>
    </xdr:from>
    <xdr:ext cx="469744"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076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108559</xdr:rowOff>
    </xdr:from>
    <xdr:to>
      <xdr:col>85</xdr:col>
      <xdr:colOff>177800</xdr:colOff>
      <xdr:row>95</xdr:row>
      <xdr:rowOff>38709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22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103887</xdr:rowOff>
    </xdr:from>
    <xdr:to>
      <xdr:col>81</xdr:col>
      <xdr:colOff>50800</xdr:colOff>
      <xdr:row>95</xdr:row>
      <xdr:rowOff>1321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5705837"/>
          <a:ext cx="889000" cy="58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130124</xdr:rowOff>
    </xdr:from>
    <xdr:to>
      <xdr:col>81</xdr:col>
      <xdr:colOff>101600</xdr:colOff>
      <xdr:row>94</xdr:row>
      <xdr:rowOff>60274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0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51401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16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68453</xdr:rowOff>
    </xdr:from>
    <xdr:to>
      <xdr:col>76</xdr:col>
      <xdr:colOff>114300</xdr:colOff>
      <xdr:row>95</xdr:row>
      <xdr:rowOff>1321</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013303"/>
          <a:ext cx="889000" cy="27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34874</xdr:rowOff>
    </xdr:from>
    <xdr:to>
      <xdr:col>76</xdr:col>
      <xdr:colOff>165100</xdr:colOff>
      <xdr:row>97</xdr:row>
      <xdr:rowOff>136474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66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127601</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75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68453</xdr:rowOff>
    </xdr:from>
    <xdr:to>
      <xdr:col>71</xdr:col>
      <xdr:colOff>177800</xdr:colOff>
      <xdr:row>94</xdr:row>
      <xdr:rowOff>33173</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013303"/>
          <a:ext cx="889000" cy="13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116484</xdr:rowOff>
    </xdr:from>
    <xdr:to>
      <xdr:col>72</xdr:col>
      <xdr:colOff>38100</xdr:colOff>
      <xdr:row>97</xdr:row>
      <xdr:rowOff>46634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57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37761</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66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3784</xdr:rowOff>
    </xdr:from>
    <xdr:to>
      <xdr:col>67</xdr:col>
      <xdr:colOff>101600</xdr:colOff>
      <xdr:row>97</xdr:row>
      <xdr:rowOff>105384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63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96511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72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48133</xdr:rowOff>
    </xdr:from>
    <xdr:to>
      <xdr:col>85</xdr:col>
      <xdr:colOff>177800</xdr:colOff>
      <xdr:row>95</xdr:row>
      <xdr:rowOff>149733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33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26560</xdr:rowOff>
    </xdr:from>
    <xdr:ext cx="469744"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31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53087</xdr:rowOff>
    </xdr:from>
    <xdr:to>
      <xdr:col>81</xdr:col>
      <xdr:colOff>101600</xdr:colOff>
      <xdr:row>91</xdr:row>
      <xdr:rowOff>154687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565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171214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543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121971</xdr:rowOff>
    </xdr:from>
    <xdr:to>
      <xdr:col>76</xdr:col>
      <xdr:colOff>165100</xdr:colOff>
      <xdr:row>95</xdr:row>
      <xdr:rowOff>52121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23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68648</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01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17653</xdr:rowOff>
    </xdr:from>
    <xdr:to>
      <xdr:col>72</xdr:col>
      <xdr:colOff>38100</xdr:colOff>
      <xdr:row>93</xdr:row>
      <xdr:rowOff>119253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596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135780</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573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153823</xdr:rowOff>
    </xdr:from>
    <xdr:to>
      <xdr:col>67</xdr:col>
      <xdr:colOff>101600</xdr:colOff>
      <xdr:row>94</xdr:row>
      <xdr:rowOff>83973</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09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100500</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587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a:extLst>
            <a:ext uri="{FF2B5EF4-FFF2-40B4-BE49-F238E27FC236}">
              <a16:creationId xmlns:a16="http://schemas.microsoft.com/office/drawing/2014/main" id="{00000000-0008-0000-06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150150</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2159595" y="5293650"/>
          <a:ext cx="1269" cy="149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投資及び出資金最小値テキスト">
          <a:extLst>
            <a:ext uri="{FF2B5EF4-FFF2-40B4-BE49-F238E27FC236}">
              <a16:creationId xmlns:a16="http://schemas.microsoft.com/office/drawing/2014/main" id="{00000000-0008-0000-06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96827</xdr:rowOff>
    </xdr:from>
    <xdr:ext cx="469744" cy="259045"/>
    <xdr:sp macro="" textlink="">
      <xdr:nvSpPr>
        <xdr:cNvPr id="748" name="投資及び出資金最大値テキスト">
          <a:extLst>
            <a:ext uri="{FF2B5EF4-FFF2-40B4-BE49-F238E27FC236}">
              <a16:creationId xmlns:a16="http://schemas.microsoft.com/office/drawing/2014/main" id="{00000000-0008-0000-0600-0000EC020000}"/>
            </a:ext>
          </a:extLst>
        </xdr:cNvPr>
        <xdr:cNvSpPr txBox="1"/>
      </xdr:nvSpPr>
      <xdr:spPr>
        <a:xfrm>
          <a:off x="22212300" y="506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150150</xdr:rowOff>
    </xdr:from>
    <xdr:to>
      <xdr:col>116</xdr:col>
      <xdr:colOff>152400</xdr:colOff>
      <xdr:row>30</xdr:row>
      <xdr:rowOff>150150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529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53485</xdr:rowOff>
    </xdr:from>
    <xdr:to>
      <xdr:col>116</xdr:col>
      <xdr:colOff>63500</xdr:colOff>
      <xdr:row>37</xdr:row>
      <xdr:rowOff>65895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1323300" y="6397135"/>
          <a:ext cx="8382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150312</xdr:rowOff>
    </xdr:from>
    <xdr:ext cx="469744" cy="259045"/>
    <xdr:sp macro="" textlink="">
      <xdr:nvSpPr>
        <xdr:cNvPr id="751" name="投資及び出資金平均値テキスト">
          <a:extLst>
            <a:ext uri="{FF2B5EF4-FFF2-40B4-BE49-F238E27FC236}">
              <a16:creationId xmlns:a16="http://schemas.microsoft.com/office/drawing/2014/main" id="{00000000-0008-0000-0600-0000EF020000}"/>
            </a:ext>
          </a:extLst>
        </xdr:cNvPr>
        <xdr:cNvSpPr txBox="1"/>
      </xdr:nvSpPr>
      <xdr:spPr>
        <a:xfrm>
          <a:off x="22212300" y="5979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127435</xdr:rowOff>
    </xdr:from>
    <xdr:to>
      <xdr:col>116</xdr:col>
      <xdr:colOff>114300</xdr:colOff>
      <xdr:row>36</xdr:row>
      <xdr:rowOff>57585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21107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43035</xdr:rowOff>
    </xdr:from>
    <xdr:to>
      <xdr:col>111</xdr:col>
      <xdr:colOff>177800</xdr:colOff>
      <xdr:row>37</xdr:row>
      <xdr:rowOff>53485</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0434300" y="6386685"/>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49711</xdr:rowOff>
    </xdr:from>
    <xdr:to>
      <xdr:col>112</xdr:col>
      <xdr:colOff>38100</xdr:colOff>
      <xdr:row>36</xdr:row>
      <xdr:rowOff>151311</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1272500" y="62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167838</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59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38789</xdr:rowOff>
    </xdr:from>
    <xdr:to>
      <xdr:col>107</xdr:col>
      <xdr:colOff>50800</xdr:colOff>
      <xdr:row>37</xdr:row>
      <xdr:rowOff>43035</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9545300" y="6382439"/>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131028</xdr:rowOff>
    </xdr:from>
    <xdr:to>
      <xdr:col>107</xdr:col>
      <xdr:colOff>101600</xdr:colOff>
      <xdr:row>36</xdr:row>
      <xdr:rowOff>61178</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0383500" y="613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77705</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59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28666</xdr:rowOff>
    </xdr:from>
    <xdr:to>
      <xdr:col>102</xdr:col>
      <xdr:colOff>114300</xdr:colOff>
      <xdr:row>37</xdr:row>
      <xdr:rowOff>38789</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656300" y="6372316"/>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73878</xdr:rowOff>
    </xdr:from>
    <xdr:to>
      <xdr:col>102</xdr:col>
      <xdr:colOff>165100</xdr:colOff>
      <xdr:row>36</xdr:row>
      <xdr:rowOff>4028</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94945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20555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584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73551</xdr:rowOff>
    </xdr:from>
    <xdr:to>
      <xdr:col>98</xdr:col>
      <xdr:colOff>38100</xdr:colOff>
      <xdr:row>36</xdr:row>
      <xdr:rowOff>3701</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8605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20228</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584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15095</xdr:rowOff>
    </xdr:from>
    <xdr:to>
      <xdr:col>116</xdr:col>
      <xdr:colOff>114300</xdr:colOff>
      <xdr:row>37</xdr:row>
      <xdr:rowOff>116695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2110700" y="635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164972</xdr:rowOff>
    </xdr:from>
    <xdr:ext cx="469744" cy="259045"/>
    <xdr:sp macro="" textlink="">
      <xdr:nvSpPr>
        <xdr:cNvPr id="770" name="投資及び出資金該当値テキスト">
          <a:extLst>
            <a:ext uri="{FF2B5EF4-FFF2-40B4-BE49-F238E27FC236}">
              <a16:creationId xmlns:a16="http://schemas.microsoft.com/office/drawing/2014/main" id="{00000000-0008-0000-0600-000002030000}"/>
            </a:ext>
          </a:extLst>
        </xdr:cNvPr>
        <xdr:cNvSpPr txBox="1"/>
      </xdr:nvSpPr>
      <xdr:spPr>
        <a:xfrm>
          <a:off x="22212300" y="633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2685</xdr:rowOff>
    </xdr:from>
    <xdr:to>
      <xdr:col>112</xdr:col>
      <xdr:colOff>38100</xdr:colOff>
      <xdr:row>37</xdr:row>
      <xdr:rowOff>104285</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1272500" y="63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95412</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1088428" y="643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163685</xdr:rowOff>
    </xdr:from>
    <xdr:to>
      <xdr:col>107</xdr:col>
      <xdr:colOff>101600</xdr:colOff>
      <xdr:row>37</xdr:row>
      <xdr:rowOff>93835</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0383500" y="633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84962</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0199428" y="642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159439</xdr:rowOff>
    </xdr:from>
    <xdr:to>
      <xdr:col>102</xdr:col>
      <xdr:colOff>165100</xdr:colOff>
      <xdr:row>37</xdr:row>
      <xdr:rowOff>89589</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9494500" y="633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80716</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9310428" y="64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149316</xdr:rowOff>
    </xdr:from>
    <xdr:to>
      <xdr:col>98</xdr:col>
      <xdr:colOff>38100</xdr:colOff>
      <xdr:row>37</xdr:row>
      <xdr:rowOff>79466</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8605500" y="632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70593</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421428" y="64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a:extLst>
            <a:ext uri="{FF2B5EF4-FFF2-40B4-BE49-F238E27FC236}">
              <a16:creationId xmlns:a16="http://schemas.microsoft.com/office/drawing/2014/main" id="{00000000-0008-0000-06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20186</xdr:rowOff>
    </xdr:from>
    <xdr:to>
      <xdr:col>116</xdr:col>
      <xdr:colOff>62864</xdr:colOff>
      <xdr:row>59</xdr:row>
      <xdr:rowOff>95461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2159595" y="8764136"/>
          <a:ext cx="1269" cy="144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99288</xdr:rowOff>
    </xdr:from>
    <xdr:ext cx="378565" cy="259045"/>
    <xdr:sp macro="" textlink="">
      <xdr:nvSpPr>
        <xdr:cNvPr id="805" name="貸付金最小値テキスト">
          <a:extLst>
            <a:ext uri="{FF2B5EF4-FFF2-40B4-BE49-F238E27FC236}">
              <a16:creationId xmlns:a16="http://schemas.microsoft.com/office/drawing/2014/main" id="{00000000-0008-0000-0600-000025030000}"/>
            </a:ext>
          </a:extLst>
        </xdr:cNvPr>
        <xdr:cNvSpPr txBox="1"/>
      </xdr:nvSpPr>
      <xdr:spPr>
        <a:xfrm>
          <a:off x="22212300" y="1021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95461</xdr:rowOff>
    </xdr:from>
    <xdr:to>
      <xdr:col>116</xdr:col>
      <xdr:colOff>152400</xdr:colOff>
      <xdr:row>59</xdr:row>
      <xdr:rowOff>95461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1021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138313</xdr:rowOff>
    </xdr:from>
    <xdr:ext cx="599010" cy="259045"/>
    <xdr:sp macro="" textlink="">
      <xdr:nvSpPr>
        <xdr:cNvPr id="807" name="貸付金最大値テキスト">
          <a:extLst>
            <a:ext uri="{FF2B5EF4-FFF2-40B4-BE49-F238E27FC236}">
              <a16:creationId xmlns:a16="http://schemas.microsoft.com/office/drawing/2014/main" id="{00000000-0008-0000-0600-000027030000}"/>
            </a:ext>
          </a:extLst>
        </xdr:cNvPr>
        <xdr:cNvSpPr txBox="1"/>
      </xdr:nvSpPr>
      <xdr:spPr>
        <a:xfrm>
          <a:off x="22212300" y="853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20186</xdr:rowOff>
    </xdr:from>
    <xdr:to>
      <xdr:col>116</xdr:col>
      <xdr:colOff>152400</xdr:colOff>
      <xdr:row>51</xdr:row>
      <xdr:rowOff>20186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8764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95461</xdr:rowOff>
    </xdr:from>
    <xdr:to>
      <xdr:col>116</xdr:col>
      <xdr:colOff>63500</xdr:colOff>
      <xdr:row>59</xdr:row>
      <xdr:rowOff>95602</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21323300" y="10211011"/>
          <a:ext cx="8382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56695</xdr:rowOff>
    </xdr:from>
    <xdr:ext cx="534377" cy="259045"/>
    <xdr:sp macro="" textlink="">
      <xdr:nvSpPr>
        <xdr:cNvPr id="810" name="貸付金平均値テキスト">
          <a:extLst>
            <a:ext uri="{FF2B5EF4-FFF2-40B4-BE49-F238E27FC236}">
              <a16:creationId xmlns:a16="http://schemas.microsoft.com/office/drawing/2014/main" id="{00000000-0008-0000-0600-00002A030000}"/>
            </a:ext>
          </a:extLst>
        </xdr:cNvPr>
        <xdr:cNvSpPr txBox="1"/>
      </xdr:nvSpPr>
      <xdr:spPr>
        <a:xfrm>
          <a:off x="22212300" y="9657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33818</xdr:rowOff>
    </xdr:from>
    <xdr:to>
      <xdr:col>116</xdr:col>
      <xdr:colOff>114300</xdr:colOff>
      <xdr:row>57</xdr:row>
      <xdr:rowOff>135418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2110700" y="980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95265</xdr:rowOff>
    </xdr:from>
    <xdr:to>
      <xdr:col>111</xdr:col>
      <xdr:colOff>177800</xdr:colOff>
      <xdr:row>59</xdr:row>
      <xdr:rowOff>95602</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20434300" y="10210815"/>
          <a:ext cx="889000" cy="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134947</xdr:rowOff>
    </xdr:from>
    <xdr:to>
      <xdr:col>112</xdr:col>
      <xdr:colOff>38100</xdr:colOff>
      <xdr:row>57</xdr:row>
      <xdr:rowOff>65097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1272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81624</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56111" y="95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94916</xdr:rowOff>
    </xdr:from>
    <xdr:to>
      <xdr:col>107</xdr:col>
      <xdr:colOff>50800</xdr:colOff>
      <xdr:row>59</xdr:row>
      <xdr:rowOff>95265</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9545300" y="10210466"/>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138735</xdr:rowOff>
    </xdr:from>
    <xdr:to>
      <xdr:col>107</xdr:col>
      <xdr:colOff>101600</xdr:colOff>
      <xdr:row>57</xdr:row>
      <xdr:rowOff>68885</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20383500" y="97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85412</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67111" y="95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94742</xdr:rowOff>
    </xdr:from>
    <xdr:to>
      <xdr:col>102</xdr:col>
      <xdr:colOff>114300</xdr:colOff>
      <xdr:row>59</xdr:row>
      <xdr:rowOff>94916</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656300" y="10210292"/>
          <a:ext cx="889000" cy="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169225</xdr:rowOff>
    </xdr:from>
    <xdr:to>
      <xdr:col>102</xdr:col>
      <xdr:colOff>165100</xdr:colOff>
      <xdr:row>58</xdr:row>
      <xdr:rowOff>99375</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9494500" y="99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115902</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71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163533</xdr:rowOff>
    </xdr:from>
    <xdr:to>
      <xdr:col>98</xdr:col>
      <xdr:colOff>38100</xdr:colOff>
      <xdr:row>58</xdr:row>
      <xdr:rowOff>93683</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8605500" y="993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110210</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971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44661</xdr:rowOff>
    </xdr:from>
    <xdr:to>
      <xdr:col>116</xdr:col>
      <xdr:colOff>114300</xdr:colOff>
      <xdr:row>59</xdr:row>
      <xdr:rowOff>146261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2110700" y="101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131038</xdr:rowOff>
    </xdr:from>
    <xdr:ext cx="378565" cy="259045"/>
    <xdr:sp macro="" textlink="">
      <xdr:nvSpPr>
        <xdr:cNvPr id="829" name="貸付金該当値テキスト">
          <a:extLst>
            <a:ext uri="{FF2B5EF4-FFF2-40B4-BE49-F238E27FC236}">
              <a16:creationId xmlns:a16="http://schemas.microsoft.com/office/drawing/2014/main" id="{00000000-0008-0000-0600-00003D030000}"/>
            </a:ext>
          </a:extLst>
        </xdr:cNvPr>
        <xdr:cNvSpPr txBox="1"/>
      </xdr:nvSpPr>
      <xdr:spPr>
        <a:xfrm>
          <a:off x="22212300" y="10075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44802</xdr:rowOff>
    </xdr:from>
    <xdr:to>
      <xdr:col>112</xdr:col>
      <xdr:colOff>38100</xdr:colOff>
      <xdr:row>59</xdr:row>
      <xdr:rowOff>146402</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1272500" y="101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137529</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1134017" y="10253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44465</xdr:rowOff>
    </xdr:from>
    <xdr:to>
      <xdr:col>107</xdr:col>
      <xdr:colOff>101600</xdr:colOff>
      <xdr:row>59</xdr:row>
      <xdr:rowOff>146065</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0383500" y="1016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137192</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0245017" y="102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44116</xdr:rowOff>
    </xdr:from>
    <xdr:to>
      <xdr:col>102</xdr:col>
      <xdr:colOff>165100</xdr:colOff>
      <xdr:row>59</xdr:row>
      <xdr:rowOff>145716</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9494500" y="1015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136843</xdr:rowOff>
    </xdr:from>
    <xdr:ext cx="378565"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9356017" y="10252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43942</xdr:rowOff>
    </xdr:from>
    <xdr:to>
      <xdr:col>98</xdr:col>
      <xdr:colOff>38100</xdr:colOff>
      <xdr:row>59</xdr:row>
      <xdr:rowOff>145542</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8605500" y="1015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136669</xdr:rowOff>
    </xdr:from>
    <xdr:ext cx="378565"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467017" y="10252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a:extLst>
            <a:ext uri="{FF2B5EF4-FFF2-40B4-BE49-F238E27FC236}">
              <a16:creationId xmlns:a16="http://schemas.microsoft.com/office/drawing/2014/main" id="{00000000-0008-0000-0600-00005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77</xdr:row>
      <xdr:rowOff>151321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2159595" y="12259272"/>
          <a:ext cx="1269" cy="109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155148</xdr:rowOff>
    </xdr:from>
    <xdr:ext cx="534377" cy="259045"/>
    <xdr:sp macro="" textlink="">
      <xdr:nvSpPr>
        <xdr:cNvPr id="863" name="繰出金最小値テキスト">
          <a:extLst>
            <a:ext uri="{FF2B5EF4-FFF2-40B4-BE49-F238E27FC236}">
              <a16:creationId xmlns:a16="http://schemas.microsoft.com/office/drawing/2014/main" id="{00000000-0008-0000-0600-00005F030000}"/>
            </a:ext>
          </a:extLst>
        </xdr:cNvPr>
        <xdr:cNvSpPr txBox="1"/>
      </xdr:nvSpPr>
      <xdr:spPr>
        <a:xfrm>
          <a:off x="22212300" y="133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151321</xdr:rowOff>
    </xdr:from>
    <xdr:to>
      <xdr:col>116</xdr:col>
      <xdr:colOff>152400</xdr:colOff>
      <xdr:row>77</xdr:row>
      <xdr:rowOff>151321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2072600" y="1335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65" name="繰出金最大値テキスト">
          <a:extLst>
            <a:ext uri="{FF2B5EF4-FFF2-40B4-BE49-F238E27FC236}">
              <a16:creationId xmlns:a16="http://schemas.microsoft.com/office/drawing/2014/main" id="{00000000-0008-0000-0600-000061030000}"/>
            </a:ext>
          </a:extLst>
        </xdr:cNvPr>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91312</xdr:rowOff>
    </xdr:from>
    <xdr:to>
      <xdr:col>116</xdr:col>
      <xdr:colOff>63500</xdr:colOff>
      <xdr:row>76</xdr:row>
      <xdr:rowOff>118974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1323300" y="13121512"/>
          <a:ext cx="838200" cy="2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26205</xdr:rowOff>
    </xdr:from>
    <xdr:ext cx="534377" cy="259045"/>
    <xdr:sp macro="" textlink="">
      <xdr:nvSpPr>
        <xdr:cNvPr id="868" name="繰出金平均値テキスト">
          <a:extLst>
            <a:ext uri="{FF2B5EF4-FFF2-40B4-BE49-F238E27FC236}">
              <a16:creationId xmlns:a16="http://schemas.microsoft.com/office/drawing/2014/main" id="{00000000-0008-0000-0600-000064030000}"/>
            </a:ext>
          </a:extLst>
        </xdr:cNvPr>
        <xdr:cNvSpPr txBox="1"/>
      </xdr:nvSpPr>
      <xdr:spPr>
        <a:xfrm>
          <a:off x="22212300" y="12713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3328</xdr:rowOff>
    </xdr:from>
    <xdr:to>
      <xdr:col>116</xdr:col>
      <xdr:colOff>114300</xdr:colOff>
      <xdr:row>75</xdr:row>
      <xdr:rowOff>104928</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2110700" y="1286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118974</xdr:rowOff>
    </xdr:from>
    <xdr:to>
      <xdr:col>111</xdr:col>
      <xdr:colOff>177800</xdr:colOff>
      <xdr:row>76</xdr:row>
      <xdr:rowOff>138785</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0434300" y="13149174"/>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27825</xdr:rowOff>
    </xdr:from>
    <xdr:to>
      <xdr:col>112</xdr:col>
      <xdr:colOff>38100</xdr:colOff>
      <xdr:row>75</xdr:row>
      <xdr:rowOff>129425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12725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145952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66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138785</xdr:rowOff>
    </xdr:from>
    <xdr:to>
      <xdr:col>107</xdr:col>
      <xdr:colOff>50800</xdr:colOff>
      <xdr:row>76</xdr:row>
      <xdr:rowOff>164922</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19545300" y="13168985"/>
          <a:ext cx="8890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68935</xdr:rowOff>
    </xdr:from>
    <xdr:to>
      <xdr:col>107</xdr:col>
      <xdr:colOff>101600</xdr:colOff>
      <xdr:row>75</xdr:row>
      <xdr:rowOff>170535</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0383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15612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164922</xdr:rowOff>
    </xdr:from>
    <xdr:to>
      <xdr:col>102</xdr:col>
      <xdr:colOff>114300</xdr:colOff>
      <xdr:row>77</xdr:row>
      <xdr:rowOff>10885</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18656300" y="13195122"/>
          <a:ext cx="889000" cy="1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61735</xdr:rowOff>
    </xdr:from>
    <xdr:to>
      <xdr:col>102</xdr:col>
      <xdr:colOff>165100</xdr:colOff>
      <xdr:row>75</xdr:row>
      <xdr:rowOff>163336</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19494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8412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104940</xdr:rowOff>
    </xdr:from>
    <xdr:to>
      <xdr:col>98</xdr:col>
      <xdr:colOff>38100</xdr:colOff>
      <xdr:row>76</xdr:row>
      <xdr:rowOff>35089</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8605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51617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40512</xdr:rowOff>
    </xdr:from>
    <xdr:to>
      <xdr:col>116</xdr:col>
      <xdr:colOff>114300</xdr:colOff>
      <xdr:row>76</xdr:row>
      <xdr:rowOff>142112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2110700" y="1307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18939</xdr:rowOff>
    </xdr:from>
    <xdr:ext cx="534377" cy="259045"/>
    <xdr:sp macro="" textlink="">
      <xdr:nvSpPr>
        <xdr:cNvPr id="887" name="繰出金該当値テキスト">
          <a:extLst>
            <a:ext uri="{FF2B5EF4-FFF2-40B4-BE49-F238E27FC236}">
              <a16:creationId xmlns:a16="http://schemas.microsoft.com/office/drawing/2014/main" id="{00000000-0008-0000-0600-000077030000}"/>
            </a:ext>
          </a:extLst>
        </xdr:cNvPr>
        <xdr:cNvSpPr txBox="1"/>
      </xdr:nvSpPr>
      <xdr:spPr>
        <a:xfrm>
          <a:off x="22212300" y="1304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68174</xdr:rowOff>
    </xdr:from>
    <xdr:to>
      <xdr:col>112</xdr:col>
      <xdr:colOff>38100</xdr:colOff>
      <xdr:row>76</xdr:row>
      <xdr:rowOff>169774</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1272500" y="130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160901</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056111" y="1319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87985</xdr:rowOff>
    </xdr:from>
    <xdr:to>
      <xdr:col>107</xdr:col>
      <xdr:colOff>101600</xdr:colOff>
      <xdr:row>77</xdr:row>
      <xdr:rowOff>18135</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0383500" y="131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9262</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167111" y="1321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114122</xdr:rowOff>
    </xdr:from>
    <xdr:to>
      <xdr:col>102</xdr:col>
      <xdr:colOff>165100</xdr:colOff>
      <xdr:row>77</xdr:row>
      <xdr:rowOff>44272</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19494500" y="131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35399</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278111" y="132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131535</xdr:rowOff>
    </xdr:from>
    <xdr:to>
      <xdr:col>98</xdr:col>
      <xdr:colOff>38100</xdr:colOff>
      <xdr:row>77</xdr:row>
      <xdr:rowOff>61685</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8605500" y="131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52812</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389111" y="1325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本市は平成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市町村の合併を行い類似団体で最も広い市域を有するため、普通建設事業費（うち更新整備）、維持補修費及び災害復旧事業費は類似団体と比較して一人当たりコストが高い状況となっている。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普通建設事業費は住民一人当たり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66,170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円（前年度比</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8,563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）となった。これは、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新清掃工場整備や福祉交流センター大規模改修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により前年度比</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となったことなどによるものである。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扶助費は住民一人当たり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108,997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円（前年度比</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12,221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）となっており、類似団体内では最もコストが低い。前年度比コスト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の要因として、新型コロナウイルス感染症の影響による子育て世帯への特別給付金支給事業の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などにより、前年度比</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減と</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なったことが挙げられる。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補助費等は住民一人当たり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33,123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円（前年度比</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5,635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）となっており、類似団体内では低コストである。前年度比コスト増の要因として、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介護施設等物価高騰対策費助成事業や子育て世帯生活支援特別給付金支給事業</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皆増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などにより、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となったことが挙げられる。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792,704
765,956
1,558.06
396,006,285
381,204,906
9,318,455
218,550,571
249,257,808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39</xdr:row>
      <xdr:rowOff>118473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94630"/>
          <a:ext cx="127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0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59690</xdr:rowOff>
    </xdr:from>
    <xdr:to>
      <xdr:col>24</xdr:col>
      <xdr:colOff>63500</xdr:colOff>
      <xdr:row>36</xdr:row>
      <xdr:rowOff>92347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3189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162033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62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12156</xdr:rowOff>
    </xdr:from>
    <xdr:to>
      <xdr:col>24</xdr:col>
      <xdr:colOff>114300</xdr:colOff>
      <xdr:row>36</xdr:row>
      <xdr:rowOff>113756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89081</xdr:rowOff>
    </xdr:from>
    <xdr:to>
      <xdr:col>19</xdr:col>
      <xdr:colOff>177800</xdr:colOff>
      <xdr:row>36</xdr:row>
      <xdr:rowOff>92347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6128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23586</xdr:rowOff>
    </xdr:from>
    <xdr:to>
      <xdr:col>20</xdr:col>
      <xdr:colOff>38100</xdr:colOff>
      <xdr:row>36</xdr:row>
      <xdr:rowOff>125186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141713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7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87449</xdr:rowOff>
    </xdr:from>
    <xdr:to>
      <xdr:col>15</xdr:col>
      <xdr:colOff>50800</xdr:colOff>
      <xdr:row>36</xdr:row>
      <xdr:rowOff>89081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5964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31750</xdr:rowOff>
    </xdr:from>
    <xdr:to>
      <xdr:col>15</xdr:col>
      <xdr:colOff>101600</xdr:colOff>
      <xdr:row>36</xdr:row>
      <xdr:rowOff>133350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87449</xdr:rowOff>
    </xdr:from>
    <xdr:to>
      <xdr:col>10</xdr:col>
      <xdr:colOff>114300</xdr:colOff>
      <xdr:row>36</xdr:row>
      <xdr:rowOff>92347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5964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162378</xdr:rowOff>
    </xdr:from>
    <xdr:to>
      <xdr:col>10</xdr:col>
      <xdr:colOff>165100</xdr:colOff>
      <xdr:row>36</xdr:row>
      <xdr:rowOff>92528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109055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3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141151</xdr:rowOff>
    </xdr:from>
    <xdr:to>
      <xdr:col>6</xdr:col>
      <xdr:colOff>38100</xdr:colOff>
      <xdr:row>36</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87828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8890</xdr:rowOff>
    </xdr:from>
    <xdr:to>
      <xdr:col>24</xdr:col>
      <xdr:colOff>114300</xdr:colOff>
      <xdr:row>36</xdr:row>
      <xdr:rowOff>110490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31767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3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41547</xdr:rowOff>
    </xdr:from>
    <xdr:to>
      <xdr:col>20</xdr:col>
      <xdr:colOff>38100</xdr:colOff>
      <xdr:row>36</xdr:row>
      <xdr:rowOff>143147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134274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0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38281</xdr:rowOff>
    </xdr:from>
    <xdr:to>
      <xdr:col>15</xdr:col>
      <xdr:colOff>101600</xdr:colOff>
      <xdr:row>36</xdr:row>
      <xdr:rowOff>139881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1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131008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0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36649</xdr:rowOff>
    </xdr:from>
    <xdr:to>
      <xdr:col>10</xdr:col>
      <xdr:colOff>165100</xdr:colOff>
      <xdr:row>36</xdr:row>
      <xdr:rowOff>138249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0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129376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0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41547</xdr:rowOff>
    </xdr:from>
    <xdr:to>
      <xdr:col>6</xdr:col>
      <xdr:colOff>38100</xdr:colOff>
      <xdr:row>36</xdr:row>
      <xdr:rowOff>143147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134274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0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95529</xdr:rowOff>
    </xdr:from>
    <xdr:to>
      <xdr:col>24</xdr:col>
      <xdr:colOff>62865</xdr:colOff>
      <xdr:row>59</xdr:row>
      <xdr:rowOff>75235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868179"/>
          <a:ext cx="1270" cy="32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79062</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75235</xdr:rowOff>
    </xdr:from>
    <xdr:to>
      <xdr:col>24</xdr:col>
      <xdr:colOff>152400</xdr:colOff>
      <xdr:row>59</xdr:row>
      <xdr:rowOff>75235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9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42206</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6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95529</xdr:rowOff>
    </xdr:from>
    <xdr:to>
      <xdr:col>24</xdr:col>
      <xdr:colOff>152400</xdr:colOff>
      <xdr:row>57</xdr:row>
      <xdr:rowOff>95529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86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114198</xdr:rowOff>
    </xdr:from>
    <xdr:to>
      <xdr:col>24</xdr:col>
      <xdr:colOff>63500</xdr:colOff>
      <xdr:row>58</xdr:row>
      <xdr:rowOff>120942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10058298"/>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72927</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845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50050</xdr:rowOff>
    </xdr:from>
    <xdr:to>
      <xdr:col>24</xdr:col>
      <xdr:colOff>114300</xdr:colOff>
      <xdr:row>58</xdr:row>
      <xdr:rowOff>151650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90640</xdr:rowOff>
    </xdr:from>
    <xdr:to>
      <xdr:col>19</xdr:col>
      <xdr:colOff>177800</xdr:colOff>
      <xdr:row>58</xdr:row>
      <xdr:rowOff>120942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834590"/>
          <a:ext cx="889000" cy="123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27254</xdr:rowOff>
    </xdr:from>
    <xdr:to>
      <xdr:col>20</xdr:col>
      <xdr:colOff>38100</xdr:colOff>
      <xdr:row>58</xdr:row>
      <xdr:rowOff>128854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145381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74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90640</xdr:rowOff>
    </xdr:from>
    <xdr:to>
      <xdr:col>15</xdr:col>
      <xdr:colOff>50800</xdr:colOff>
      <xdr:row>59</xdr:row>
      <xdr:rowOff>59982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834590"/>
          <a:ext cx="889000" cy="134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63462</xdr:rowOff>
    </xdr:from>
    <xdr:to>
      <xdr:col>15</xdr:col>
      <xdr:colOff>101600</xdr:colOff>
      <xdr:row>51</xdr:row>
      <xdr:rowOff>165062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156189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90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59982</xdr:rowOff>
    </xdr:from>
    <xdr:to>
      <xdr:col>10</xdr:col>
      <xdr:colOff>114300</xdr:colOff>
      <xdr:row>59</xdr:row>
      <xdr:rowOff>71895</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75532"/>
          <a:ext cx="889000" cy="1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109639</xdr:rowOff>
    </xdr:from>
    <xdr:to>
      <xdr:col>10</xdr:col>
      <xdr:colOff>165100</xdr:colOff>
      <xdr:row>59</xdr:row>
      <xdr:rowOff>39789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56316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124841</xdr:rowOff>
    </xdr:from>
    <xdr:to>
      <xdr:col>6</xdr:col>
      <xdr:colOff>38100</xdr:colOff>
      <xdr:row>59</xdr:row>
      <xdr:rowOff>54991</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71518</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63398</xdr:rowOff>
    </xdr:from>
    <xdr:to>
      <xdr:col>24</xdr:col>
      <xdr:colOff>114300</xdr:colOff>
      <xdr:row>58</xdr:row>
      <xdr:rowOff>164998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41825</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8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70142</xdr:rowOff>
    </xdr:from>
    <xdr:to>
      <xdr:col>20</xdr:col>
      <xdr:colOff>38100</xdr:colOff>
      <xdr:row>59</xdr:row>
      <xdr:rowOff>292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162869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10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39840</xdr:rowOff>
    </xdr:from>
    <xdr:to>
      <xdr:col>15</xdr:col>
      <xdr:colOff>101600</xdr:colOff>
      <xdr:row>51</xdr:row>
      <xdr:rowOff>141440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78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157967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55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9182</xdr:rowOff>
    </xdr:from>
    <xdr:to>
      <xdr:col>10</xdr:col>
      <xdr:colOff>165100</xdr:colOff>
      <xdr:row>59</xdr:row>
      <xdr:rowOff>110782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101909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21095</xdr:rowOff>
    </xdr:from>
    <xdr:to>
      <xdr:col>6</xdr:col>
      <xdr:colOff>38100</xdr:colOff>
      <xdr:row>59</xdr:row>
      <xdr:rowOff>122695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113822</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10343</xdr:rowOff>
    </xdr:from>
    <xdr:to>
      <xdr:col>24</xdr:col>
      <xdr:colOff>62865</xdr:colOff>
      <xdr:row>76</xdr:row>
      <xdr:rowOff>135097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11843"/>
          <a:ext cx="1270" cy="1153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138924</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16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135097</xdr:rowOff>
    </xdr:from>
    <xdr:to>
      <xdr:col>24</xdr:col>
      <xdr:colOff>152400</xdr:colOff>
      <xdr:row>76</xdr:row>
      <xdr:rowOff>135097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16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128470</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78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306,976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10343</xdr:rowOff>
    </xdr:from>
    <xdr:to>
      <xdr:col>24</xdr:col>
      <xdr:colOff>152400</xdr:colOff>
      <xdr:row>70</xdr:row>
      <xdr:rowOff>10343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1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63477</xdr:rowOff>
    </xdr:from>
    <xdr:to>
      <xdr:col>24</xdr:col>
      <xdr:colOff>63500</xdr:colOff>
      <xdr:row>76</xdr:row>
      <xdr:rowOff>135097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3093677"/>
          <a:ext cx="838200" cy="7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107738</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4521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84861</xdr:rowOff>
    </xdr:from>
    <xdr:to>
      <xdr:col>24</xdr:col>
      <xdr:colOff>114300</xdr:colOff>
      <xdr:row>74</xdr:row>
      <xdr:rowOff>15011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6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63477</xdr:rowOff>
    </xdr:from>
    <xdr:to>
      <xdr:col>19</xdr:col>
      <xdr:colOff>177800</xdr:colOff>
      <xdr:row>77</xdr:row>
      <xdr:rowOff>92929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093677"/>
          <a:ext cx="889000" cy="20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63190</xdr:rowOff>
    </xdr:from>
    <xdr:to>
      <xdr:col>20</xdr:col>
      <xdr:colOff>38100</xdr:colOff>
      <xdr:row>73</xdr:row>
      <xdr:rowOff>164790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57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9867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35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92929</xdr:rowOff>
    </xdr:from>
    <xdr:to>
      <xdr:col>15</xdr:col>
      <xdr:colOff>50800</xdr:colOff>
      <xdr:row>77</xdr:row>
      <xdr:rowOff>153614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294579"/>
          <a:ext cx="889000" cy="6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92626</xdr:rowOff>
    </xdr:from>
    <xdr:to>
      <xdr:col>15</xdr:col>
      <xdr:colOff>101600</xdr:colOff>
      <xdr:row>75</xdr:row>
      <xdr:rowOff>22776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77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39303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555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153614</xdr:rowOff>
    </xdr:from>
    <xdr:to>
      <xdr:col>10</xdr:col>
      <xdr:colOff>114300</xdr:colOff>
      <xdr:row>78</xdr:row>
      <xdr:rowOff>25057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355264"/>
          <a:ext cx="889000" cy="4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143924</xdr:rowOff>
    </xdr:from>
    <xdr:to>
      <xdr:col>10</xdr:col>
      <xdr:colOff>165100</xdr:colOff>
      <xdr:row>75</xdr:row>
      <xdr:rowOff>74074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83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90601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60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17928</xdr:rowOff>
    </xdr:from>
    <xdr:to>
      <xdr:col>6</xdr:col>
      <xdr:colOff>38100</xdr:colOff>
      <xdr:row>75</xdr:row>
      <xdr:rowOff>119528</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87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136055</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65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84297</xdr:rowOff>
    </xdr:from>
    <xdr:to>
      <xdr:col>24</xdr:col>
      <xdr:colOff>114300</xdr:colOff>
      <xdr:row>77</xdr:row>
      <xdr:rowOff>14447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11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170674</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2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12677</xdr:rowOff>
    </xdr:from>
    <xdr:to>
      <xdr:col>20</xdr:col>
      <xdr:colOff>38100</xdr:colOff>
      <xdr:row>76</xdr:row>
      <xdr:rowOff>114277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04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105404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1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42129</xdr:rowOff>
    </xdr:from>
    <xdr:to>
      <xdr:col>15</xdr:col>
      <xdr:colOff>101600</xdr:colOff>
      <xdr:row>77</xdr:row>
      <xdr:rowOff>143729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24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134856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33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102814</xdr:rowOff>
    </xdr:from>
    <xdr:to>
      <xdr:col>10</xdr:col>
      <xdr:colOff>165100</xdr:colOff>
      <xdr:row>78</xdr:row>
      <xdr:rowOff>32964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30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24091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39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145707</xdr:rowOff>
    </xdr:from>
    <xdr:to>
      <xdr:col>6</xdr:col>
      <xdr:colOff>38100</xdr:colOff>
      <xdr:row>78</xdr:row>
      <xdr:rowOff>75857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66984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44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145786</xdr:rowOff>
    </xdr:from>
    <xdr:to>
      <xdr:col>24</xdr:col>
      <xdr:colOff>62865</xdr:colOff>
      <xdr:row>97</xdr:row>
      <xdr:rowOff>89236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76286"/>
          <a:ext cx="1270" cy="114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93063</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672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89236</xdr:rowOff>
    </xdr:from>
    <xdr:to>
      <xdr:col>24</xdr:col>
      <xdr:colOff>152400</xdr:colOff>
      <xdr:row>97</xdr:row>
      <xdr:rowOff>89236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71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92463</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35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145786</xdr:rowOff>
    </xdr:from>
    <xdr:to>
      <xdr:col>24</xdr:col>
      <xdr:colOff>152400</xdr:colOff>
      <xdr:row>90</xdr:row>
      <xdr:rowOff>145786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7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96265</xdr:rowOff>
    </xdr:from>
    <xdr:to>
      <xdr:col>24</xdr:col>
      <xdr:colOff>63500</xdr:colOff>
      <xdr:row>97</xdr:row>
      <xdr:rowOff>55375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555465"/>
          <a:ext cx="838200" cy="13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82402</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19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59525</xdr:rowOff>
    </xdr:from>
    <xdr:to>
      <xdr:col>24</xdr:col>
      <xdr:colOff>114300</xdr:colOff>
      <xdr:row>95</xdr:row>
      <xdr:rowOff>161125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3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55375</xdr:rowOff>
    </xdr:from>
    <xdr:to>
      <xdr:col>19</xdr:col>
      <xdr:colOff>177800</xdr:colOff>
      <xdr:row>98</xdr:row>
      <xdr:rowOff>102609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686025"/>
          <a:ext cx="889000" cy="21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101616</xdr:rowOff>
    </xdr:from>
    <xdr:to>
      <xdr:col>20</xdr:col>
      <xdr:colOff>38100</xdr:colOff>
      <xdr:row>96</xdr:row>
      <xdr:rowOff>31766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38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48293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16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52118</xdr:rowOff>
    </xdr:from>
    <xdr:to>
      <xdr:col>15</xdr:col>
      <xdr:colOff>50800</xdr:colOff>
      <xdr:row>98</xdr:row>
      <xdr:rowOff>102609</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854218"/>
          <a:ext cx="889000" cy="5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35179</xdr:rowOff>
    </xdr:from>
    <xdr:to>
      <xdr:col>15</xdr:col>
      <xdr:colOff>101600</xdr:colOff>
      <xdr:row>98</xdr:row>
      <xdr:rowOff>136779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8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153306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6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52118</xdr:rowOff>
    </xdr:from>
    <xdr:to>
      <xdr:col>10</xdr:col>
      <xdr:colOff>114300</xdr:colOff>
      <xdr:row>99</xdr:row>
      <xdr:rowOff>7713</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854218"/>
          <a:ext cx="889000" cy="12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101616</xdr:rowOff>
    </xdr:from>
    <xdr:to>
      <xdr:col>10</xdr:col>
      <xdr:colOff>165100</xdr:colOff>
      <xdr:row>99</xdr:row>
      <xdr:rowOff>31766</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90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22893</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99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128419</xdr:rowOff>
    </xdr:from>
    <xdr:to>
      <xdr:col>6</xdr:col>
      <xdr:colOff>38100</xdr:colOff>
      <xdr:row>99</xdr:row>
      <xdr:rowOff>58569</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93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49696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70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45465</xdr:rowOff>
    </xdr:from>
    <xdr:to>
      <xdr:col>24</xdr:col>
      <xdr:colOff>114300</xdr:colOff>
      <xdr:row>96</xdr:row>
      <xdr:rowOff>147065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50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23892</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4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4575</xdr:rowOff>
    </xdr:from>
    <xdr:to>
      <xdr:col>20</xdr:col>
      <xdr:colOff>38100</xdr:colOff>
      <xdr:row>97</xdr:row>
      <xdr:rowOff>106175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63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97302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72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51809</xdr:rowOff>
    </xdr:from>
    <xdr:to>
      <xdr:col>15</xdr:col>
      <xdr:colOff>101600</xdr:colOff>
      <xdr:row>98</xdr:row>
      <xdr:rowOff>153409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85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144536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94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1318</xdr:rowOff>
    </xdr:from>
    <xdr:to>
      <xdr:col>10</xdr:col>
      <xdr:colOff>165100</xdr:colOff>
      <xdr:row>98</xdr:row>
      <xdr:rowOff>102918</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80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119445</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57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128363</xdr:rowOff>
    </xdr:from>
    <xdr:to>
      <xdr:col>6</xdr:col>
      <xdr:colOff>38100</xdr:colOff>
      <xdr:row>99</xdr:row>
      <xdr:rowOff>58513</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93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75040</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70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78740</xdr:rowOff>
    </xdr:from>
    <xdr:to>
      <xdr:col>54</xdr:col>
      <xdr:colOff>189865</xdr:colOff>
      <xdr:row>39</xdr:row>
      <xdr:rowOff>16510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393690"/>
          <a:ext cx="1270" cy="130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20337</xdr:rowOff>
    </xdr:from>
    <xdr:ext cx="313932"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06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16510</xdr:rowOff>
    </xdr:from>
    <xdr:to>
      <xdr:col>55</xdr:col>
      <xdr:colOff>88900</xdr:colOff>
      <xdr:row>39</xdr:row>
      <xdr:rowOff>16510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0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25417</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51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78740</xdr:rowOff>
    </xdr:from>
    <xdr:to>
      <xdr:col>55</xdr:col>
      <xdr:colOff>88900</xdr:colOff>
      <xdr:row>31</xdr:row>
      <xdr:rowOff>78740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39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105410</xdr:rowOff>
    </xdr:from>
    <xdr:to>
      <xdr:col>55</xdr:col>
      <xdr:colOff>0</xdr:colOff>
      <xdr:row>35</xdr:row>
      <xdr:rowOff>110490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5934710"/>
          <a:ext cx="838200" cy="17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31767</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2039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53340</xdr:rowOff>
    </xdr:from>
    <xdr:to>
      <xdr:col>55</xdr:col>
      <xdr:colOff>50800</xdr:colOff>
      <xdr:row>36</xdr:row>
      <xdr:rowOff>154940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8890</xdr:rowOff>
    </xdr:from>
    <xdr:to>
      <xdr:col>50</xdr:col>
      <xdr:colOff>114300</xdr:colOff>
      <xdr:row>35</xdr:row>
      <xdr:rowOff>110490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00964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2540</xdr:rowOff>
    </xdr:from>
    <xdr:to>
      <xdr:col>50</xdr:col>
      <xdr:colOff>165100</xdr:colOff>
      <xdr:row>36</xdr:row>
      <xdr:rowOff>104140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95267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267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8890</xdr:rowOff>
    </xdr:from>
    <xdr:to>
      <xdr:col>45</xdr:col>
      <xdr:colOff>177800</xdr:colOff>
      <xdr:row>35</xdr:row>
      <xdr:rowOff>148590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600964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152400</xdr:rowOff>
    </xdr:from>
    <xdr:to>
      <xdr:col>46</xdr:col>
      <xdr:colOff>38100</xdr:colOff>
      <xdr:row>36</xdr:row>
      <xdr:rowOff>82550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73677</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24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109220</xdr:rowOff>
    </xdr:from>
    <xdr:to>
      <xdr:col>41</xdr:col>
      <xdr:colOff>50800</xdr:colOff>
      <xdr:row>35</xdr:row>
      <xdr:rowOff>148590</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10997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60960</xdr:rowOff>
    </xdr:from>
    <xdr:to>
      <xdr:col>41</xdr:col>
      <xdr:colOff>101600</xdr:colOff>
      <xdr:row>36</xdr:row>
      <xdr:rowOff>162560</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153687</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325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52070</xdr:rowOff>
    </xdr:from>
    <xdr:to>
      <xdr:col>36</xdr:col>
      <xdr:colOff>165100</xdr:colOff>
      <xdr:row>36</xdr:row>
      <xdr:rowOff>153670</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144797</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316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54610</xdr:rowOff>
    </xdr:from>
    <xdr:to>
      <xdr:col>55</xdr:col>
      <xdr:colOff>50800</xdr:colOff>
      <xdr:row>34</xdr:row>
      <xdr:rowOff>156210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77487</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5735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59690</xdr:rowOff>
    </xdr:from>
    <xdr:to>
      <xdr:col>50</xdr:col>
      <xdr:colOff>165100</xdr:colOff>
      <xdr:row>35</xdr:row>
      <xdr:rowOff>161290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6367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583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129540</xdr:rowOff>
    </xdr:from>
    <xdr:to>
      <xdr:col>46</xdr:col>
      <xdr:colOff>38100</xdr:colOff>
      <xdr:row>35</xdr:row>
      <xdr:rowOff>59690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76217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5734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97790</xdr:rowOff>
    </xdr:from>
    <xdr:to>
      <xdr:col>41</xdr:col>
      <xdr:colOff>101600</xdr:colOff>
      <xdr:row>36</xdr:row>
      <xdr:rowOff>27940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44467</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5873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58420</xdr:rowOff>
    </xdr:from>
    <xdr:to>
      <xdr:col>36</xdr:col>
      <xdr:colOff>165100</xdr:colOff>
      <xdr:row>35</xdr:row>
      <xdr:rowOff>160020</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0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5097</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5834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126238</xdr:rowOff>
    </xdr:from>
    <xdr:to>
      <xdr:col>54</xdr:col>
      <xdr:colOff>189865</xdr:colOff>
      <xdr:row>59</xdr:row>
      <xdr:rowOff>39624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870188"/>
          <a:ext cx="1270" cy="12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72915</xdr:rowOff>
    </xdr:from>
    <xdr:ext cx="534377"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64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126238</xdr:rowOff>
    </xdr:from>
    <xdr:to>
      <xdr:col>55</xdr:col>
      <xdr:colOff>88900</xdr:colOff>
      <xdr:row>51</xdr:row>
      <xdr:rowOff>126238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87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95250</xdr:rowOff>
    </xdr:from>
    <xdr:to>
      <xdr:col>55</xdr:col>
      <xdr:colOff>0</xdr:colOff>
      <xdr:row>54</xdr:row>
      <xdr:rowOff>24511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9010650"/>
          <a:ext cx="838200" cy="2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29608</xdr:rowOff>
    </xdr:from>
    <xdr:ext cx="469744"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802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51181</xdr:rowOff>
    </xdr:from>
    <xdr:to>
      <xdr:col>55</xdr:col>
      <xdr:colOff>50800</xdr:colOff>
      <xdr:row>57</xdr:row>
      <xdr:rowOff>152781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82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62103</xdr:rowOff>
    </xdr:from>
    <xdr:to>
      <xdr:col>50</xdr:col>
      <xdr:colOff>114300</xdr:colOff>
      <xdr:row>52</xdr:row>
      <xdr:rowOff>95250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8750300" y="8977503"/>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52451</xdr:rowOff>
    </xdr:from>
    <xdr:to>
      <xdr:col>50</xdr:col>
      <xdr:colOff>165100</xdr:colOff>
      <xdr:row>57</xdr:row>
      <xdr:rowOff>154051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145178</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04428" y="991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62103</xdr:rowOff>
    </xdr:from>
    <xdr:to>
      <xdr:col>45</xdr:col>
      <xdr:colOff>177800</xdr:colOff>
      <xdr:row>53</xdr:row>
      <xdr:rowOff>50038</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8977503"/>
          <a:ext cx="889000" cy="15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151274</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15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50038</xdr:rowOff>
    </xdr:from>
    <xdr:to>
      <xdr:col>41</xdr:col>
      <xdr:colOff>50800</xdr:colOff>
      <xdr:row>54</xdr:row>
      <xdr:rowOff>88138</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9136888"/>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58547</xdr:rowOff>
    </xdr:from>
    <xdr:to>
      <xdr:col>41</xdr:col>
      <xdr:colOff>101600</xdr:colOff>
      <xdr:row>57</xdr:row>
      <xdr:rowOff>160147</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151274</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26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71628</xdr:rowOff>
    </xdr:from>
    <xdr:to>
      <xdr:col>36</xdr:col>
      <xdr:colOff>165100</xdr:colOff>
      <xdr:row>58</xdr:row>
      <xdr:rowOff>1778</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164355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37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145161</xdr:rowOff>
    </xdr:from>
    <xdr:to>
      <xdr:col>55</xdr:col>
      <xdr:colOff>50800</xdr:colOff>
      <xdr:row>54</xdr:row>
      <xdr:rowOff>75311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23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168038</xdr:rowOff>
    </xdr:from>
    <xdr:ext cx="469744"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08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44450</xdr:rowOff>
    </xdr:from>
    <xdr:to>
      <xdr:col>50</xdr:col>
      <xdr:colOff>165100</xdr:colOff>
      <xdr:row>52</xdr:row>
      <xdr:rowOff>146050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895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50</xdr:row>
      <xdr:rowOff>162577</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404428" y="873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11303</xdr:rowOff>
    </xdr:from>
    <xdr:to>
      <xdr:col>46</xdr:col>
      <xdr:colOff>38100</xdr:colOff>
      <xdr:row>52</xdr:row>
      <xdr:rowOff>112903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892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50</xdr:row>
      <xdr:rowOff>129430</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515428" y="870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170688</xdr:rowOff>
    </xdr:from>
    <xdr:to>
      <xdr:col>41</xdr:col>
      <xdr:colOff>101600</xdr:colOff>
      <xdr:row>53</xdr:row>
      <xdr:rowOff>100838</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08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51</xdr:row>
      <xdr:rowOff>117365</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626428" y="88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37338</xdr:rowOff>
    </xdr:from>
    <xdr:to>
      <xdr:col>36</xdr:col>
      <xdr:colOff>165100</xdr:colOff>
      <xdr:row>54</xdr:row>
      <xdr:rowOff>138938</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29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52</xdr:row>
      <xdr:rowOff>155465</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37428" y="907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113443</xdr:rowOff>
    </xdr:from>
    <xdr:to>
      <xdr:col>54</xdr:col>
      <xdr:colOff>189865</xdr:colOff>
      <xdr:row>79</xdr:row>
      <xdr:rowOff>59679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114943"/>
          <a:ext cx="1270" cy="148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63506</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6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59679</xdr:rowOff>
    </xdr:from>
    <xdr:to>
      <xdr:col>55</xdr:col>
      <xdr:colOff>88900</xdr:colOff>
      <xdr:row>79</xdr:row>
      <xdr:rowOff>59679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60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60120</xdr:rowOff>
    </xdr:from>
    <xdr:ext cx="599010"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89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113443</xdr:rowOff>
    </xdr:from>
    <xdr:to>
      <xdr:col>55</xdr:col>
      <xdr:colOff>88900</xdr:colOff>
      <xdr:row>70</xdr:row>
      <xdr:rowOff>113443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114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118734</xdr:rowOff>
    </xdr:from>
    <xdr:to>
      <xdr:col>55</xdr:col>
      <xdr:colOff>0</xdr:colOff>
      <xdr:row>78</xdr:row>
      <xdr:rowOff>122707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9639300" y="13491834"/>
          <a:ext cx="838200" cy="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157334</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01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134457</xdr:rowOff>
    </xdr:from>
    <xdr:to>
      <xdr:col>55</xdr:col>
      <xdr:colOff>50800</xdr:colOff>
      <xdr:row>77</xdr:row>
      <xdr:rowOff>64607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114368</xdr:rowOff>
    </xdr:from>
    <xdr:to>
      <xdr:col>50</xdr:col>
      <xdr:colOff>114300</xdr:colOff>
      <xdr:row>78</xdr:row>
      <xdr:rowOff>118734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8750300" y="13487468"/>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16923</xdr:rowOff>
    </xdr:from>
    <xdr:to>
      <xdr:col>50</xdr:col>
      <xdr:colOff>165100</xdr:colOff>
      <xdr:row>76</xdr:row>
      <xdr:rowOff>118523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04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135051</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282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77575</xdr:rowOff>
    </xdr:from>
    <xdr:to>
      <xdr:col>45</xdr:col>
      <xdr:colOff>177800</xdr:colOff>
      <xdr:row>78</xdr:row>
      <xdr:rowOff>114368</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7861300" y="13450675"/>
          <a:ext cx="889000" cy="3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45771</xdr:rowOff>
    </xdr:from>
    <xdr:to>
      <xdr:col>46</xdr:col>
      <xdr:colOff>38100</xdr:colOff>
      <xdr:row>76</xdr:row>
      <xdr:rowOff>147371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0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163898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8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77575</xdr:rowOff>
    </xdr:from>
    <xdr:to>
      <xdr:col>41</xdr:col>
      <xdr:colOff>50800</xdr:colOff>
      <xdr:row>78</xdr:row>
      <xdr:rowOff>146003</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flipV="1">
          <a:off x="6972300" y="13450675"/>
          <a:ext cx="889000" cy="6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132922</xdr:rowOff>
    </xdr:from>
    <xdr:to>
      <xdr:col>41</xdr:col>
      <xdr:colOff>101600</xdr:colOff>
      <xdr:row>78</xdr:row>
      <xdr:rowOff>63072</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3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79599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1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143568</xdr:rowOff>
    </xdr:from>
    <xdr:to>
      <xdr:col>36</xdr:col>
      <xdr:colOff>165100</xdr:colOff>
      <xdr:row>78</xdr:row>
      <xdr:rowOff>73718</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3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90245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12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71907</xdr:rowOff>
    </xdr:from>
    <xdr:to>
      <xdr:col>55</xdr:col>
      <xdr:colOff>50800</xdr:colOff>
      <xdr:row>79</xdr:row>
      <xdr:rowOff>2057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44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158284</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335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67934</xdr:rowOff>
    </xdr:from>
    <xdr:to>
      <xdr:col>50</xdr:col>
      <xdr:colOff>165100</xdr:colOff>
      <xdr:row>78</xdr:row>
      <xdr:rowOff>169534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4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160661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353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63568</xdr:rowOff>
    </xdr:from>
    <xdr:to>
      <xdr:col>46</xdr:col>
      <xdr:colOff>38100</xdr:colOff>
      <xdr:row>78</xdr:row>
      <xdr:rowOff>165168</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43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156295</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352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26775</xdr:rowOff>
    </xdr:from>
    <xdr:to>
      <xdr:col>41</xdr:col>
      <xdr:colOff>101600</xdr:colOff>
      <xdr:row>78</xdr:row>
      <xdr:rowOff>128375</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39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119502</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349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95203</xdr:rowOff>
    </xdr:from>
    <xdr:to>
      <xdr:col>36</xdr:col>
      <xdr:colOff>165100</xdr:colOff>
      <xdr:row>79</xdr:row>
      <xdr:rowOff>25353</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46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16480</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356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160548</xdr:rowOff>
    </xdr:from>
    <xdr:to>
      <xdr:col>54</xdr:col>
      <xdr:colOff>189865</xdr:colOff>
      <xdr:row>98</xdr:row>
      <xdr:rowOff>122396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762498"/>
          <a:ext cx="1270" cy="116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126223</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2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122396</xdr:rowOff>
    </xdr:from>
    <xdr:to>
      <xdr:col>55</xdr:col>
      <xdr:colOff>88900</xdr:colOff>
      <xdr:row>98</xdr:row>
      <xdr:rowOff>122396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2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107225</xdr:rowOff>
    </xdr:from>
    <xdr:ext cx="534377"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53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160548</xdr:rowOff>
    </xdr:from>
    <xdr:to>
      <xdr:col>55</xdr:col>
      <xdr:colOff>88900</xdr:colOff>
      <xdr:row>91</xdr:row>
      <xdr:rowOff>160548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76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77863</xdr:rowOff>
    </xdr:from>
    <xdr:to>
      <xdr:col>55</xdr:col>
      <xdr:colOff>0</xdr:colOff>
      <xdr:row>97</xdr:row>
      <xdr:rowOff>11912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537063"/>
          <a:ext cx="838200" cy="10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29847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14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6970</xdr:rowOff>
    </xdr:from>
    <xdr:to>
      <xdr:col>55</xdr:col>
      <xdr:colOff>50800</xdr:colOff>
      <xdr:row>95</xdr:row>
      <xdr:rowOff>108570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29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153370</xdr:rowOff>
    </xdr:from>
    <xdr:to>
      <xdr:col>50</xdr:col>
      <xdr:colOff>114300</xdr:colOff>
      <xdr:row>97</xdr:row>
      <xdr:rowOff>11912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612570"/>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119830</xdr:rowOff>
    </xdr:from>
    <xdr:to>
      <xdr:col>50</xdr:col>
      <xdr:colOff>165100</xdr:colOff>
      <xdr:row>95</xdr:row>
      <xdr:rowOff>49980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23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66507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0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106873</xdr:rowOff>
    </xdr:from>
    <xdr:to>
      <xdr:col>45</xdr:col>
      <xdr:colOff>177800</xdr:colOff>
      <xdr:row>96</xdr:row>
      <xdr:rowOff>153370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566073"/>
          <a:ext cx="889000" cy="4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62748</xdr:rowOff>
    </xdr:from>
    <xdr:to>
      <xdr:col>46</xdr:col>
      <xdr:colOff>38100</xdr:colOff>
      <xdr:row>95</xdr:row>
      <xdr:rowOff>164348</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35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9425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12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106873</xdr:rowOff>
    </xdr:from>
    <xdr:to>
      <xdr:col>41</xdr:col>
      <xdr:colOff>50800</xdr:colOff>
      <xdr:row>96</xdr:row>
      <xdr:rowOff>162835</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566073"/>
          <a:ext cx="889000" cy="5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85700</xdr:rowOff>
    </xdr:from>
    <xdr:to>
      <xdr:col>41</xdr:col>
      <xdr:colOff>101600</xdr:colOff>
      <xdr:row>96</xdr:row>
      <xdr:rowOff>15850</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37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32377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14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76853</xdr:rowOff>
    </xdr:from>
    <xdr:to>
      <xdr:col>36</xdr:col>
      <xdr:colOff>165100</xdr:colOff>
      <xdr:row>96</xdr:row>
      <xdr:rowOff>7003</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36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23530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13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27063</xdr:rowOff>
    </xdr:from>
    <xdr:to>
      <xdr:col>55</xdr:col>
      <xdr:colOff>50800</xdr:colOff>
      <xdr:row>96</xdr:row>
      <xdr:rowOff>128663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48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5490</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46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132562</xdr:rowOff>
    </xdr:from>
    <xdr:to>
      <xdr:col>50</xdr:col>
      <xdr:colOff>165100</xdr:colOff>
      <xdr:row>97</xdr:row>
      <xdr:rowOff>62712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59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53839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68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102570</xdr:rowOff>
    </xdr:from>
    <xdr:to>
      <xdr:col>46</xdr:col>
      <xdr:colOff>38100</xdr:colOff>
      <xdr:row>97</xdr:row>
      <xdr:rowOff>32720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56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23847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65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56073</xdr:rowOff>
    </xdr:from>
    <xdr:to>
      <xdr:col>41</xdr:col>
      <xdr:colOff>101600</xdr:colOff>
      <xdr:row>96</xdr:row>
      <xdr:rowOff>157673</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51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148800</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60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112035</xdr:rowOff>
    </xdr:from>
    <xdr:to>
      <xdr:col>36</xdr:col>
      <xdr:colOff>165100</xdr:colOff>
      <xdr:row>97</xdr:row>
      <xdr:rowOff>42185</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33312</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66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30135</xdr:rowOff>
    </xdr:from>
    <xdr:to>
      <xdr:col>85</xdr:col>
      <xdr:colOff>126364</xdr:colOff>
      <xdr:row>39</xdr:row>
      <xdr:rowOff>1070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345085"/>
          <a:ext cx="1269" cy="134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4897</xdr:rowOff>
    </xdr:from>
    <xdr:ext cx="469744"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6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1070</xdr:rowOff>
    </xdr:from>
    <xdr:to>
      <xdr:col>86</xdr:col>
      <xdr:colOff>25400</xdr:colOff>
      <xdr:row>39</xdr:row>
      <xdr:rowOff>1070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68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148262</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512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30135</xdr:rowOff>
    </xdr:from>
    <xdr:to>
      <xdr:col>86</xdr:col>
      <xdr:colOff>25400</xdr:colOff>
      <xdr:row>31</xdr:row>
      <xdr:rowOff>30135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345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53648</xdr:rowOff>
    </xdr:from>
    <xdr:to>
      <xdr:col>85</xdr:col>
      <xdr:colOff>127000</xdr:colOff>
      <xdr:row>33</xdr:row>
      <xdr:rowOff>91041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5711498"/>
          <a:ext cx="838200" cy="3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16055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016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37628</xdr:rowOff>
    </xdr:from>
    <xdr:to>
      <xdr:col>85</xdr:col>
      <xdr:colOff>177800</xdr:colOff>
      <xdr:row>35</xdr:row>
      <xdr:rowOff>139228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0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91041</xdr:rowOff>
    </xdr:from>
    <xdr:to>
      <xdr:col>81</xdr:col>
      <xdr:colOff>50800</xdr:colOff>
      <xdr:row>33</xdr:row>
      <xdr:rowOff>144925</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5748891"/>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170869</xdr:rowOff>
    </xdr:from>
    <xdr:to>
      <xdr:col>81</xdr:col>
      <xdr:colOff>101600</xdr:colOff>
      <xdr:row>35</xdr:row>
      <xdr:rowOff>101019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92146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09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14623</xdr:rowOff>
    </xdr:from>
    <xdr:to>
      <xdr:col>76</xdr:col>
      <xdr:colOff>114300</xdr:colOff>
      <xdr:row>33</xdr:row>
      <xdr:rowOff>144925</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3703300" y="5501023"/>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29137</xdr:rowOff>
    </xdr:from>
    <xdr:to>
      <xdr:col>76</xdr:col>
      <xdr:colOff>165100</xdr:colOff>
      <xdr:row>35</xdr:row>
      <xdr:rowOff>130737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121864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1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14623</xdr:rowOff>
    </xdr:from>
    <xdr:to>
      <xdr:col>71</xdr:col>
      <xdr:colOff>177800</xdr:colOff>
      <xdr:row>32</xdr:row>
      <xdr:rowOff>68834</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flipV="1">
          <a:off x="12814300" y="5501023"/>
          <a:ext cx="8890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105555</xdr:rowOff>
    </xdr:from>
    <xdr:to>
      <xdr:col>72</xdr:col>
      <xdr:colOff>38100</xdr:colOff>
      <xdr:row>35</xdr:row>
      <xdr:rowOff>35705</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26832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0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48895</xdr:rowOff>
    </xdr:from>
    <xdr:to>
      <xdr:col>67</xdr:col>
      <xdr:colOff>101600</xdr:colOff>
      <xdr:row>35</xdr:row>
      <xdr:rowOff>150495</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141622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1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2848</xdr:rowOff>
    </xdr:from>
    <xdr:to>
      <xdr:col>85</xdr:col>
      <xdr:colOff>177800</xdr:colOff>
      <xdr:row>33</xdr:row>
      <xdr:rowOff>104448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566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25725</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551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40241</xdr:rowOff>
    </xdr:from>
    <xdr:to>
      <xdr:col>81</xdr:col>
      <xdr:colOff>101600</xdr:colOff>
      <xdr:row>33</xdr:row>
      <xdr:rowOff>141841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569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158368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54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94125</xdr:rowOff>
    </xdr:from>
    <xdr:to>
      <xdr:col>76</xdr:col>
      <xdr:colOff>165100</xdr:colOff>
      <xdr:row>34</xdr:row>
      <xdr:rowOff>24275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575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40802</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552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135273</xdr:rowOff>
    </xdr:from>
    <xdr:to>
      <xdr:col>72</xdr:col>
      <xdr:colOff>38100</xdr:colOff>
      <xdr:row>32</xdr:row>
      <xdr:rowOff>65423</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545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81950</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52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18034</xdr:rowOff>
    </xdr:from>
    <xdr:to>
      <xdr:col>67</xdr:col>
      <xdr:colOff>101600</xdr:colOff>
      <xdr:row>32</xdr:row>
      <xdr:rowOff>119634</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55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136161</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52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149339</xdr:rowOff>
    </xdr:from>
    <xdr:to>
      <xdr:col>85</xdr:col>
      <xdr:colOff>126364</xdr:colOff>
      <xdr:row>59</xdr:row>
      <xdr:rowOff>16866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893289"/>
          <a:ext cx="1269" cy="123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20693</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16866</xdr:rowOff>
    </xdr:from>
    <xdr:to>
      <xdr:col>86</xdr:col>
      <xdr:colOff>25400</xdr:colOff>
      <xdr:row>59</xdr:row>
      <xdr:rowOff>16866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3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96016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6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103,247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149339</xdr:rowOff>
    </xdr:from>
    <xdr:to>
      <xdr:col>86</xdr:col>
      <xdr:colOff>25400</xdr:colOff>
      <xdr:row>51</xdr:row>
      <xdr:rowOff>149339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163970</xdr:rowOff>
    </xdr:from>
    <xdr:to>
      <xdr:col>85</xdr:col>
      <xdr:colOff>127000</xdr:colOff>
      <xdr:row>54</xdr:row>
      <xdr:rowOff>115963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250820"/>
          <a:ext cx="8382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13682</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271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35255</xdr:rowOff>
    </xdr:from>
    <xdr:to>
      <xdr:col>85</xdr:col>
      <xdr:colOff>177800</xdr:colOff>
      <xdr:row>54</xdr:row>
      <xdr:rowOff>136855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2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53594</xdr:rowOff>
    </xdr:from>
    <xdr:to>
      <xdr:col>81</xdr:col>
      <xdr:colOff>50800</xdr:colOff>
      <xdr:row>54</xdr:row>
      <xdr:rowOff>115963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140444"/>
          <a:ext cx="889000" cy="23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109931</xdr:rowOff>
    </xdr:from>
    <xdr:to>
      <xdr:col>81</xdr:col>
      <xdr:colOff>101600</xdr:colOff>
      <xdr:row>55</xdr:row>
      <xdr:rowOff>40081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31208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53594</xdr:rowOff>
    </xdr:from>
    <xdr:to>
      <xdr:col>76</xdr:col>
      <xdr:colOff>114300</xdr:colOff>
      <xdr:row>55</xdr:row>
      <xdr:rowOff>29896</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140444"/>
          <a:ext cx="889000" cy="3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30835</xdr:rowOff>
    </xdr:from>
    <xdr:to>
      <xdr:col>76</xdr:col>
      <xdr:colOff>165100</xdr:colOff>
      <xdr:row>54</xdr:row>
      <xdr:rowOff>132435</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123562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8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29896</xdr:rowOff>
    </xdr:from>
    <xdr:to>
      <xdr:col>71</xdr:col>
      <xdr:colOff>177800</xdr:colOff>
      <xdr:row>56</xdr:row>
      <xdr:rowOff>124498</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9459646"/>
          <a:ext cx="889000" cy="26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73889</xdr:rowOff>
    </xdr:from>
    <xdr:to>
      <xdr:col>72</xdr:col>
      <xdr:colOff>38100</xdr:colOff>
      <xdr:row>56</xdr:row>
      <xdr:rowOff>4039</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166616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5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13157</xdr:rowOff>
    </xdr:from>
    <xdr:to>
      <xdr:col>67</xdr:col>
      <xdr:colOff>101600</xdr:colOff>
      <xdr:row>56</xdr:row>
      <xdr:rowOff>114757</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131284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3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113170</xdr:rowOff>
    </xdr:from>
    <xdr:to>
      <xdr:col>85</xdr:col>
      <xdr:colOff>177800</xdr:colOff>
      <xdr:row>54</xdr:row>
      <xdr:rowOff>43320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20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136047</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05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65163</xdr:rowOff>
    </xdr:from>
    <xdr:to>
      <xdr:col>81</xdr:col>
      <xdr:colOff>101600</xdr:colOff>
      <xdr:row>54</xdr:row>
      <xdr:rowOff>166763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32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11840</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09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2794</xdr:rowOff>
    </xdr:from>
    <xdr:to>
      <xdr:col>76</xdr:col>
      <xdr:colOff>165100</xdr:colOff>
      <xdr:row>53</xdr:row>
      <xdr:rowOff>104394</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08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120921</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886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150546</xdr:rowOff>
    </xdr:from>
    <xdr:to>
      <xdr:col>72</xdr:col>
      <xdr:colOff>38100</xdr:colOff>
      <xdr:row>55</xdr:row>
      <xdr:rowOff>80696</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40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97223</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18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73698</xdr:rowOff>
    </xdr:from>
    <xdr:to>
      <xdr:col>67</xdr:col>
      <xdr:colOff>101600</xdr:colOff>
      <xdr:row>57</xdr:row>
      <xdr:rowOff>3848</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67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166425</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76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52015</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224965"/>
          <a:ext cx="1269" cy="1418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170142</xdr:rowOff>
    </xdr:from>
    <xdr:ext cx="469744"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200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52015</xdr:rowOff>
    </xdr:from>
    <xdr:to>
      <xdr:col>86</xdr:col>
      <xdr:colOff>25400</xdr:colOff>
      <xdr:row>71</xdr:row>
      <xdr:rowOff>52015</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12337</xdr:rowOff>
    </xdr:from>
    <xdr:to>
      <xdr:col>85</xdr:col>
      <xdr:colOff>127000</xdr:colOff>
      <xdr:row>76</xdr:row>
      <xdr:rowOff>106553</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5481300" y="12871087"/>
          <a:ext cx="838200" cy="26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54917</xdr:rowOff>
    </xdr:from>
    <xdr:ext cx="378565"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28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76490</xdr:rowOff>
    </xdr:from>
    <xdr:to>
      <xdr:col>85</xdr:col>
      <xdr:colOff>177800</xdr:colOff>
      <xdr:row>79</xdr:row>
      <xdr:rowOff>6640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4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106553</xdr:rowOff>
    </xdr:from>
    <xdr:to>
      <xdr:col>81</xdr:col>
      <xdr:colOff>50800</xdr:colOff>
      <xdr:row>77</xdr:row>
      <xdr:rowOff>8255</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4592300" y="1313675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66694</xdr:rowOff>
    </xdr:from>
    <xdr:to>
      <xdr:col>81</xdr:col>
      <xdr:colOff>101600</xdr:colOff>
      <xdr:row>78</xdr:row>
      <xdr:rowOff>168294</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4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159421</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2017" y="13532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8255</xdr:rowOff>
    </xdr:from>
    <xdr:to>
      <xdr:col>76</xdr:col>
      <xdr:colOff>114300</xdr:colOff>
      <xdr:row>77</xdr:row>
      <xdr:rowOff>90224</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3703300" y="13209905"/>
          <a:ext cx="889000" cy="8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563</xdr:rowOff>
    </xdr:from>
    <xdr:to>
      <xdr:col>76</xdr:col>
      <xdr:colOff>165100</xdr:colOff>
      <xdr:row>78</xdr:row>
      <xdr:rowOff>102163</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3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93290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46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8908</xdr:rowOff>
    </xdr:from>
    <xdr:to>
      <xdr:col>71</xdr:col>
      <xdr:colOff>177800</xdr:colOff>
      <xdr:row>77</xdr:row>
      <xdr:rowOff>90224</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039108"/>
          <a:ext cx="889000" cy="25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118455</xdr:rowOff>
    </xdr:from>
    <xdr:to>
      <xdr:col>72</xdr:col>
      <xdr:colOff>38100</xdr:colOff>
      <xdr:row>78</xdr:row>
      <xdr:rowOff>48605</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3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39732</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4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154541</xdr:rowOff>
    </xdr:from>
    <xdr:to>
      <xdr:col>67</xdr:col>
      <xdr:colOff>101600</xdr:colOff>
      <xdr:row>78</xdr:row>
      <xdr:rowOff>84691</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75818</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44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132987</xdr:rowOff>
    </xdr:from>
    <xdr:to>
      <xdr:col>85</xdr:col>
      <xdr:colOff>177800</xdr:colOff>
      <xdr:row>75</xdr:row>
      <xdr:rowOff>63137</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282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155864</xdr:rowOff>
    </xdr:from>
    <xdr:ext cx="469744"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267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55753</xdr:rowOff>
    </xdr:from>
    <xdr:to>
      <xdr:col>81</xdr:col>
      <xdr:colOff>101600</xdr:colOff>
      <xdr:row>76</xdr:row>
      <xdr:rowOff>157353</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08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2430</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46428" y="1286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128905</xdr:rowOff>
    </xdr:from>
    <xdr:to>
      <xdr:col>76</xdr:col>
      <xdr:colOff>165100</xdr:colOff>
      <xdr:row>77</xdr:row>
      <xdr:rowOff>59055</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1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75582</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357428" y="1293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39424</xdr:rowOff>
    </xdr:from>
    <xdr:to>
      <xdr:col>72</xdr:col>
      <xdr:colOff>38100</xdr:colOff>
      <xdr:row>77</xdr:row>
      <xdr:rowOff>141024</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24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157551</xdr:rowOff>
    </xdr:from>
    <xdr:ext cx="469744"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468428" y="1301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129558</xdr:rowOff>
    </xdr:from>
    <xdr:to>
      <xdr:col>67</xdr:col>
      <xdr:colOff>101600</xdr:colOff>
      <xdr:row>76</xdr:row>
      <xdr:rowOff>59708</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29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76235</xdr:rowOff>
    </xdr:from>
    <xdr:ext cx="469744"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579428" y="127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138595</xdr:rowOff>
    </xdr:from>
    <xdr:to>
      <xdr:col>85</xdr:col>
      <xdr:colOff>126364</xdr:colOff>
      <xdr:row>99</xdr:row>
      <xdr:rowOff>1588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740545"/>
          <a:ext cx="1269" cy="123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5415</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7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xdr:rowOff>
    </xdr:from>
    <xdr:to>
      <xdr:col>86</xdr:col>
      <xdr:colOff>25400</xdr:colOff>
      <xdr:row>99</xdr:row>
      <xdr:rowOff>1588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7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85272</xdr:rowOff>
    </xdr:from>
    <xdr:ext cx="534377"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51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138595</xdr:rowOff>
    </xdr:from>
    <xdr:to>
      <xdr:col>86</xdr:col>
      <xdr:colOff>25400</xdr:colOff>
      <xdr:row>91</xdr:row>
      <xdr:rowOff>138595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74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66015</xdr:rowOff>
    </xdr:from>
    <xdr:to>
      <xdr:col>85</xdr:col>
      <xdr:colOff>127000</xdr:colOff>
      <xdr:row>98</xdr:row>
      <xdr:rowOff>38697</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696665"/>
          <a:ext cx="838200" cy="14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39273</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155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16396</xdr:rowOff>
    </xdr:from>
    <xdr:to>
      <xdr:col>85</xdr:col>
      <xdr:colOff>177800</xdr:colOff>
      <xdr:row>95</xdr:row>
      <xdr:rowOff>117996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66015</xdr:rowOff>
    </xdr:from>
    <xdr:to>
      <xdr:col>81</xdr:col>
      <xdr:colOff>50800</xdr:colOff>
      <xdr:row>97</xdr:row>
      <xdr:rowOff>116993</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696665"/>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159956</xdr:rowOff>
    </xdr:from>
    <xdr:to>
      <xdr:col>81</xdr:col>
      <xdr:colOff>101600</xdr:colOff>
      <xdr:row>95</xdr:row>
      <xdr:rowOff>90106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106633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05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116993</xdr:rowOff>
    </xdr:from>
    <xdr:to>
      <xdr:col>76</xdr:col>
      <xdr:colOff>114300</xdr:colOff>
      <xdr:row>97</xdr:row>
      <xdr:rowOff>124537</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747643"/>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80556</xdr:rowOff>
    </xdr:from>
    <xdr:to>
      <xdr:col>76</xdr:col>
      <xdr:colOff>165100</xdr:colOff>
      <xdr:row>96</xdr:row>
      <xdr:rowOff>10706</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27233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1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124537</xdr:rowOff>
    </xdr:from>
    <xdr:to>
      <xdr:col>71</xdr:col>
      <xdr:colOff>177800</xdr:colOff>
      <xdr:row>97</xdr:row>
      <xdr:rowOff>127966</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75518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19862</xdr:rowOff>
    </xdr:from>
    <xdr:to>
      <xdr:col>72</xdr:col>
      <xdr:colOff>38100</xdr:colOff>
      <xdr:row>95</xdr:row>
      <xdr:rowOff>121462</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137989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135382</xdr:rowOff>
    </xdr:from>
    <xdr:to>
      <xdr:col>67</xdr:col>
      <xdr:colOff>101600</xdr:colOff>
      <xdr:row>95</xdr:row>
      <xdr:rowOff>65532</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82059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159347</xdr:rowOff>
    </xdr:from>
    <xdr:to>
      <xdr:col>85</xdr:col>
      <xdr:colOff>177800</xdr:colOff>
      <xdr:row>98</xdr:row>
      <xdr:rowOff>89497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78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137774</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7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15215</xdr:rowOff>
    </xdr:from>
    <xdr:to>
      <xdr:col>81</xdr:col>
      <xdr:colOff>101600</xdr:colOff>
      <xdr:row>97</xdr:row>
      <xdr:rowOff>116815</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64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107942</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73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66193</xdr:rowOff>
    </xdr:from>
    <xdr:to>
      <xdr:col>76</xdr:col>
      <xdr:colOff>165100</xdr:colOff>
      <xdr:row>97</xdr:row>
      <xdr:rowOff>167793</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69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158920</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78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73737</xdr:rowOff>
    </xdr:from>
    <xdr:to>
      <xdr:col>72</xdr:col>
      <xdr:colOff>38100</xdr:colOff>
      <xdr:row>98</xdr:row>
      <xdr:rowOff>3887</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70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166464</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79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77166</xdr:rowOff>
    </xdr:from>
    <xdr:to>
      <xdr:col>67</xdr:col>
      <xdr:colOff>101600</xdr:colOff>
      <xdr:row>98</xdr:row>
      <xdr:rowOff>7316</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70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169893</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8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27178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342128"/>
          <a:ext cx="1269" cy="1388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145305</xdr:rowOff>
    </xdr:from>
    <xdr:ext cx="534377"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51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27178</xdr:rowOff>
    </xdr:from>
    <xdr:to>
      <xdr:col>116</xdr:col>
      <xdr:colOff>152400</xdr:colOff>
      <xdr:row>31</xdr:row>
      <xdr:rowOff>27178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34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116349</xdr:rowOff>
    </xdr:from>
    <xdr:ext cx="469744"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117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93472</xdr:rowOff>
    </xdr:from>
    <xdr:to>
      <xdr:col>116</xdr:col>
      <xdr:colOff>114300</xdr:colOff>
      <xdr:row>37</xdr:row>
      <xdr:rowOff>23622</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26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118364</xdr:rowOff>
    </xdr:from>
    <xdr:to>
      <xdr:col>112</xdr:col>
      <xdr:colOff>38100</xdr:colOff>
      <xdr:row>37</xdr:row>
      <xdr:rowOff>48514</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65041</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088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102616</xdr:rowOff>
    </xdr:from>
    <xdr:to>
      <xdr:col>107</xdr:col>
      <xdr:colOff>101600</xdr:colOff>
      <xdr:row>37</xdr:row>
      <xdr:rowOff>32766</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49293</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199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96774</xdr:rowOff>
    </xdr:from>
    <xdr:to>
      <xdr:col>102</xdr:col>
      <xdr:colOff>165100</xdr:colOff>
      <xdr:row>37</xdr:row>
      <xdr:rowOff>26924</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43451</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10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58674</xdr:rowOff>
    </xdr:from>
    <xdr:to>
      <xdr:col>98</xdr:col>
      <xdr:colOff>38100</xdr:colOff>
      <xdr:row>36</xdr:row>
      <xdr:rowOff>160274</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5351</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21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a:extLst>
            <a:ext uri="{FF2B5EF4-FFF2-40B4-BE49-F238E27FC236}">
              <a16:creationId xmlns:a16="http://schemas.microsoft.com/office/drawing/2014/main" id="{00000000-0008-0000-07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a:extLst>
            <a:ext uri="{FF2B5EF4-FFF2-40B4-BE49-F238E27FC236}">
              <a16:creationId xmlns:a16="http://schemas.microsoft.com/office/drawing/2014/main" id="{00000000-0008-0000-0700-00002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a:extLst>
            <a:ext uri="{FF2B5EF4-FFF2-40B4-BE49-F238E27FC236}">
              <a16:creationId xmlns:a16="http://schemas.microsoft.com/office/drawing/2014/main" id="{00000000-0008-0000-0700-00002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a:extLst>
            <a:ext uri="{FF2B5EF4-FFF2-40B4-BE49-F238E27FC236}">
              <a16:creationId xmlns:a16="http://schemas.microsoft.com/office/drawing/2014/main" id="{00000000-0008-0000-0700-00002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a:extLst>
            <a:ext uri="{FF2B5EF4-FFF2-40B4-BE49-F238E27FC236}">
              <a16:creationId xmlns:a16="http://schemas.microsoft.com/office/drawing/2014/main" id="{00000000-0008-0000-0700-00003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a:extLst>
            <a:ext uri="{FF2B5EF4-FFF2-40B4-BE49-F238E27FC236}">
              <a16:creationId xmlns:a16="http://schemas.microsoft.com/office/drawing/2014/main" id="{00000000-0008-0000-0700-00004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a:extLst>
            <a:ext uri="{FF2B5EF4-FFF2-40B4-BE49-F238E27FC236}">
              <a16:creationId xmlns:a16="http://schemas.microsoft.com/office/drawing/2014/main" id="{00000000-0008-0000-0700-00004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総務費は、住民一人あたり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38,008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円（前年度比</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531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）となっており、類似団体内では中位である。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民生費は、住民一人あたり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155,604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円（前年度比</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9,399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となっており、類似団体内では最もコストが低い。前年度比コスト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の要因としては、新型コロナウイルス感染症の影響による子育て世帯への特別給付金支給事業の前年度比</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118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などが挙げられる。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衛生費は、住民一人あたり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49,520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円（前年度比</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4,569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円の増）となっており、類似団体内では低位である。前年度比コスト増の要因としては、新清掃工場整備事業の工事進捗による前年度比</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48</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億円の増などが挙げられる。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教育費は、住民一人あたり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93,863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円（前年度比</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3,240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となっており、類似団体内で</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は中位</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である。前年度比コスト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の要因としては、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学校給食費の公会計化に伴う事業費の増による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前年度比</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増な</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どが挙げられる。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財政調整基金残高は、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取崩しにより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、前年比</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億円増</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138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億円であり、標準財政規模比においては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0.05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低下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実質単年度収支は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年連続</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の黒字</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。実質収支は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法人市民税や固定資産税の増のほか、災害復旧事業や原油価格高騰対策事業などに伴う特別交付税の上振れにより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1.08</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ポイント上昇した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全ての会計において実質赤字額又は資金不足額がないため黒字である。標準財政規模に対する黒字の割合は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15.23%</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と概ね良好な状態である。今後も、一般会計からの繰入金及び受益者負担の適正化を図るなかで事業ごとに健全な財政運営を行っていく。</a:t>
          </a:r>
          <a:endParaRPr lang="ja-JP" altLang="ja-JP" sz="18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396006285</v>
      </c>
      <c r="BO4" s="449"/>
      <c r="BP4" s="449"/>
      <c r="BQ4" s="449"/>
      <c r="BR4" s="449"/>
      <c r="BS4" s="449"/>
      <c r="BT4" s="449"/>
      <c r="BU4" s="450"/>
      <c r="BV4" s="448">
        <v>394601514</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4.3</v>
      </c>
      <c r="CU4" s="589"/>
      <c r="CV4" s="589"/>
      <c r="CW4" s="589"/>
      <c r="CX4" s="589"/>
      <c r="CY4" s="589"/>
      <c r="CZ4" s="589"/>
      <c r="DA4" s="590"/>
      <c r="DB4" s="588">
        <v>3.2</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381204906</v>
      </c>
      <c r="BO5" s="420"/>
      <c r="BP5" s="420"/>
      <c r="BQ5" s="420"/>
      <c r="BR5" s="420"/>
      <c r="BS5" s="420"/>
      <c r="BT5" s="420"/>
      <c r="BU5" s="421"/>
      <c r="BV5" s="419">
        <v>383252465</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90.1</v>
      </c>
      <c r="CU5" s="417"/>
      <c r="CV5" s="417"/>
      <c r="CW5" s="417"/>
      <c r="CX5" s="417"/>
      <c r="CY5" s="417"/>
      <c r="CZ5" s="417"/>
      <c r="DA5" s="418"/>
      <c r="DB5" s="416">
        <v>88.1</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14801379</v>
      </c>
      <c r="BO6" s="420"/>
      <c r="BP6" s="420"/>
      <c r="BQ6" s="420"/>
      <c r="BR6" s="420"/>
      <c r="BS6" s="420"/>
      <c r="BT6" s="420"/>
      <c r="BU6" s="421"/>
      <c r="BV6" s="419">
        <v>11349049</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96.3</v>
      </c>
      <c r="CU6" s="563"/>
      <c r="CV6" s="563"/>
      <c r="CW6" s="563"/>
      <c r="CX6" s="563"/>
      <c r="CY6" s="563"/>
      <c r="CZ6" s="563"/>
      <c r="DA6" s="564"/>
      <c r="DB6" s="562">
        <v>96.5</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5482924</v>
      </c>
      <c r="BO7" s="420"/>
      <c r="BP7" s="420"/>
      <c r="BQ7" s="420"/>
      <c r="BR7" s="420"/>
      <c r="BS7" s="420"/>
      <c r="BT7" s="420"/>
      <c r="BU7" s="421"/>
      <c r="BV7" s="419">
        <v>4115682</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218550571</v>
      </c>
      <c r="CU7" s="420"/>
      <c r="CV7" s="420"/>
      <c r="CW7" s="420"/>
      <c r="CX7" s="420"/>
      <c r="CY7" s="420"/>
      <c r="CZ7" s="420"/>
      <c r="DA7" s="421"/>
      <c r="DB7" s="419">
        <v>227707392</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96</v>
      </c>
      <c r="AV8" s="478"/>
      <c r="AW8" s="478"/>
      <c r="AX8" s="478"/>
      <c r="AY8" s="433" t="s">
        <v>110</v>
      </c>
      <c r="AZ8" s="434"/>
      <c r="BA8" s="434"/>
      <c r="BB8" s="434"/>
      <c r="BC8" s="434"/>
      <c r="BD8" s="434"/>
      <c r="BE8" s="434"/>
      <c r="BF8" s="434"/>
      <c r="BG8" s="434"/>
      <c r="BH8" s="434"/>
      <c r="BI8" s="434"/>
      <c r="BJ8" s="434"/>
      <c r="BK8" s="434"/>
      <c r="BL8" s="434"/>
      <c r="BM8" s="435"/>
      <c r="BN8" s="419">
        <v>9318455</v>
      </c>
      <c r="BO8" s="420"/>
      <c r="BP8" s="420"/>
      <c r="BQ8" s="420"/>
      <c r="BR8" s="420"/>
      <c r="BS8" s="420"/>
      <c r="BT8" s="420"/>
      <c r="BU8" s="421"/>
      <c r="BV8" s="419">
        <v>7233367</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0.83</v>
      </c>
      <c r="CU8" s="523"/>
      <c r="CV8" s="523"/>
      <c r="CW8" s="523"/>
      <c r="CX8" s="523"/>
      <c r="CY8" s="523"/>
      <c r="CZ8" s="523"/>
      <c r="DA8" s="524"/>
      <c r="DB8" s="522">
        <v>0.85</v>
      </c>
      <c r="DC8" s="523"/>
      <c r="DD8" s="523"/>
      <c r="DE8" s="523"/>
      <c r="DF8" s="523"/>
      <c r="DG8" s="523"/>
      <c r="DH8" s="523"/>
      <c r="DI8" s="524"/>
    </row>
    <row r="9" spans="1:119" ht="18.75" customHeight="1" thickBot="1" x14ac:dyDescent="0.25">
      <c r="A9" s="181"/>
      <c r="B9" s="551" t="s">
        <v>112</v>
      </c>
      <c r="C9" s="552"/>
      <c r="D9" s="552"/>
      <c r="E9" s="552"/>
      <c r="F9" s="552"/>
      <c r="G9" s="552"/>
      <c r="H9" s="552"/>
      <c r="I9" s="552"/>
      <c r="J9" s="552"/>
      <c r="K9" s="470"/>
      <c r="L9" s="553" t="s">
        <v>113</v>
      </c>
      <c r="M9" s="554"/>
      <c r="N9" s="554"/>
      <c r="O9" s="554"/>
      <c r="P9" s="554"/>
      <c r="Q9" s="555"/>
      <c r="R9" s="556">
        <v>790718</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116</v>
      </c>
      <c r="AV9" s="478"/>
      <c r="AW9" s="478"/>
      <c r="AX9" s="478"/>
      <c r="AY9" s="433" t="s">
        <v>117</v>
      </c>
      <c r="AZ9" s="434"/>
      <c r="BA9" s="434"/>
      <c r="BB9" s="434"/>
      <c r="BC9" s="434"/>
      <c r="BD9" s="434"/>
      <c r="BE9" s="434"/>
      <c r="BF9" s="434"/>
      <c r="BG9" s="434"/>
      <c r="BH9" s="434"/>
      <c r="BI9" s="434"/>
      <c r="BJ9" s="434"/>
      <c r="BK9" s="434"/>
      <c r="BL9" s="434"/>
      <c r="BM9" s="435"/>
      <c r="BN9" s="419">
        <v>2085088</v>
      </c>
      <c r="BO9" s="420"/>
      <c r="BP9" s="420"/>
      <c r="BQ9" s="420"/>
      <c r="BR9" s="420"/>
      <c r="BS9" s="420"/>
      <c r="BT9" s="420"/>
      <c r="BU9" s="421"/>
      <c r="BV9" s="419">
        <v>753112</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13.2</v>
      </c>
      <c r="CU9" s="417"/>
      <c r="CV9" s="417"/>
      <c r="CW9" s="417"/>
      <c r="CX9" s="417"/>
      <c r="CY9" s="417"/>
      <c r="CZ9" s="417"/>
      <c r="DA9" s="418"/>
      <c r="DB9" s="416">
        <v>14.4</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797980</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96</v>
      </c>
      <c r="AV10" s="478"/>
      <c r="AW10" s="478"/>
      <c r="AX10" s="478"/>
      <c r="AY10" s="433" t="s">
        <v>121</v>
      </c>
      <c r="AZ10" s="434"/>
      <c r="BA10" s="434"/>
      <c r="BB10" s="434"/>
      <c r="BC10" s="434"/>
      <c r="BD10" s="434"/>
      <c r="BE10" s="434"/>
      <c r="BF10" s="434"/>
      <c r="BG10" s="434"/>
      <c r="BH10" s="434"/>
      <c r="BI10" s="434"/>
      <c r="BJ10" s="434"/>
      <c r="BK10" s="434"/>
      <c r="BL10" s="434"/>
      <c r="BM10" s="435"/>
      <c r="BN10" s="419">
        <v>4316371</v>
      </c>
      <c r="BO10" s="420"/>
      <c r="BP10" s="420"/>
      <c r="BQ10" s="420"/>
      <c r="BR10" s="420"/>
      <c r="BS10" s="420"/>
      <c r="BT10" s="420"/>
      <c r="BU10" s="421"/>
      <c r="BV10" s="419">
        <v>3715067</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126</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129</v>
      </c>
      <c r="DC11" s="523"/>
      <c r="DD11" s="523"/>
      <c r="DE11" s="523"/>
      <c r="DF11" s="523"/>
      <c r="DG11" s="523"/>
      <c r="DH11" s="523"/>
      <c r="DI11" s="524"/>
    </row>
    <row r="12" spans="1:119" ht="18.75" customHeight="1" x14ac:dyDescent="0.2">
      <c r="A12" s="181"/>
      <c r="B12" s="525" t="s">
        <v>130</v>
      </c>
      <c r="C12" s="526"/>
      <c r="D12" s="526"/>
      <c r="E12" s="526"/>
      <c r="F12" s="526"/>
      <c r="G12" s="526"/>
      <c r="H12" s="526"/>
      <c r="I12" s="526"/>
      <c r="J12" s="526"/>
      <c r="K12" s="527"/>
      <c r="L12" s="534" t="s">
        <v>131</v>
      </c>
      <c r="M12" s="535"/>
      <c r="N12" s="535"/>
      <c r="O12" s="535"/>
      <c r="P12" s="535"/>
      <c r="Q12" s="536"/>
      <c r="R12" s="537">
        <v>792704</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135</v>
      </c>
      <c r="AV12" s="478"/>
      <c r="AW12" s="478"/>
      <c r="AX12" s="478"/>
      <c r="AY12" s="433" t="s">
        <v>136</v>
      </c>
      <c r="AZ12" s="434"/>
      <c r="BA12" s="434"/>
      <c r="BB12" s="434"/>
      <c r="BC12" s="434"/>
      <c r="BD12" s="434"/>
      <c r="BE12" s="434"/>
      <c r="BF12" s="434"/>
      <c r="BG12" s="434"/>
      <c r="BH12" s="434"/>
      <c r="BI12" s="434"/>
      <c r="BJ12" s="434"/>
      <c r="BK12" s="434"/>
      <c r="BL12" s="434"/>
      <c r="BM12" s="435"/>
      <c r="BN12" s="419">
        <v>5000000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138</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765956</v>
      </c>
      <c r="S13" s="507"/>
      <c r="T13" s="507"/>
      <c r="U13" s="507"/>
      <c r="V13" s="508"/>
      <c r="W13" s="509" t="s">
        <v>140</v>
      </c>
      <c r="X13" s="405"/>
      <c r="Y13" s="405"/>
      <c r="Z13" s="405"/>
      <c r="AA13" s="405"/>
      <c r="AB13" s="406"/>
      <c r="AC13" s="372">
        <v>14216</v>
      </c>
      <c r="AD13" s="373"/>
      <c r="AE13" s="373"/>
      <c r="AF13" s="373"/>
      <c r="AG13" s="374"/>
      <c r="AH13" s="372">
        <v>15563</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1401459</v>
      </c>
      <c r="BO13" s="420"/>
      <c r="BP13" s="420"/>
      <c r="BQ13" s="420"/>
      <c r="BR13" s="420"/>
      <c r="BS13" s="420"/>
      <c r="BT13" s="420"/>
      <c r="BU13" s="421"/>
      <c r="BV13" s="419">
        <v>4468179</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4.4000000000000004</v>
      </c>
      <c r="CU13" s="417"/>
      <c r="CV13" s="417"/>
      <c r="CW13" s="417"/>
      <c r="CX13" s="417"/>
      <c r="CY13" s="417"/>
      <c r="CZ13" s="417"/>
      <c r="DA13" s="418"/>
      <c r="DB13" s="416">
        <v>4.8</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795771</v>
      </c>
      <c r="S14" s="507"/>
      <c r="T14" s="507"/>
      <c r="U14" s="507"/>
      <c r="V14" s="508"/>
      <c r="W14" s="510"/>
      <c r="X14" s="408"/>
      <c r="Y14" s="408"/>
      <c r="Z14" s="408"/>
      <c r="AA14" s="408"/>
      <c r="AB14" s="409"/>
      <c r="AC14" s="499">
        <v>3.6</v>
      </c>
      <c r="AD14" s="500"/>
      <c r="AE14" s="500"/>
      <c r="AF14" s="500"/>
      <c r="AG14" s="501"/>
      <c r="AH14" s="499">
        <v>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138</v>
      </c>
      <c r="CU14" s="517"/>
      <c r="CV14" s="517"/>
      <c r="CW14" s="517"/>
      <c r="CX14" s="517"/>
      <c r="CY14" s="517"/>
      <c r="CZ14" s="517"/>
      <c r="DA14" s="518"/>
      <c r="DB14" s="516" t="s">
        <v>138</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139</v>
      </c>
      <c r="N15" s="504"/>
      <c r="O15" s="504"/>
      <c r="P15" s="504"/>
      <c r="Q15" s="505"/>
      <c r="R15" s="506">
        <v>770775</v>
      </c>
      <c r="S15" s="507"/>
      <c r="T15" s="507"/>
      <c r="U15" s="507"/>
      <c r="V15" s="508"/>
      <c r="W15" s="509" t="s">
        <v>147</v>
      </c>
      <c r="X15" s="405"/>
      <c r="Y15" s="405"/>
      <c r="Z15" s="405"/>
      <c r="AA15" s="405"/>
      <c r="AB15" s="406"/>
      <c r="AC15" s="372">
        <v>134995</v>
      </c>
      <c r="AD15" s="373"/>
      <c r="AE15" s="373"/>
      <c r="AF15" s="373"/>
      <c r="AG15" s="374"/>
      <c r="AH15" s="372">
        <v>134582</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139447030</v>
      </c>
      <c r="BO15" s="449"/>
      <c r="BP15" s="449"/>
      <c r="BQ15" s="449"/>
      <c r="BR15" s="449"/>
      <c r="BS15" s="449"/>
      <c r="BT15" s="449"/>
      <c r="BU15" s="450"/>
      <c r="BV15" s="448">
        <v>134664083</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33.9</v>
      </c>
      <c r="AD16" s="500"/>
      <c r="AE16" s="500"/>
      <c r="AF16" s="500"/>
      <c r="AG16" s="501"/>
      <c r="AH16" s="499">
        <v>34.4</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170055622</v>
      </c>
      <c r="BO16" s="420"/>
      <c r="BP16" s="420"/>
      <c r="BQ16" s="420"/>
      <c r="BR16" s="420"/>
      <c r="BS16" s="420"/>
      <c r="BT16" s="420"/>
      <c r="BU16" s="421"/>
      <c r="BV16" s="419">
        <v>167258155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249229</v>
      </c>
      <c r="AD17" s="373"/>
      <c r="AE17" s="373"/>
      <c r="AF17" s="373"/>
      <c r="AG17" s="374"/>
      <c r="AH17" s="372">
        <v>240799</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173334872</v>
      </c>
      <c r="BO17" s="420"/>
      <c r="BP17" s="420"/>
      <c r="BQ17" s="420"/>
      <c r="BR17" s="420"/>
      <c r="BS17" s="420"/>
      <c r="BT17" s="420"/>
      <c r="BU17" s="421"/>
      <c r="BV17" s="419">
        <v>167390917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157</v>
      </c>
      <c r="C18" s="470"/>
      <c r="D18" s="470"/>
      <c r="E18" s="471"/>
      <c r="F18" s="471"/>
      <c r="G18" s="471"/>
      <c r="H18" s="471"/>
      <c r="I18" s="471"/>
      <c r="J18" s="471"/>
      <c r="K18" s="471"/>
      <c r="L18" s="472">
        <v>1558.06</v>
      </c>
      <c r="M18" s="472"/>
      <c r="N18" s="472"/>
      <c r="O18" s="472"/>
      <c r="P18" s="472"/>
      <c r="Q18" s="472"/>
      <c r="R18" s="473"/>
      <c r="S18" s="473"/>
      <c r="T18" s="473"/>
      <c r="U18" s="473"/>
      <c r="V18" s="474"/>
      <c r="W18" s="490"/>
      <c r="X18" s="491"/>
      <c r="Y18" s="491"/>
      <c r="Z18" s="491"/>
      <c r="AA18" s="491"/>
      <c r="AB18" s="515"/>
      <c r="AC18" s="389">
        <v>62.6</v>
      </c>
      <c r="AD18" s="390"/>
      <c r="AE18" s="390"/>
      <c r="AF18" s="390"/>
      <c r="AG18" s="475"/>
      <c r="AH18" s="389">
        <v>61.6</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203576549</v>
      </c>
      <c r="BO18" s="420"/>
      <c r="BP18" s="420"/>
      <c r="BQ18" s="420"/>
      <c r="BR18" s="420"/>
      <c r="BS18" s="420"/>
      <c r="BT18" s="420"/>
      <c r="BU18" s="421"/>
      <c r="BV18" s="419">
        <v>201877224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159</v>
      </c>
      <c r="C19" s="470"/>
      <c r="D19" s="470"/>
      <c r="E19" s="471"/>
      <c r="F19" s="471"/>
      <c r="G19" s="471"/>
      <c r="H19" s="471"/>
      <c r="I19" s="471"/>
      <c r="J19" s="471"/>
      <c r="K19" s="471"/>
      <c r="L19" s="479">
        <v>508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263091487</v>
      </c>
      <c r="BO19" s="420"/>
      <c r="BP19" s="420"/>
      <c r="BQ19" s="420"/>
      <c r="BR19" s="420"/>
      <c r="BS19" s="420"/>
      <c r="BT19" s="420"/>
      <c r="BU19" s="421"/>
      <c r="BV19" s="419">
        <v>262468552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161</v>
      </c>
      <c r="C20" s="470"/>
      <c r="D20" s="470"/>
      <c r="E20" s="471"/>
      <c r="F20" s="471"/>
      <c r="G20" s="471"/>
      <c r="H20" s="471"/>
      <c r="I20" s="471"/>
      <c r="J20" s="471"/>
      <c r="K20" s="471"/>
      <c r="L20" s="479">
        <v>320749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249257808</v>
      </c>
      <c r="BO22" s="449"/>
      <c r="BP22" s="449"/>
      <c r="BQ22" s="449"/>
      <c r="BR22" s="449"/>
      <c r="BS22" s="449"/>
      <c r="BT22" s="449"/>
      <c r="BU22" s="450"/>
      <c r="BV22" s="448">
        <v>249445630</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46568597</v>
      </c>
      <c r="BO23" s="420"/>
      <c r="BP23" s="420"/>
      <c r="BQ23" s="420"/>
      <c r="BR23" s="420"/>
      <c r="BS23" s="420"/>
      <c r="BT23" s="420"/>
      <c r="BU23" s="421"/>
      <c r="BV23" s="419">
        <v>49627784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171</v>
      </c>
      <c r="F24" s="376"/>
      <c r="G24" s="376"/>
      <c r="H24" s="376"/>
      <c r="I24" s="376"/>
      <c r="J24" s="376"/>
      <c r="K24" s="377"/>
      <c r="L24" s="372">
        <v>1</v>
      </c>
      <c r="M24" s="373"/>
      <c r="N24" s="373"/>
      <c r="O24" s="373"/>
      <c r="P24" s="374"/>
      <c r="Q24" s="372">
        <v>12770</v>
      </c>
      <c r="R24" s="373"/>
      <c r="S24" s="373"/>
      <c r="T24" s="373"/>
      <c r="U24" s="373"/>
      <c r="V24" s="374"/>
      <c r="W24" s="462"/>
      <c r="X24" s="399"/>
      <c r="Y24" s="400"/>
      <c r="Z24" s="375" t="s">
        <v>172</v>
      </c>
      <c r="AA24" s="376"/>
      <c r="AB24" s="376"/>
      <c r="AC24" s="376"/>
      <c r="AD24" s="376"/>
      <c r="AE24" s="376"/>
      <c r="AF24" s="376"/>
      <c r="AG24" s="377"/>
      <c r="AH24" s="372">
        <v>4434</v>
      </c>
      <c r="AI24" s="373"/>
      <c r="AJ24" s="373"/>
      <c r="AK24" s="373"/>
      <c r="AL24" s="374"/>
      <c r="AM24" s="372">
        <v>14388330</v>
      </c>
      <c r="AN24" s="373"/>
      <c r="AO24" s="373"/>
      <c r="AP24" s="373"/>
      <c r="AQ24" s="373"/>
      <c r="AR24" s="374"/>
      <c r="AS24" s="372">
        <v>3245</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113807769</v>
      </c>
      <c r="BO24" s="420"/>
      <c r="BP24" s="420"/>
      <c r="BQ24" s="420"/>
      <c r="BR24" s="420"/>
      <c r="BS24" s="420"/>
      <c r="BT24" s="420"/>
      <c r="BU24" s="421"/>
      <c r="BV24" s="419">
        <v>111298074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174</v>
      </c>
      <c r="F25" s="376"/>
      <c r="G25" s="376"/>
      <c r="H25" s="376"/>
      <c r="I25" s="376"/>
      <c r="J25" s="376"/>
      <c r="K25" s="377"/>
      <c r="L25" s="372">
        <v>3</v>
      </c>
      <c r="M25" s="373"/>
      <c r="N25" s="373"/>
      <c r="O25" s="373"/>
      <c r="P25" s="374"/>
      <c r="Q25" s="372">
        <v>9280</v>
      </c>
      <c r="R25" s="373"/>
      <c r="S25" s="373"/>
      <c r="T25" s="373"/>
      <c r="U25" s="373"/>
      <c r="V25" s="374"/>
      <c r="W25" s="462"/>
      <c r="X25" s="399"/>
      <c r="Y25" s="400"/>
      <c r="Z25" s="375" t="s">
        <v>175</v>
      </c>
      <c r="AA25" s="376"/>
      <c r="AB25" s="376"/>
      <c r="AC25" s="376"/>
      <c r="AD25" s="376"/>
      <c r="AE25" s="376"/>
      <c r="AF25" s="376"/>
      <c r="AG25" s="377"/>
      <c r="AH25" s="372">
        <v>888</v>
      </c>
      <c r="AI25" s="373"/>
      <c r="AJ25" s="373"/>
      <c r="AK25" s="373"/>
      <c r="AL25" s="374"/>
      <c r="AM25" s="372">
        <v>2782992</v>
      </c>
      <c r="AN25" s="373"/>
      <c r="AO25" s="373"/>
      <c r="AP25" s="373"/>
      <c r="AQ25" s="373"/>
      <c r="AR25" s="374"/>
      <c r="AS25" s="372">
        <v>3134</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122787056</v>
      </c>
      <c r="BO25" s="449"/>
      <c r="BP25" s="449"/>
      <c r="BQ25" s="449"/>
      <c r="BR25" s="449"/>
      <c r="BS25" s="449"/>
      <c r="BT25" s="449"/>
      <c r="BU25" s="450"/>
      <c r="BV25" s="448">
        <v>133987107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177</v>
      </c>
      <c r="F26" s="376"/>
      <c r="G26" s="376"/>
      <c r="H26" s="376"/>
      <c r="I26" s="376"/>
      <c r="J26" s="376"/>
      <c r="K26" s="377"/>
      <c r="L26" s="372">
        <v>1</v>
      </c>
      <c r="M26" s="373"/>
      <c r="N26" s="373"/>
      <c r="O26" s="373"/>
      <c r="P26" s="374"/>
      <c r="Q26" s="372">
        <v>7660</v>
      </c>
      <c r="R26" s="373"/>
      <c r="S26" s="373"/>
      <c r="T26" s="373"/>
      <c r="U26" s="373"/>
      <c r="V26" s="374"/>
      <c r="W26" s="462"/>
      <c r="X26" s="399"/>
      <c r="Y26" s="400"/>
      <c r="Z26" s="375" t="s">
        <v>178</v>
      </c>
      <c r="AA26" s="430"/>
      <c r="AB26" s="430"/>
      <c r="AC26" s="430"/>
      <c r="AD26" s="430"/>
      <c r="AE26" s="430"/>
      <c r="AF26" s="430"/>
      <c r="AG26" s="431"/>
      <c r="AH26" s="372">
        <v>175</v>
      </c>
      <c r="AI26" s="373"/>
      <c r="AJ26" s="373"/>
      <c r="AK26" s="373"/>
      <c r="AL26" s="374"/>
      <c r="AM26" s="372">
        <v>624400</v>
      </c>
      <c r="AN26" s="373"/>
      <c r="AO26" s="373"/>
      <c r="AP26" s="373"/>
      <c r="AQ26" s="373"/>
      <c r="AR26" s="374"/>
      <c r="AS26" s="372">
        <v>3568</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v>3266260</v>
      </c>
      <c r="BO26" s="420"/>
      <c r="BP26" s="420"/>
      <c r="BQ26" s="420"/>
      <c r="BR26" s="420"/>
      <c r="BS26" s="420"/>
      <c r="BT26" s="420"/>
      <c r="BU26" s="421"/>
      <c r="BV26" s="419">
        <v>3423318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180</v>
      </c>
      <c r="F27" s="376"/>
      <c r="G27" s="376"/>
      <c r="H27" s="376"/>
      <c r="I27" s="376"/>
      <c r="J27" s="376"/>
      <c r="K27" s="377"/>
      <c r="L27" s="372">
        <v>1</v>
      </c>
      <c r="M27" s="373"/>
      <c r="N27" s="373"/>
      <c r="O27" s="373"/>
      <c r="P27" s="374"/>
      <c r="Q27" s="372">
        <v>8030</v>
      </c>
      <c r="R27" s="373"/>
      <c r="S27" s="373"/>
      <c r="T27" s="373"/>
      <c r="U27" s="373"/>
      <c r="V27" s="374"/>
      <c r="W27" s="462"/>
      <c r="X27" s="399"/>
      <c r="Y27" s="400"/>
      <c r="Z27" s="375" t="s">
        <v>181</v>
      </c>
      <c r="AA27" s="376"/>
      <c r="AB27" s="376"/>
      <c r="AC27" s="376"/>
      <c r="AD27" s="376"/>
      <c r="AE27" s="376"/>
      <c r="AF27" s="376"/>
      <c r="AG27" s="377"/>
      <c r="AH27" s="372">
        <v>3952</v>
      </c>
      <c r="AI27" s="373"/>
      <c r="AJ27" s="373"/>
      <c r="AK27" s="373"/>
      <c r="AL27" s="374"/>
      <c r="AM27" s="372">
        <v>14092692</v>
      </c>
      <c r="AN27" s="373"/>
      <c r="AO27" s="373"/>
      <c r="AP27" s="373"/>
      <c r="AQ27" s="373"/>
      <c r="AR27" s="374"/>
      <c r="AS27" s="372">
        <v>3566</v>
      </c>
      <c r="AT27" s="373"/>
      <c r="AU27" s="373"/>
      <c r="AV27" s="373"/>
      <c r="AW27" s="373"/>
      <c r="AX27" s="432"/>
      <c r="AY27" s="456" t="s">
        <v>182</v>
      </c>
      <c r="AZ27" s="457"/>
      <c r="BA27" s="457"/>
      <c r="BB27" s="457"/>
      <c r="BC27" s="457"/>
      <c r="BD27" s="457"/>
      <c r="BE27" s="457"/>
      <c r="BF27" s="457"/>
      <c r="BG27" s="457"/>
      <c r="BH27" s="457"/>
      <c r="BI27" s="457"/>
      <c r="BJ27" s="457"/>
      <c r="BK27" s="457"/>
      <c r="BL27" s="457"/>
      <c r="BM27" s="458"/>
      <c r="BN27" s="453">
        <v>1008960</v>
      </c>
      <c r="BO27" s="454"/>
      <c r="BP27" s="454"/>
      <c r="BQ27" s="454"/>
      <c r="BR27" s="454"/>
      <c r="BS27" s="454"/>
      <c r="BT27" s="454"/>
      <c r="BU27" s="455"/>
      <c r="BV27" s="453">
        <v>1008570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183</v>
      </c>
      <c r="F28" s="376"/>
      <c r="G28" s="376"/>
      <c r="H28" s="376"/>
      <c r="I28" s="376"/>
      <c r="J28" s="376"/>
      <c r="K28" s="377"/>
      <c r="L28" s="372">
        <v>1</v>
      </c>
      <c r="M28" s="373"/>
      <c r="N28" s="373"/>
      <c r="O28" s="373"/>
      <c r="P28" s="374"/>
      <c r="Q28" s="372">
        <v>7170</v>
      </c>
      <c r="R28" s="373"/>
      <c r="S28" s="373"/>
      <c r="T28" s="373"/>
      <c r="U28" s="373"/>
      <c r="V28" s="374"/>
      <c r="W28" s="462"/>
      <c r="X28" s="399"/>
      <c r="Y28" s="400"/>
      <c r="Z28" s="375" t="s">
        <v>184</v>
      </c>
      <c r="AA28" s="376"/>
      <c r="AB28" s="376"/>
      <c r="AC28" s="376"/>
      <c r="AD28" s="376"/>
      <c r="AE28" s="376"/>
      <c r="AF28" s="376"/>
      <c r="AG28" s="377"/>
      <c r="AH28" s="372">
        <v>295</v>
      </c>
      <c r="AI28" s="373"/>
      <c r="AJ28" s="373"/>
      <c r="AK28" s="373"/>
      <c r="AL28" s="374"/>
      <c r="AM28" s="372">
        <v>885885</v>
      </c>
      <c r="AN28" s="373"/>
      <c r="AO28" s="373"/>
      <c r="AP28" s="373"/>
      <c r="AQ28" s="373"/>
      <c r="AR28" s="374"/>
      <c r="AS28" s="372">
        <v>3003</v>
      </c>
      <c r="AT28" s="373"/>
      <c r="AU28" s="373"/>
      <c r="AV28" s="373"/>
      <c r="AW28" s="373"/>
      <c r="AX28" s="432"/>
      <c r="AY28" s="436" t="s">
        <v>185</v>
      </c>
      <c r="AZ28" s="437"/>
      <c r="BA28" s="437"/>
      <c r="BB28" s="438"/>
      <c r="BC28" s="445" t="s">
        <v>50</v>
      </c>
      <c r="BD28" s="446"/>
      <c r="BE28" s="446"/>
      <c r="BF28" s="446"/>
      <c r="BG28" s="446"/>
      <c r="BH28" s="446"/>
      <c r="BI28" s="446"/>
      <c r="BJ28" s="446"/>
      <c r="BK28" s="446"/>
      <c r="BL28" s="446"/>
      <c r="BM28" s="447"/>
      <c r="BN28" s="448">
        <v>13798070</v>
      </c>
      <c r="BO28" s="449"/>
      <c r="BP28" s="449"/>
      <c r="BQ28" s="449"/>
      <c r="BR28" s="449"/>
      <c r="BS28" s="449"/>
      <c r="BT28" s="449"/>
      <c r="BU28" s="450"/>
      <c r="BV28" s="448">
        <v>14481699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186</v>
      </c>
      <c r="F29" s="376"/>
      <c r="G29" s="376"/>
      <c r="H29" s="376"/>
      <c r="I29" s="376"/>
      <c r="J29" s="376"/>
      <c r="K29" s="377"/>
      <c r="L29" s="372">
        <v>44</v>
      </c>
      <c r="M29" s="373"/>
      <c r="N29" s="373"/>
      <c r="O29" s="373"/>
      <c r="P29" s="374"/>
      <c r="Q29" s="372">
        <v>6480</v>
      </c>
      <c r="R29" s="373"/>
      <c r="S29" s="373"/>
      <c r="T29" s="373"/>
      <c r="U29" s="373"/>
      <c r="V29" s="374"/>
      <c r="W29" s="463"/>
      <c r="X29" s="464"/>
      <c r="Y29" s="465"/>
      <c r="Z29" s="375" t="s">
        <v>187</v>
      </c>
      <c r="AA29" s="376"/>
      <c r="AB29" s="376"/>
      <c r="AC29" s="376"/>
      <c r="AD29" s="376"/>
      <c r="AE29" s="376"/>
      <c r="AF29" s="376"/>
      <c r="AG29" s="377"/>
      <c r="AH29" s="372">
        <v>8681</v>
      </c>
      <c r="AI29" s="373"/>
      <c r="AJ29" s="373"/>
      <c r="AK29" s="373"/>
      <c r="AL29" s="374"/>
      <c r="AM29" s="372">
        <v>29366907</v>
      </c>
      <c r="AN29" s="373"/>
      <c r="AO29" s="373"/>
      <c r="AP29" s="373"/>
      <c r="AQ29" s="373"/>
      <c r="AR29" s="374"/>
      <c r="AS29" s="372">
        <v>3383</v>
      </c>
      <c r="AT29" s="373"/>
      <c r="AU29" s="373"/>
      <c r="AV29" s="373"/>
      <c r="AW29" s="373"/>
      <c r="AX29" s="432"/>
      <c r="AY29" s="439"/>
      <c r="AZ29" s="440"/>
      <c r="BA29" s="440"/>
      <c r="BB29" s="441"/>
      <c r="BC29" s="433" t="s">
        <v>188</v>
      </c>
      <c r="BD29" s="434"/>
      <c r="BE29" s="434"/>
      <c r="BF29" s="434"/>
      <c r="BG29" s="434"/>
      <c r="BH29" s="434"/>
      <c r="BI29" s="434"/>
      <c r="BJ29" s="434"/>
      <c r="BK29" s="434"/>
      <c r="BL29" s="434"/>
      <c r="BM29" s="435"/>
      <c r="BN29" s="419">
        <v>773553</v>
      </c>
      <c r="BO29" s="420"/>
      <c r="BP29" s="420"/>
      <c r="BQ29" s="420"/>
      <c r="BR29" s="420"/>
      <c r="BS29" s="420"/>
      <c r="BT29" s="420"/>
      <c r="BU29" s="421"/>
      <c r="BV29" s="419">
        <v>677832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189</v>
      </c>
      <c r="X30" s="387"/>
      <c r="Y30" s="387"/>
      <c r="Z30" s="387"/>
      <c r="AA30" s="387"/>
      <c r="AB30" s="387"/>
      <c r="AC30" s="387"/>
      <c r="AD30" s="387"/>
      <c r="AE30" s="387"/>
      <c r="AF30" s="387"/>
      <c r="AG30" s="388"/>
      <c r="AH30" s="389">
        <v>100.1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36506254</v>
      </c>
      <c r="BO30" s="454"/>
      <c r="BP30" s="454"/>
      <c r="BQ30" s="454"/>
      <c r="BR30" s="454"/>
      <c r="BS30" s="454"/>
      <c r="BT30" s="454"/>
      <c r="BU30" s="455"/>
      <c r="BV30" s="453">
        <v>37955043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190</v>
      </c>
      <c r="D32" s="378"/>
      <c r="E32" s="378"/>
      <c r="F32" s="378"/>
      <c r="G32" s="378"/>
      <c r="H32" s="378"/>
      <c r="I32" s="378"/>
      <c r="J32" s="378"/>
      <c r="K32" s="378"/>
      <c r="L32" s="378"/>
      <c r="M32" s="378"/>
      <c r="N32" s="378"/>
      <c r="O32" s="378"/>
      <c r="P32" s="378"/>
      <c r="Q32" s="378"/>
      <c r="R32" s="378"/>
      <c r="S32" s="378"/>
      <c r="U32" s="379" t="s">
        <v>191</v>
      </c>
      <c r="V32" s="379"/>
      <c r="W32" s="379"/>
      <c r="X32" s="379"/>
      <c r="Y32" s="379"/>
      <c r="Z32" s="379"/>
      <c r="AA32" s="379"/>
      <c r="AB32" s="379"/>
      <c r="AC32" s="379"/>
      <c r="AD32" s="379"/>
      <c r="AE32" s="379"/>
      <c r="AF32" s="379"/>
      <c r="AG32" s="379"/>
      <c r="AH32" s="379"/>
      <c r="AI32" s="379"/>
      <c r="AJ32" s="379"/>
      <c r="AK32" s="379"/>
      <c r="AM32" s="379" t="s">
        <v>192</v>
      </c>
      <c r="AN32" s="379"/>
      <c r="AO32" s="379"/>
      <c r="AP32" s="379"/>
      <c r="AQ32" s="379"/>
      <c r="AR32" s="379"/>
      <c r="AS32" s="379"/>
      <c r="AT32" s="379"/>
      <c r="AU32" s="379"/>
      <c r="AV32" s="379"/>
      <c r="AW32" s="379"/>
      <c r="AX32" s="379"/>
      <c r="AY32" s="379"/>
      <c r="AZ32" s="379"/>
      <c r="BA32" s="379"/>
      <c r="BB32" s="379"/>
      <c r="BC32" s="379"/>
      <c r="BE32" s="379" t="s">
        <v>193</v>
      </c>
      <c r="BF32" s="379"/>
      <c r="BG32" s="379"/>
      <c r="BH32" s="379"/>
      <c r="BI32" s="379"/>
      <c r="BJ32" s="379"/>
      <c r="BK32" s="379"/>
      <c r="BL32" s="379"/>
      <c r="BM32" s="379"/>
      <c r="BN32" s="379"/>
      <c r="BO32" s="379"/>
      <c r="BP32" s="379"/>
      <c r="BQ32" s="379"/>
      <c r="BR32" s="379"/>
      <c r="BS32" s="379"/>
      <c r="BT32" s="379"/>
      <c r="BU32" s="379"/>
      <c r="BW32" s="379" t="s">
        <v>194</v>
      </c>
      <c r="BX32" s="379"/>
      <c r="BY32" s="379"/>
      <c r="BZ32" s="379"/>
      <c r="CA32" s="379"/>
      <c r="CB32" s="379"/>
      <c r="CC32" s="379"/>
      <c r="CD32" s="379"/>
      <c r="CE32" s="379"/>
      <c r="CF32" s="379"/>
      <c r="CG32" s="379"/>
      <c r="CH32" s="379"/>
      <c r="CI32" s="379"/>
      <c r="CJ32" s="379"/>
      <c r="CK32" s="379"/>
      <c r="CL32" s="379"/>
      <c r="CM32" s="379"/>
      <c r="CO32" s="379" t="s">
        <v>195</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196</v>
      </c>
      <c r="V33" s="371"/>
      <c r="W33" s="370" t="s">
        <v>197</v>
      </c>
      <c r="X33" s="370"/>
      <c r="Y33" s="370"/>
      <c r="Z33" s="370"/>
      <c r="AA33" s="370"/>
      <c r="AB33" s="370"/>
      <c r="AC33" s="370"/>
      <c r="AD33" s="370"/>
      <c r="AE33" s="370"/>
      <c r="AF33" s="370"/>
      <c r="AG33" s="370"/>
      <c r="AH33" s="370"/>
      <c r="AI33" s="370"/>
      <c r="AJ33" s="370"/>
      <c r="AK33" s="370"/>
      <c r="AL33" s="206"/>
      <c r="AM33" s="371" t="s">
        <v>198</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196</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7</v>
      </c>
      <c r="V34" s="367"/>
      <c r="W34" s="368" t="str">
        <f>IF('各会計、関係団体の財政状況及び健全化判断比率'!B28="","",'各会計、関係団体の財政状況及び健全化判断比率'!B28)</f>
        <v>国民健康保険事業</v>
      </c>
      <c r="X34" s="368"/>
      <c r="Y34" s="368"/>
      <c r="Z34" s="368"/>
      <c r="AA34" s="368"/>
      <c r="AB34" s="368"/>
      <c r="AC34" s="368"/>
      <c r="AD34" s="368"/>
      <c r="AE34" s="368"/>
      <c r="AF34" s="368"/>
      <c r="AG34" s="368"/>
      <c r="AH34" s="368"/>
      <c r="AI34" s="368"/>
      <c r="AJ34" s="368"/>
      <c r="AK34" s="368"/>
      <c r="AL34" s="181"/>
      <c r="AM34" s="367">
        <f>IF(AO34="","",MAX(C34:D43,U34:V43)+1)</f>
        <v>12</v>
      </c>
      <c r="AN34" s="367"/>
      <c r="AO34" s="368" t="str">
        <f>IF('各会計、関係団体の財政状況及び健全化判断比率'!B33="","",'各会計、関係団体の財政状況及び健全化判断比率'!B33)</f>
        <v>病院事業</v>
      </c>
      <c r="AP34" s="368"/>
      <c r="AQ34" s="368"/>
      <c r="AR34" s="368"/>
      <c r="AS34" s="368"/>
      <c r="AT34" s="368"/>
      <c r="AU34" s="368"/>
      <c r="AV34" s="368"/>
      <c r="AW34" s="368"/>
      <c r="AX34" s="368"/>
      <c r="AY34" s="368"/>
      <c r="AZ34" s="368"/>
      <c r="BA34" s="368"/>
      <c r="BB34" s="368"/>
      <c r="BC34" s="368"/>
      <c r="BD34" s="181"/>
      <c r="BE34" s="367">
        <f>IF(BG34="","",MAX(C34:D43,U34:V43,AM34:AN43)+1)</f>
        <v>15</v>
      </c>
      <c r="BF34" s="367"/>
      <c r="BG34" s="368" t="str">
        <f>IF('各会計、関係団体の財政状況及び健全化判断比率'!B36="","",'各会計、関係団体の財政状況及び健全化判断比率'!B36)</f>
        <v>と畜場・市場事業</v>
      </c>
      <c r="BH34" s="368"/>
      <c r="BI34" s="368"/>
      <c r="BJ34" s="368"/>
      <c r="BK34" s="368"/>
      <c r="BL34" s="368"/>
      <c r="BM34" s="368"/>
      <c r="BN34" s="368"/>
      <c r="BO34" s="368"/>
      <c r="BP34" s="368"/>
      <c r="BQ34" s="368"/>
      <c r="BR34" s="368"/>
      <c r="BS34" s="368"/>
      <c r="BT34" s="368"/>
      <c r="BU34" s="368"/>
      <c r="BV34" s="181"/>
      <c r="BW34" s="367">
        <f>IF(BY34="","",MAX(C34:D43,U34:V43,AM34:AN43,BE34:BF43)+1)</f>
        <v>18</v>
      </c>
      <c r="BX34" s="367"/>
      <c r="BY34" s="368" t="str">
        <f>IF('各会計、関係団体の財政状況及び健全化判断比率'!B68="","",'各会計、関係団体の財政状況及び健全化判断比率'!B68)</f>
        <v>浜名湖競艇企業団</v>
      </c>
      <c r="BZ34" s="368"/>
      <c r="CA34" s="368"/>
      <c r="CB34" s="368"/>
      <c r="CC34" s="368"/>
      <c r="CD34" s="368"/>
      <c r="CE34" s="368"/>
      <c r="CF34" s="368"/>
      <c r="CG34" s="368"/>
      <c r="CH34" s="368"/>
      <c r="CI34" s="368"/>
      <c r="CJ34" s="368"/>
      <c r="CK34" s="368"/>
      <c r="CL34" s="368"/>
      <c r="CM34" s="368"/>
      <c r="CN34" s="181"/>
      <c r="CO34" s="367">
        <f>IF(CQ34="","",MAX(C34:D43,U34:V43,AM34:AN43,BE34:BF43,BW34:BX43)+1)</f>
        <v>23</v>
      </c>
      <c r="CP34" s="367"/>
      <c r="CQ34" s="368" t="str">
        <f>IF('各会計、関係団体の財政状況及び健全化判断比率'!BS7="","",'各会計、関係団体の財政状況及び健全化判断比率'!BS7)</f>
        <v>（公益財団法人）浜松国際交流協会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母子父子寡婦福祉資金貸付事業</v>
      </c>
      <c r="F35" s="368"/>
      <c r="G35" s="368"/>
      <c r="H35" s="368"/>
      <c r="I35" s="368"/>
      <c r="J35" s="368"/>
      <c r="K35" s="368"/>
      <c r="L35" s="368"/>
      <c r="M35" s="368"/>
      <c r="N35" s="368"/>
      <c r="O35" s="368"/>
      <c r="P35" s="368"/>
      <c r="Q35" s="368"/>
      <c r="R35" s="368"/>
      <c r="S35" s="368"/>
      <c r="T35" s="181"/>
      <c r="U35" s="367">
        <f>IF(W35="","",U34+1)</f>
        <v>8</v>
      </c>
      <c r="V35" s="367"/>
      <c r="W35" s="368" t="str">
        <f>IF('各会計、関係団体の財政状況及び健全化判断比率'!B29="","",'各会計、関係団体の財政状況及び健全化判断比率'!B29)</f>
        <v>介護保険事業</v>
      </c>
      <c r="X35" s="368"/>
      <c r="Y35" s="368"/>
      <c r="Z35" s="368"/>
      <c r="AA35" s="368"/>
      <c r="AB35" s="368"/>
      <c r="AC35" s="368"/>
      <c r="AD35" s="368"/>
      <c r="AE35" s="368"/>
      <c r="AF35" s="368"/>
      <c r="AG35" s="368"/>
      <c r="AH35" s="368"/>
      <c r="AI35" s="368"/>
      <c r="AJ35" s="368"/>
      <c r="AK35" s="368"/>
      <c r="AL35" s="181"/>
      <c r="AM35" s="367">
        <f t="shared" ref="AM35:AM43" si="0">IF(AO35="","",AM34+1)</f>
        <v>13</v>
      </c>
      <c r="AN35" s="367"/>
      <c r="AO35" s="368" t="str">
        <f>IF('各会計、関係団体の財政状況及び健全化判断比率'!B34="","",'各会計、関係団体の財政状況及び健全化判断比率'!B34)</f>
        <v>水道事業</v>
      </c>
      <c r="AP35" s="368"/>
      <c r="AQ35" s="368"/>
      <c r="AR35" s="368"/>
      <c r="AS35" s="368"/>
      <c r="AT35" s="368"/>
      <c r="AU35" s="368"/>
      <c r="AV35" s="368"/>
      <c r="AW35" s="368"/>
      <c r="AX35" s="368"/>
      <c r="AY35" s="368"/>
      <c r="AZ35" s="368"/>
      <c r="BA35" s="368"/>
      <c r="BB35" s="368"/>
      <c r="BC35" s="368"/>
      <c r="BD35" s="181"/>
      <c r="BE35" s="367">
        <f t="shared" ref="BE35:BE43" si="1">IF(BG35="","",BE34+1)</f>
        <v>16</v>
      </c>
      <c r="BF35" s="367"/>
      <c r="BG35" s="368" t="str">
        <f>IF('各会計、関係団体の財政状況及び健全化判断比率'!B37="","",'各会計、関係団体の財政状況及び健全化判断比率'!B37)</f>
        <v>農業集落排水事業</v>
      </c>
      <c r="BH35" s="368"/>
      <c r="BI35" s="368"/>
      <c r="BJ35" s="368"/>
      <c r="BK35" s="368"/>
      <c r="BL35" s="368"/>
      <c r="BM35" s="368"/>
      <c r="BN35" s="368"/>
      <c r="BO35" s="368"/>
      <c r="BP35" s="368"/>
      <c r="BQ35" s="368"/>
      <c r="BR35" s="368"/>
      <c r="BS35" s="368"/>
      <c r="BT35" s="368"/>
      <c r="BU35" s="368"/>
      <c r="BV35" s="181"/>
      <c r="BW35" s="367">
        <f t="shared" ref="BW35:BW43" si="2">IF(BY35="","",BW34+1)</f>
        <v>19</v>
      </c>
      <c r="BX35" s="367"/>
      <c r="BY35" s="368" t="str">
        <f>IF('各会計、関係団体の財政状況及び健全化判断比率'!B69="","",'各会計、関係団体の財政状況及び健全化判断比率'!B69)</f>
        <v>浜名学園組合</v>
      </c>
      <c r="BZ35" s="368"/>
      <c r="CA35" s="368"/>
      <c r="CB35" s="368"/>
      <c r="CC35" s="368"/>
      <c r="CD35" s="368"/>
      <c r="CE35" s="368"/>
      <c r="CF35" s="368"/>
      <c r="CG35" s="368"/>
      <c r="CH35" s="368"/>
      <c r="CI35" s="368"/>
      <c r="CJ35" s="368"/>
      <c r="CK35" s="368"/>
      <c r="CL35" s="368"/>
      <c r="CM35" s="368"/>
      <c r="CN35" s="181"/>
      <c r="CO35" s="367">
        <f t="shared" ref="CO35:CO43" si="3">IF(CQ35="","",CO34+1)</f>
        <v>24</v>
      </c>
      <c r="CP35" s="367"/>
      <c r="CQ35" s="368" t="str">
        <f>IF('各会計、関係団体の財政状況及び健全化判断比率'!BS8="","",'各会計、関係団体の財政状況及び健全化判断比率'!BS8)</f>
        <v>（公益財団法人）浜松市文化振興財団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公共用地取得事業</v>
      </c>
      <c r="F36" s="368"/>
      <c r="G36" s="368"/>
      <c r="H36" s="368"/>
      <c r="I36" s="368"/>
      <c r="J36" s="368"/>
      <c r="K36" s="368"/>
      <c r="L36" s="368"/>
      <c r="M36" s="368"/>
      <c r="N36" s="368"/>
      <c r="O36" s="368"/>
      <c r="P36" s="368"/>
      <c r="Q36" s="368"/>
      <c r="R36" s="368"/>
      <c r="S36" s="368"/>
      <c r="T36" s="181"/>
      <c r="U36" s="367">
        <f t="shared" ref="U36:U43" si="4">IF(W36="","",U35+1)</f>
        <v>9</v>
      </c>
      <c r="V36" s="367"/>
      <c r="W36" s="368" t="str">
        <f>IF('各会計、関係団体の財政状況及び健全化判断比率'!B30="","",'各会計、関係団体の財政状況及び健全化判断比率'!B30)</f>
        <v>後期高齢者医療事業</v>
      </c>
      <c r="X36" s="368"/>
      <c r="Y36" s="368"/>
      <c r="Z36" s="368"/>
      <c r="AA36" s="368"/>
      <c r="AB36" s="368"/>
      <c r="AC36" s="368"/>
      <c r="AD36" s="368"/>
      <c r="AE36" s="368"/>
      <c r="AF36" s="368"/>
      <c r="AG36" s="368"/>
      <c r="AH36" s="368"/>
      <c r="AI36" s="368"/>
      <c r="AJ36" s="368"/>
      <c r="AK36" s="368"/>
      <c r="AL36" s="181"/>
      <c r="AM36" s="367">
        <f t="shared" si="0"/>
        <v>14</v>
      </c>
      <c r="AN36" s="367"/>
      <c r="AO36" s="368" t="str">
        <f>IF('各会計、関係団体の財政状況及び健全化判断比率'!B35="","",'各会計、関係団体の財政状況及び健全化判断比率'!B35)</f>
        <v>下水道事業</v>
      </c>
      <c r="AP36" s="368"/>
      <c r="AQ36" s="368"/>
      <c r="AR36" s="368"/>
      <c r="AS36" s="368"/>
      <c r="AT36" s="368"/>
      <c r="AU36" s="368"/>
      <c r="AV36" s="368"/>
      <c r="AW36" s="368"/>
      <c r="AX36" s="368"/>
      <c r="AY36" s="368"/>
      <c r="AZ36" s="368"/>
      <c r="BA36" s="368"/>
      <c r="BB36" s="368"/>
      <c r="BC36" s="368"/>
      <c r="BD36" s="181"/>
      <c r="BE36" s="367">
        <f t="shared" si="1"/>
        <v>17</v>
      </c>
      <c r="BF36" s="367"/>
      <c r="BG36" s="368" t="str">
        <f>IF('各会計、関係団体の財政状況及び健全化判断比率'!B38="","",'各会計、関係団体の財政状況及び健全化判断比率'!B38)</f>
        <v>中央卸売市場</v>
      </c>
      <c r="BH36" s="368"/>
      <c r="BI36" s="368"/>
      <c r="BJ36" s="368"/>
      <c r="BK36" s="368"/>
      <c r="BL36" s="368"/>
      <c r="BM36" s="368"/>
      <c r="BN36" s="368"/>
      <c r="BO36" s="368"/>
      <c r="BP36" s="368"/>
      <c r="BQ36" s="368"/>
      <c r="BR36" s="368"/>
      <c r="BS36" s="368"/>
      <c r="BT36" s="368"/>
      <c r="BU36" s="368"/>
      <c r="BV36" s="181"/>
      <c r="BW36" s="367">
        <f t="shared" si="2"/>
        <v>20</v>
      </c>
      <c r="BX36" s="367"/>
      <c r="BY36" s="368" t="str">
        <f>IF('各会計、関係団体の財政状況及び健全化判断比率'!B70="","",'各会計、関係団体の財政状況及び健全化判断比率'!B70)</f>
        <v>静岡県後期高齢者医療広域連合（一般会計）</v>
      </c>
      <c r="BZ36" s="368"/>
      <c r="CA36" s="368"/>
      <c r="CB36" s="368"/>
      <c r="CC36" s="368"/>
      <c r="CD36" s="368"/>
      <c r="CE36" s="368"/>
      <c r="CF36" s="368"/>
      <c r="CG36" s="368"/>
      <c r="CH36" s="368"/>
      <c r="CI36" s="368"/>
      <c r="CJ36" s="368"/>
      <c r="CK36" s="368"/>
      <c r="CL36" s="368"/>
      <c r="CM36" s="368"/>
      <c r="CN36" s="181"/>
      <c r="CO36" s="367">
        <f t="shared" si="3"/>
        <v>25</v>
      </c>
      <c r="CP36" s="367"/>
      <c r="CQ36" s="368" t="str">
        <f>IF('各会計、関係団体の財政状況及び健全化判断比率'!BS9="","",'各会計、関係団体の財政状況及び健全化判断比率'!BS9)</f>
        <v>（公益財団法人）浜松市社会福祉協議会</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f>IF(E37="","",C36+1)</f>
        <v>4</v>
      </c>
      <c r="D37" s="367"/>
      <c r="E37" s="368" t="str">
        <f>IF('各会計、関係団体の財政状況及び健全化判断比率'!B10="","",'各会計、関係団体の財政状況及び健全化判断比率'!B10)</f>
        <v>育英事業</v>
      </c>
      <c r="F37" s="368"/>
      <c r="G37" s="368"/>
      <c r="H37" s="368"/>
      <c r="I37" s="368"/>
      <c r="J37" s="368"/>
      <c r="K37" s="368"/>
      <c r="L37" s="368"/>
      <c r="M37" s="368"/>
      <c r="N37" s="368"/>
      <c r="O37" s="368"/>
      <c r="P37" s="368"/>
      <c r="Q37" s="368"/>
      <c r="R37" s="368"/>
      <c r="S37" s="368"/>
      <c r="T37" s="181"/>
      <c r="U37" s="367">
        <f t="shared" si="4"/>
        <v>10</v>
      </c>
      <c r="V37" s="367"/>
      <c r="W37" s="368" t="str">
        <f>IF('各会計、関係団体の財政状況及び健全化判断比率'!B31="","",'各会計、関係団体の財政状況及び健全化判断比率'!B31)</f>
        <v>小型自動車競走事業</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21</v>
      </c>
      <c r="BX37" s="367"/>
      <c r="BY37" s="368" t="str">
        <f>IF('各会計、関係団体の財政状況及び健全化判断比率'!B71="","",'各会計、関係団体の財政状況及び健全化判断比率'!B71)</f>
        <v>静岡県後期高齢者医療広域連合（特別会計）</v>
      </c>
      <c r="BZ37" s="368"/>
      <c r="CA37" s="368"/>
      <c r="CB37" s="368"/>
      <c r="CC37" s="368"/>
      <c r="CD37" s="368"/>
      <c r="CE37" s="368"/>
      <c r="CF37" s="368"/>
      <c r="CG37" s="368"/>
      <c r="CH37" s="368"/>
      <c r="CI37" s="368"/>
      <c r="CJ37" s="368"/>
      <c r="CK37" s="368"/>
      <c r="CL37" s="368"/>
      <c r="CM37" s="368"/>
      <c r="CN37" s="181"/>
      <c r="CO37" s="367">
        <f t="shared" si="3"/>
        <v>26</v>
      </c>
      <c r="CP37" s="367"/>
      <c r="CQ37" s="368" t="str">
        <f>IF('各会計、関係団体の財政状況及び健全化判断比率'!BS10="","",'各会計、関係団体の財政状況及び健全化判断比率'!BS10)</f>
        <v>（公益財団法人）浜松市シルバー人材センター</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f t="shared" ref="C38:C43" si="5">IF(E38="","",C37+1)</f>
        <v>5</v>
      </c>
      <c r="D38" s="367"/>
      <c r="E38" s="368" t="str">
        <f>IF('各会計、関係団体の財政状況及び健全化判断比率'!B11="","",'各会計、関係団体の財政状況及び健全化判断比率'!B11)</f>
        <v>学童等災害共済事業</v>
      </c>
      <c r="F38" s="368"/>
      <c r="G38" s="368"/>
      <c r="H38" s="368"/>
      <c r="I38" s="368"/>
      <c r="J38" s="368"/>
      <c r="K38" s="368"/>
      <c r="L38" s="368"/>
      <c r="M38" s="368"/>
      <c r="N38" s="368"/>
      <c r="O38" s="368"/>
      <c r="P38" s="368"/>
      <c r="Q38" s="368"/>
      <c r="R38" s="368"/>
      <c r="S38" s="368"/>
      <c r="T38" s="181"/>
      <c r="U38" s="367">
        <f t="shared" si="4"/>
        <v>11</v>
      </c>
      <c r="V38" s="367"/>
      <c r="W38" s="368" t="str">
        <f>IF('各会計、関係団体の財政状況及び健全化判断比率'!B32="","",'各会計、関係団体の財政状況及び健全化判断比率'!B32)</f>
        <v>駐車場事業</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22</v>
      </c>
      <c r="BX38" s="367"/>
      <c r="BY38" s="368" t="str">
        <f>IF('各会計、関係団体の財政状況及び健全化判断比率'!B72="","",'各会計、関係団体の財政状況及び健全化判断比率'!B72)</f>
        <v>静岡地方税滞納整理機構</v>
      </c>
      <c r="BZ38" s="368"/>
      <c r="CA38" s="368"/>
      <c r="CB38" s="368"/>
      <c r="CC38" s="368"/>
      <c r="CD38" s="368"/>
      <c r="CE38" s="368"/>
      <c r="CF38" s="368"/>
      <c r="CG38" s="368"/>
      <c r="CH38" s="368"/>
      <c r="CI38" s="368"/>
      <c r="CJ38" s="368"/>
      <c r="CK38" s="368"/>
      <c r="CL38" s="368"/>
      <c r="CM38" s="368"/>
      <c r="CN38" s="181"/>
      <c r="CO38" s="367">
        <f t="shared" si="3"/>
        <v>27</v>
      </c>
      <c r="CP38" s="367"/>
      <c r="CQ38" s="368" t="str">
        <f>IF('各会計、関係団体の財政状況及び健全化判断比率'!BS11="","",'各会計、関係団体の財政状況及び健全化判断比率'!BS11)</f>
        <v>（社会福祉法人）浜松市社会福祉事業団</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f t="shared" si="5"/>
        <v>6</v>
      </c>
      <c r="D39" s="367"/>
      <c r="E39" s="368" t="str">
        <f>IF('各会計、関係団体の財政状況及び健全化判断比率'!B12="","",'各会計、関係団体の財政状況及び健全化判断比率'!B12)</f>
        <v>公債管理</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f t="shared" si="3"/>
        <v>28</v>
      </c>
      <c r="CP39" s="367"/>
      <c r="CQ39" s="368" t="str">
        <f>IF('各会計、関係団体の財政状況及び健全化判断比率'!BS12="","",'各会計、関係団体の財政状況及び健全化判断比率'!BS12)</f>
        <v>（公益財団法人）浜松市医療公社</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f t="shared" si="3"/>
        <v>29</v>
      </c>
      <c r="CP40" s="367"/>
      <c r="CQ40" s="368" t="str">
        <f>IF('各会計、関係団体の財政状況及び健全化判断比率'!BS13="","",'各会計、関係団体の財政状況及び健全化判断比率'!BS13)</f>
        <v>（一般財団法人）浜松市清掃公社</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f t="shared" si="3"/>
        <v>30</v>
      </c>
      <c r="CP41" s="367"/>
      <c r="CQ41" s="368" t="str">
        <f>IF('各会計、関係団体の財政状況及び健全化判断比率'!BS14="","",'各会計、関係団体の財政状況及び健全化判断比率'!BS14)</f>
        <v>（公益財団法人）浜松地域イノベーション推進機構</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f t="shared" si="3"/>
        <v>31</v>
      </c>
      <c r="CP42" s="367"/>
      <c r="CQ42" s="368" t="str">
        <f>IF('各会計、関係団体の財政状況及び健全化判断比率'!BS15="","",'各会計、関係団体の財政状況及び健全化判断比率'!BS15)</f>
        <v>（公益財団法人）浜松市勤労福祉協会</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f t="shared" si="3"/>
        <v>32</v>
      </c>
      <c r="CP43" s="367"/>
      <c r="CQ43" s="368" t="str">
        <f>IF('各会計、関係団体の財政状況及び健全化判断比率'!BS16="","",'各会計、関係団体の財政状況及び健全化判断比率'!BS16)</f>
        <v>（公益財団法人）浜松市花みどり振興財団</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wEVklcKI6e1RGoA4Z5kMoIRvxNKiDaZHL4c+qPCl02eDZeDncodTjzA0EMyJV0CZ7kdZLHRN7Ofn0KQ1GDI23Q==" saltValue="X+/DxJQu9M1GJ3kit9UUZ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2" zoomScaleSheetLayoutView="100" workbookViewId="0">
      <selection activeCell="I32" sqref="I32"/>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x14ac:dyDescent="0.2">
      <c r="A34" s="22"/>
      <c r="B34" s="31"/>
      <c r="C34" s="1151" t="s">
        <v>586</v>
      </c>
      <c r="D34" s="1151"/>
      <c r="E34" s="1152"/>
      <c r="F34" s="32">
        <v>2.81</v>
      </c>
      <c r="G34" s="33">
        <v>2.76</v>
      </c>
      <c r="H34" s="33">
        <v>2.96</v>
      </c>
      <c r="I34" s="33">
        <v>3.13</v>
      </c>
      <c r="J34" s="34">
        <v>4.21</v>
      </c>
      <c r="K34" s="22"/>
      <c r="L34" s="22"/>
      <c r="M34" s="22"/>
      <c r="N34" s="22"/>
      <c r="O34" s="22"/>
      <c r="P34" s="22"/>
    </row>
    <row r="35" spans="1:16" ht="39" customHeight="1" x14ac:dyDescent="0.2">
      <c r="A35" s="22"/>
      <c r="B35" s="35"/>
      <c r="C35" s="1145" t="s">
        <v>587</v>
      </c>
      <c r="D35" s="1146"/>
      <c r="E35" s="1147"/>
      <c r="F35" s="36">
        <v>5.66</v>
      </c>
      <c r="G35" s="37">
        <v>5.31</v>
      </c>
      <c r="H35" s="37">
        <v>4.74</v>
      </c>
      <c r="I35" s="37">
        <v>4.2300000000000004</v>
      </c>
      <c r="J35" s="38">
        <v>3.64</v>
      </c>
      <c r="K35" s="22"/>
      <c r="L35" s="22"/>
      <c r="M35" s="22"/>
      <c r="N35" s="22"/>
      <c r="O35" s="22"/>
      <c r="P35" s="22"/>
    </row>
    <row r="36" spans="1:16" ht="39" customHeight="1" x14ac:dyDescent="0.2">
      <c r="A36" s="22"/>
      <c r="B36" s="35"/>
      <c r="C36" s="1145" t="s">
        <v>588</v>
      </c>
      <c r="D36" s="1146"/>
      <c r="E36" s="1147"/>
      <c r="F36" s="36">
        <v>1.42</v>
      </c>
      <c r="G36" s="37">
        <v>1.95</v>
      </c>
      <c r="H36" s="37">
        <v>2.34</v>
      </c>
      <c r="I36" s="37">
        <v>2.35</v>
      </c>
      <c r="J36" s="38">
        <v>2.5</v>
      </c>
      <c r="K36" s="22"/>
      <c r="L36" s="22"/>
      <c r="M36" s="22"/>
      <c r="N36" s="22"/>
      <c r="O36" s="22"/>
      <c r="P36" s="22"/>
    </row>
    <row r="37" spans="1:16" ht="39" customHeight="1" x14ac:dyDescent="0.2">
      <c r="A37" s="22"/>
      <c r="B37" s="35"/>
      <c r="C37" s="1145" t="s">
        <v>589</v>
      </c>
      <c r="D37" s="1146"/>
      <c r="E37" s="1147"/>
      <c r="F37" s="36">
        <v>1.45</v>
      </c>
      <c r="G37" s="37">
        <v>1.45</v>
      </c>
      <c r="H37" s="37">
        <v>1.34</v>
      </c>
      <c r="I37" s="37">
        <v>1.82</v>
      </c>
      <c r="J37" s="38">
        <v>2.21</v>
      </c>
      <c r="K37" s="22"/>
      <c r="L37" s="22"/>
      <c r="M37" s="22"/>
      <c r="N37" s="22"/>
      <c r="O37" s="22"/>
      <c r="P37" s="22"/>
    </row>
    <row r="38" spans="1:16" ht="39" customHeight="1" x14ac:dyDescent="0.2">
      <c r="A38" s="22"/>
      <c r="B38" s="35"/>
      <c r="C38" s="1145" t="s">
        <v>590</v>
      </c>
      <c r="D38" s="1146"/>
      <c r="E38" s="1147"/>
      <c r="F38" s="36">
        <v>0.79</v>
      </c>
      <c r="G38" s="37">
        <v>0.87</v>
      </c>
      <c r="H38" s="37">
        <v>1.37</v>
      </c>
      <c r="I38" s="37">
        <v>1.57</v>
      </c>
      <c r="J38" s="38">
        <v>1.37</v>
      </c>
      <c r="K38" s="22"/>
      <c r="L38" s="22"/>
      <c r="M38" s="22"/>
      <c r="N38" s="22"/>
      <c r="O38" s="22"/>
      <c r="P38" s="22"/>
    </row>
    <row r="39" spans="1:16" ht="39" customHeight="1" x14ac:dyDescent="0.2">
      <c r="A39" s="22"/>
      <c r="B39" s="35"/>
      <c r="C39" s="1145" t="s">
        <v>591</v>
      </c>
      <c r="D39" s="1146"/>
      <c r="E39" s="1147"/>
      <c r="F39" s="36">
        <v>0.57999999999999996</v>
      </c>
      <c r="G39" s="37">
        <v>0.33</v>
      </c>
      <c r="H39" s="37">
        <v>0.38</v>
      </c>
      <c r="I39" s="37">
        <v>0.75</v>
      </c>
      <c r="J39" s="38">
        <v>0.86</v>
      </c>
      <c r="K39" s="22"/>
      <c r="L39" s="22"/>
      <c r="M39" s="22"/>
      <c r="N39" s="22"/>
      <c r="O39" s="22"/>
      <c r="P39" s="22"/>
    </row>
    <row r="40" spans="1:16" ht="39" customHeight="1" x14ac:dyDescent="0.2">
      <c r="A40" s="22"/>
      <c r="B40" s="35"/>
      <c r="C40" s="1145" t="s">
        <v>592</v>
      </c>
      <c r="D40" s="1146"/>
      <c r="E40" s="1147"/>
      <c r="F40" s="36">
        <v>0.32</v>
      </c>
      <c r="G40" s="37">
        <v>0.32</v>
      </c>
      <c r="H40" s="37">
        <v>0.32</v>
      </c>
      <c r="I40" s="37">
        <v>0.31</v>
      </c>
      <c r="J40" s="38">
        <v>0.33</v>
      </c>
      <c r="K40" s="22"/>
      <c r="L40" s="22"/>
      <c r="M40" s="22"/>
      <c r="N40" s="22"/>
      <c r="O40" s="22"/>
      <c r="P40" s="22"/>
    </row>
    <row r="41" spans="1:16" ht="39" customHeight="1" x14ac:dyDescent="0.2">
      <c r="A41" s="22"/>
      <c r="B41" s="35"/>
      <c r="C41" s="1145" t="s">
        <v>593</v>
      </c>
      <c r="D41" s="1146"/>
      <c r="E41" s="1147"/>
      <c r="F41" s="36">
        <v>0.01</v>
      </c>
      <c r="G41" s="37">
        <v>0.01</v>
      </c>
      <c r="H41" s="37">
        <v>0.02</v>
      </c>
      <c r="I41" s="37">
        <v>0.03</v>
      </c>
      <c r="J41" s="38">
        <v>0.04</v>
      </c>
      <c r="K41" s="22"/>
      <c r="L41" s="22"/>
      <c r="M41" s="22"/>
      <c r="N41" s="22"/>
      <c r="O41" s="22"/>
      <c r="P41" s="22"/>
    </row>
    <row r="42" spans="1:16" ht="39" customHeight="1" x14ac:dyDescent="0.2">
      <c r="A42" s="22"/>
      <c r="B42" s="39"/>
      <c r="C42" s="1145" t="s">
        <v>594</v>
      </c>
      <c r="D42" s="1146"/>
      <c r="E42" s="1147"/>
      <c r="F42" s="36" t="s">
        <v>537</v>
      </c>
      <c r="G42" s="37" t="s">
        <v>537</v>
      </c>
      <c r="H42" s="37" t="s">
        <v>537</v>
      </c>
      <c r="I42" s="37" t="s">
        <v>537</v>
      </c>
      <c r="J42" s="38" t="s">
        <v>537</v>
      </c>
      <c r="K42" s="22"/>
      <c r="L42" s="22"/>
      <c r="M42" s="22"/>
      <c r="N42" s="22"/>
      <c r="O42" s="22"/>
      <c r="P42" s="22"/>
    </row>
    <row r="43" spans="1:16" ht="39" customHeight="1" thickBot="1" x14ac:dyDescent="0.25">
      <c r="A43" s="22"/>
      <c r="B43" s="40"/>
      <c r="C43" s="1148" t="s">
        <v>595</v>
      </c>
      <c r="D43" s="1149"/>
      <c r="E43" s="1150"/>
      <c r="F43" s="41">
        <v>0.06</v>
      </c>
      <c r="G43" s="42">
        <v>0.03</v>
      </c>
      <c r="H43" s="42">
        <v>0.03</v>
      </c>
      <c r="I43" s="42">
        <v>0.03</v>
      </c>
      <c r="J43" s="43">
        <v>0.04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dhi+CQ0A0HGq8hx+DTn3HbC3sePU0LYCo700OKi536rk3lCPHAjmhjzn2CDwZJgzieFY9eVtAQBGzsnCVQgicg==" saltValue="6cp88pTYoNWBdHeS/5Mq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B43" zoomScaleSheetLayoutView="55" workbookViewId="0">
      <selection activeCell="S55" sqref="S55"/>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31595</v>
      </c>
      <c r="L45" s="60">
        <v>30558</v>
      </c>
      <c r="M45" s="60">
        <v>29596</v>
      </c>
      <c r="N45" s="60">
        <v>28964</v>
      </c>
      <c r="O45" s="61">
        <v>25816</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537</v>
      </c>
      <c r="L46" s="64" t="s">
        <v>537</v>
      </c>
      <c r="M46" s="64" t="s">
        <v>537</v>
      </c>
      <c r="N46" s="64" t="s">
        <v>537</v>
      </c>
      <c r="O46" s="65" t="s">
        <v>537</v>
      </c>
      <c r="P46" s="48"/>
      <c r="Q46" s="48"/>
      <c r="R46" s="48"/>
      <c r="S46" s="48"/>
      <c r="T46" s="48"/>
      <c r="U46" s="48"/>
    </row>
    <row r="47" spans="1:21" ht="30.75" customHeight="1" x14ac:dyDescent="0.2">
      <c r="A47" s="48"/>
      <c r="B47" s="1178"/>
      <c r="C47" s="1179"/>
      <c r="D47" s="62"/>
      <c r="E47" s="1155" t="s">
        <v>14</v>
      </c>
      <c r="F47" s="1155"/>
      <c r="G47" s="1155"/>
      <c r="H47" s="1155"/>
      <c r="I47" s="1155"/>
      <c r="J47" s="1156"/>
      <c r="K47" s="63">
        <v>3667</v>
      </c>
      <c r="L47" s="64">
        <v>4000</v>
      </c>
      <c r="M47" s="64">
        <v>4167</v>
      </c>
      <c r="N47" s="64">
        <v>4500</v>
      </c>
      <c r="O47" s="65">
        <v>4833</v>
      </c>
      <c r="P47" s="48"/>
      <c r="Q47" s="48"/>
      <c r="R47" s="48"/>
      <c r="S47" s="48"/>
      <c r="T47" s="48"/>
      <c r="U47" s="48"/>
    </row>
    <row r="48" spans="1:21" ht="30.75" customHeight="1" x14ac:dyDescent="0.2">
      <c r="A48" s="48"/>
      <c r="B48" s="1178"/>
      <c r="C48" s="1179"/>
      <c r="D48" s="62"/>
      <c r="E48" s="1155" t="s">
        <v>15</v>
      </c>
      <c r="F48" s="1155"/>
      <c r="G48" s="1155"/>
      <c r="H48" s="1155"/>
      <c r="I48" s="1155"/>
      <c r="J48" s="1156"/>
      <c r="K48" s="63">
        <v>5618</v>
      </c>
      <c r="L48" s="64">
        <v>5497</v>
      </c>
      <c r="M48" s="64">
        <v>5227</v>
      </c>
      <c r="N48" s="64">
        <v>5019</v>
      </c>
      <c r="O48" s="65">
        <v>4931</v>
      </c>
      <c r="P48" s="48"/>
      <c r="Q48" s="48"/>
      <c r="R48" s="48"/>
      <c r="S48" s="48"/>
      <c r="T48" s="48"/>
      <c r="U48" s="48"/>
    </row>
    <row r="49" spans="1:21" ht="30.75" customHeight="1" x14ac:dyDescent="0.2">
      <c r="A49" s="48"/>
      <c r="B49" s="1178"/>
      <c r="C49" s="1179"/>
      <c r="D49" s="62"/>
      <c r="E49" s="1155" t="s">
        <v>16</v>
      </c>
      <c r="F49" s="1155"/>
      <c r="G49" s="1155"/>
      <c r="H49" s="1155"/>
      <c r="I49" s="1155"/>
      <c r="J49" s="1156"/>
      <c r="K49" s="63">
        <v>1</v>
      </c>
      <c r="L49" s="64">
        <v>1</v>
      </c>
      <c r="M49" s="64">
        <v>1</v>
      </c>
      <c r="N49" s="64">
        <v>1</v>
      </c>
      <c r="O49" s="65">
        <v>1</v>
      </c>
      <c r="P49" s="48"/>
      <c r="Q49" s="48"/>
      <c r="R49" s="48"/>
      <c r="S49" s="48"/>
      <c r="T49" s="48"/>
      <c r="U49" s="48"/>
    </row>
    <row r="50" spans="1:21" ht="30.75" customHeight="1" x14ac:dyDescent="0.2">
      <c r="A50" s="48"/>
      <c r="B50" s="1178"/>
      <c r="C50" s="1179"/>
      <c r="D50" s="62"/>
      <c r="E50" s="1155" t="s">
        <v>17</v>
      </c>
      <c r="F50" s="1155"/>
      <c r="G50" s="1155"/>
      <c r="H50" s="1155"/>
      <c r="I50" s="1155"/>
      <c r="J50" s="1156"/>
      <c r="K50" s="63">
        <v>1045</v>
      </c>
      <c r="L50" s="64">
        <v>982</v>
      </c>
      <c r="M50" s="64">
        <v>1347</v>
      </c>
      <c r="N50" s="64">
        <v>1410</v>
      </c>
      <c r="O50" s="65">
        <v>2157</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537</v>
      </c>
      <c r="L51" s="64" t="s">
        <v>537</v>
      </c>
      <c r="M51" s="64" t="s">
        <v>537</v>
      </c>
      <c r="N51" s="64" t="s">
        <v>537</v>
      </c>
      <c r="O51" s="65" t="s">
        <v>537</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31905</v>
      </c>
      <c r="L52" s="64">
        <v>31398</v>
      </c>
      <c r="M52" s="64">
        <v>30841</v>
      </c>
      <c r="N52" s="64">
        <v>31005</v>
      </c>
      <c r="O52" s="65">
        <v>29870</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10021</v>
      </c>
      <c r="L53" s="69">
        <v>9640</v>
      </c>
      <c r="M53" s="69">
        <v>9497</v>
      </c>
      <c r="N53" s="69">
        <v>8889</v>
      </c>
      <c r="O53" s="70">
        <v>7868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596</v>
      </c>
      <c r="P56" s="48"/>
      <c r="Q56" s="48"/>
      <c r="R56" s="48"/>
      <c r="S56" s="48"/>
      <c r="T56" s="48"/>
      <c r="U56" s="48"/>
    </row>
    <row r="57" spans="1:21" ht="31.5" customHeight="1" thickBot="1" x14ac:dyDescent="0.3">
      <c r="A57" s="48"/>
      <c r="B57" s="76"/>
      <c r="C57" s="77"/>
      <c r="D57" s="77"/>
      <c r="E57" s="78"/>
      <c r="F57" s="78"/>
      <c r="G57" s="78"/>
      <c r="H57" s="78"/>
      <c r="I57" s="78"/>
      <c r="J57" s="79" t="s">
        <v>2</v>
      </c>
      <c r="K57" s="80" t="s">
        <v>597</v>
      </c>
      <c r="L57" s="81" t="s">
        <v>598</v>
      </c>
      <c r="M57" s="81" t="s">
        <v>599</v>
      </c>
      <c r="N57" s="81" t="s">
        <v>600</v>
      </c>
      <c r="O57" s="82" t="s">
        <v>601</v>
      </c>
      <c r="P57" s="48"/>
      <c r="Q57" s="48"/>
      <c r="R57" s="48"/>
      <c r="S57" s="48"/>
      <c r="T57" s="48"/>
      <c r="U57" s="48"/>
    </row>
    <row r="58" spans="1:21" ht="31.5" customHeight="1" x14ac:dyDescent="0.2">
      <c r="B58" s="1161" t="s">
        <v>26</v>
      </c>
      <c r="C58" s="1162"/>
      <c r="D58" s="1167" t="s">
        <v>27</v>
      </c>
      <c r="E58" s="1168"/>
      <c r="F58" s="1168"/>
      <c r="G58" s="1168"/>
      <c r="H58" s="1168"/>
      <c r="I58" s="1168"/>
      <c r="J58" s="1169"/>
      <c r="K58" s="83">
        <v>10000</v>
      </c>
      <c r="L58" s="84">
        <v>10000</v>
      </c>
      <c r="M58" s="84">
        <v>10000</v>
      </c>
      <c r="N58" s="84">
        <v>10000</v>
      </c>
      <c r="O58" s="85">
        <v>10000</v>
      </c>
    </row>
    <row r="59" spans="1:21" ht="31.5" customHeight="1" x14ac:dyDescent="0.2">
      <c r="B59" s="1163"/>
      <c r="C59" s="1164"/>
      <c r="D59" s="1170" t="s">
        <v>28</v>
      </c>
      <c r="E59" s="1171"/>
      <c r="F59" s="1171"/>
      <c r="G59" s="1171"/>
      <c r="H59" s="1171"/>
      <c r="I59" s="1171"/>
      <c r="J59" s="1172"/>
      <c r="K59" s="86">
        <v>22500</v>
      </c>
      <c r="L59" s="87">
        <v>23500</v>
      </c>
      <c r="M59" s="87">
        <v>25500</v>
      </c>
      <c r="N59" s="87">
        <v>28000</v>
      </c>
      <c r="O59" s="88">
        <v>32500</v>
      </c>
    </row>
    <row r="60" spans="1:21" ht="31.5" customHeight="1" thickBot="1" x14ac:dyDescent="0.25">
      <c r="B60" s="1165"/>
      <c r="C60" s="1166"/>
      <c r="D60" s="1173" t="s">
        <v>29</v>
      </c>
      <c r="E60" s="1174"/>
      <c r="F60" s="1174"/>
      <c r="G60" s="1174"/>
      <c r="H60" s="1174"/>
      <c r="I60" s="1174"/>
      <c r="J60" s="1175"/>
      <c r="K60" s="89">
        <v>15000</v>
      </c>
      <c r="L60" s="90">
        <v>15000</v>
      </c>
      <c r="M60" s="90">
        <v>15333</v>
      </c>
      <c r="N60" s="90">
        <v>16000</v>
      </c>
      <c r="O60" s="91">
        <v>16833</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5ZmfIKoBeXoYgUDxUviogpGXionDqTeAV95UEt9LN4YwkbiarxDEcaZLtE8S8l5Xfj0wqND9TUcCs6yI9PBo2A==" saltValue="sZ/DS4zWEldXG+l5lVKMF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2" zoomScaleSheetLayoutView="100" workbookViewId="0">
      <selection activeCell="K48" sqref="K48"/>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578</v>
      </c>
      <c r="J40" s="103" t="s">
        <v>579</v>
      </c>
      <c r="K40" s="103" t="s">
        <v>580</v>
      </c>
      <c r="L40" s="103" t="s">
        <v>581</v>
      </c>
      <c r="M40" s="104" t="s">
        <v>582</v>
      </c>
    </row>
    <row r="41" spans="2:13" ht="27.75" customHeight="1" x14ac:dyDescent="0.2">
      <c r="B41" s="1196" t="s">
        <v>32</v>
      </c>
      <c r="C41" s="1197"/>
      <c r="D41" s="105"/>
      <c r="E41" s="1198" t="s">
        <v>33</v>
      </c>
      <c r="F41" s="1198"/>
      <c r="G41" s="1198"/>
      <c r="H41" s="1199"/>
      <c r="I41" s="355">
        <v>281322</v>
      </c>
      <c r="J41" s="356">
        <v>281621</v>
      </c>
      <c r="K41" s="356">
        <v>286535</v>
      </c>
      <c r="L41" s="356">
        <v>282919</v>
      </c>
      <c r="M41" s="357">
        <v>286232</v>
      </c>
    </row>
    <row r="42" spans="2:13" ht="27.75" customHeight="1" x14ac:dyDescent="0.2">
      <c r="B42" s="1186"/>
      <c r="C42" s="1187"/>
      <c r="D42" s="106"/>
      <c r="E42" s="1190" t="s">
        <v>34</v>
      </c>
      <c r="F42" s="1190"/>
      <c r="G42" s="1190"/>
      <c r="H42" s="1191"/>
      <c r="I42" s="358">
        <v>9466</v>
      </c>
      <c r="J42" s="359">
        <v>10378</v>
      </c>
      <c r="K42" s="359">
        <v>9673</v>
      </c>
      <c r="L42" s="359">
        <v>8851</v>
      </c>
      <c r="M42" s="360">
        <v>7971</v>
      </c>
    </row>
    <row r="43" spans="2:13" ht="27.75" customHeight="1" x14ac:dyDescent="0.2">
      <c r="B43" s="1186"/>
      <c r="C43" s="1187"/>
      <c r="D43" s="106"/>
      <c r="E43" s="1190" t="s">
        <v>35</v>
      </c>
      <c r="F43" s="1190"/>
      <c r="G43" s="1190"/>
      <c r="H43" s="1191"/>
      <c r="I43" s="358">
        <v>70958</v>
      </c>
      <c r="J43" s="359">
        <v>65344</v>
      </c>
      <c r="K43" s="359">
        <v>60782</v>
      </c>
      <c r="L43" s="359">
        <v>58256</v>
      </c>
      <c r="M43" s="360">
        <v>58951</v>
      </c>
    </row>
    <row r="44" spans="2:13" ht="27.75" customHeight="1" x14ac:dyDescent="0.2">
      <c r="B44" s="1186"/>
      <c r="C44" s="1187"/>
      <c r="D44" s="106"/>
      <c r="E44" s="1190" t="s">
        <v>36</v>
      </c>
      <c r="F44" s="1190"/>
      <c r="G44" s="1190"/>
      <c r="H44" s="1191"/>
      <c r="I44" s="358">
        <v>41</v>
      </c>
      <c r="J44" s="359">
        <v>29</v>
      </c>
      <c r="K44" s="359">
        <v>18</v>
      </c>
      <c r="L44" s="359">
        <v>6</v>
      </c>
      <c r="M44" s="360" t="s">
        <v>537</v>
      </c>
    </row>
    <row r="45" spans="2:13" ht="27.75" customHeight="1" x14ac:dyDescent="0.2">
      <c r="B45" s="1186"/>
      <c r="C45" s="1187"/>
      <c r="D45" s="106"/>
      <c r="E45" s="1190" t="s">
        <v>37</v>
      </c>
      <c r="F45" s="1190"/>
      <c r="G45" s="1190"/>
      <c r="H45" s="1191"/>
      <c r="I45" s="358">
        <v>66422</v>
      </c>
      <c r="J45" s="359">
        <v>64692</v>
      </c>
      <c r="K45" s="359">
        <v>62937</v>
      </c>
      <c r="L45" s="359">
        <v>62046</v>
      </c>
      <c r="M45" s="360">
        <v>61162</v>
      </c>
    </row>
    <row r="46" spans="2:13" ht="27.75" customHeight="1" x14ac:dyDescent="0.2">
      <c r="B46" s="1186"/>
      <c r="C46" s="1187"/>
      <c r="D46" s="107"/>
      <c r="E46" s="1190" t="s">
        <v>38</v>
      </c>
      <c r="F46" s="1190"/>
      <c r="G46" s="1190"/>
      <c r="H46" s="1191"/>
      <c r="I46" s="358" t="s">
        <v>537</v>
      </c>
      <c r="J46" s="359" t="s">
        <v>537</v>
      </c>
      <c r="K46" s="359" t="s">
        <v>537</v>
      </c>
      <c r="L46" s="359" t="s">
        <v>537</v>
      </c>
      <c r="M46" s="360" t="s">
        <v>537</v>
      </c>
    </row>
    <row r="47" spans="2:13" ht="27.75" customHeight="1" x14ac:dyDescent="0.2">
      <c r="B47" s="1186"/>
      <c r="C47" s="1187"/>
      <c r="D47" s="108"/>
      <c r="E47" s="1200" t="s">
        <v>39</v>
      </c>
      <c r="F47" s="1201"/>
      <c r="G47" s="1201"/>
      <c r="H47" s="1202"/>
      <c r="I47" s="358" t="s">
        <v>537</v>
      </c>
      <c r="J47" s="359" t="s">
        <v>537</v>
      </c>
      <c r="K47" s="359" t="s">
        <v>537</v>
      </c>
      <c r="L47" s="359" t="s">
        <v>537</v>
      </c>
      <c r="M47" s="360" t="s">
        <v>537</v>
      </c>
    </row>
    <row r="48" spans="2:13" ht="27.75" customHeight="1" x14ac:dyDescent="0.2">
      <c r="B48" s="1186"/>
      <c r="C48" s="1187"/>
      <c r="D48" s="106"/>
      <c r="E48" s="1190" t="s">
        <v>40</v>
      </c>
      <c r="F48" s="1190"/>
      <c r="G48" s="1190"/>
      <c r="H48" s="1191"/>
      <c r="I48" s="358" t="s">
        <v>537</v>
      </c>
      <c r="J48" s="359" t="s">
        <v>537</v>
      </c>
      <c r="K48" s="359" t="s">
        <v>537</v>
      </c>
      <c r="L48" s="359" t="s">
        <v>537</v>
      </c>
      <c r="M48" s="360" t="s">
        <v>537</v>
      </c>
    </row>
    <row r="49" spans="2:13" ht="27.75" customHeight="1" x14ac:dyDescent="0.2">
      <c r="B49" s="1188"/>
      <c r="C49" s="1189"/>
      <c r="D49" s="106"/>
      <c r="E49" s="1190" t="s">
        <v>41</v>
      </c>
      <c r="F49" s="1190"/>
      <c r="G49" s="1190"/>
      <c r="H49" s="1191"/>
      <c r="I49" s="358" t="s">
        <v>537</v>
      </c>
      <c r="J49" s="359" t="s">
        <v>537</v>
      </c>
      <c r="K49" s="359" t="s">
        <v>537</v>
      </c>
      <c r="L49" s="359" t="s">
        <v>537</v>
      </c>
      <c r="M49" s="360" t="s">
        <v>537</v>
      </c>
    </row>
    <row r="50" spans="2:13" ht="27.75" customHeight="1" x14ac:dyDescent="0.2">
      <c r="B50" s="1184" t="s">
        <v>42</v>
      </c>
      <c r="C50" s="1185"/>
      <c r="D50" s="109"/>
      <c r="E50" s="1190" t="s">
        <v>43</v>
      </c>
      <c r="F50" s="1190"/>
      <c r="G50" s="1190"/>
      <c r="H50" s="1191"/>
      <c r="I50" s="358">
        <v>77197</v>
      </c>
      <c r="J50" s="359">
        <v>78539</v>
      </c>
      <c r="K50" s="359">
        <v>75899</v>
      </c>
      <c r="L50" s="359">
        <v>90642</v>
      </c>
      <c r="M50" s="360">
        <v>93961</v>
      </c>
    </row>
    <row r="51" spans="2:13" ht="27.75" customHeight="1" x14ac:dyDescent="0.2">
      <c r="B51" s="1186"/>
      <c r="C51" s="1187"/>
      <c r="D51" s="106"/>
      <c r="E51" s="1190" t="s">
        <v>44</v>
      </c>
      <c r="F51" s="1190"/>
      <c r="G51" s="1190"/>
      <c r="H51" s="1191"/>
      <c r="I51" s="358">
        <v>46091</v>
      </c>
      <c r="J51" s="359">
        <v>42834</v>
      </c>
      <c r="K51" s="359">
        <v>43049</v>
      </c>
      <c r="L51" s="359">
        <v>41901</v>
      </c>
      <c r="M51" s="360">
        <v>39027</v>
      </c>
    </row>
    <row r="52" spans="2:13" ht="27.75" customHeight="1" x14ac:dyDescent="0.2">
      <c r="B52" s="1188"/>
      <c r="C52" s="1189"/>
      <c r="D52" s="106"/>
      <c r="E52" s="1190" t="s">
        <v>45</v>
      </c>
      <c r="F52" s="1190"/>
      <c r="G52" s="1190"/>
      <c r="H52" s="1191"/>
      <c r="I52" s="358">
        <v>344659</v>
      </c>
      <c r="J52" s="359">
        <v>351547</v>
      </c>
      <c r="K52" s="359">
        <v>362112</v>
      </c>
      <c r="L52" s="359">
        <v>365009</v>
      </c>
      <c r="M52" s="360">
        <v>365602</v>
      </c>
    </row>
    <row r="53" spans="2:13" ht="27.75" customHeight="1" thickBot="1" x14ac:dyDescent="0.25">
      <c r="B53" s="1192" t="s">
        <v>46</v>
      </c>
      <c r="C53" s="1193"/>
      <c r="D53" s="110"/>
      <c r="E53" s="1194" t="s">
        <v>47</v>
      </c>
      <c r="F53" s="1194"/>
      <c r="G53" s="1194"/>
      <c r="H53" s="1195"/>
      <c r="I53" s="361">
        <v>-39738</v>
      </c>
      <c r="J53" s="362">
        <v>-50857</v>
      </c>
      <c r="K53" s="362">
        <v>-61116</v>
      </c>
      <c r="L53" s="362">
        <v>-85475</v>
      </c>
      <c r="M53" s="363">
        <v>-84276</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EnH8adZeM2KseDVBus+LktOeUEMiCCiDYo0VsdgvZoVPYiiPSTaTDbvRbc2WPbAvk5dma9Sy8uXha44uFjBawg==" saltValue="nfkpJQJisjoFk23Onrst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E52" zoomScale="82" zoomScaleNormal="82" zoomScaleSheetLayoutView="100" workbookViewId="0">
      <selection activeCell="C58" sqref="C58:E58"/>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580</v>
      </c>
      <c r="G54" s="119" t="s">
        <v>581</v>
      </c>
      <c r="H54" s="120" t="s">
        <v>582</v>
      </c>
    </row>
    <row r="55" spans="2:8" ht="52.5" customHeight="1" x14ac:dyDescent="0.2">
      <c r="B55" s="121"/>
      <c r="C55" s="1211" t="s">
        <v>50</v>
      </c>
      <c r="D55" s="1211"/>
      <c r="E55" s="1212"/>
      <c r="F55" s="122">
        <v>10767</v>
      </c>
      <c r="G55" s="122">
        <v>14482</v>
      </c>
      <c r="H55" s="123">
        <v>13798</v>
      </c>
    </row>
    <row r="56" spans="2:8" ht="52.5" customHeight="1" x14ac:dyDescent="0.2">
      <c r="B56" s="124"/>
      <c r="C56" s="1213" t="s">
        <v>51</v>
      </c>
      <c r="D56" s="1213"/>
      <c r="E56" s="1214"/>
      <c r="F56" s="125">
        <v>590</v>
      </c>
      <c r="G56" s="125">
        <v>678</v>
      </c>
      <c r="H56" s="126">
        <v>774</v>
      </c>
    </row>
    <row r="57" spans="2:8" ht="53.25" customHeight="1" x14ac:dyDescent="0.2">
      <c r="B57" s="124"/>
      <c r="C57" s="1215" t="s">
        <v>52</v>
      </c>
      <c r="D57" s="1215"/>
      <c r="E57" s="1216"/>
      <c r="F57" s="127">
        <v>31526</v>
      </c>
      <c r="G57" s="127">
        <v>37955</v>
      </c>
      <c r="H57" s="128">
        <v>36506</v>
      </c>
    </row>
    <row r="58" spans="2:8" ht="45.75" customHeight="1" x14ac:dyDescent="0.2">
      <c r="B58" s="129"/>
      <c r="C58" s="1203" t="s">
        <v>621</v>
      </c>
      <c r="D58" s="1204"/>
      <c r="E58" s="1205"/>
      <c r="F58" s="130">
        <v>12108</v>
      </c>
      <c r="G58" s="130">
        <v>15110</v>
      </c>
      <c r="H58" s="131">
        <v>15110</v>
      </c>
    </row>
    <row r="59" spans="2:8" ht="45.75" customHeight="1" x14ac:dyDescent="0.2">
      <c r="B59" s="129"/>
      <c r="C59" s="1203" t="s">
        <v>622</v>
      </c>
      <c r="D59" s="1204"/>
      <c r="E59" s="1205"/>
      <c r="F59" s="130">
        <v>5790</v>
      </c>
      <c r="G59" s="130">
        <v>8020</v>
      </c>
      <c r="H59" s="131">
        <v>8679</v>
      </c>
    </row>
    <row r="60" spans="2:8" ht="45.75" customHeight="1" x14ac:dyDescent="0.2">
      <c r="B60" s="129"/>
      <c r="C60" s="1203" t="s">
        <v>623</v>
      </c>
      <c r="D60" s="1204"/>
      <c r="E60" s="1205"/>
      <c r="F60" s="130">
        <v>1026</v>
      </c>
      <c r="G60" s="130">
        <v>3034</v>
      </c>
      <c r="H60" s="131">
        <v>3808</v>
      </c>
    </row>
    <row r="61" spans="2:8" ht="45.75" customHeight="1" x14ac:dyDescent="0.2">
      <c r="B61" s="129"/>
      <c r="C61" s="1203" t="s">
        <v>624</v>
      </c>
      <c r="D61" s="1204"/>
      <c r="E61" s="1205"/>
      <c r="F61" s="130">
        <v>5175</v>
      </c>
      <c r="G61" s="130">
        <v>4981</v>
      </c>
      <c r="H61" s="131">
        <v>3393</v>
      </c>
    </row>
    <row r="62" spans="2:8" ht="45.75" customHeight="1" thickBot="1" x14ac:dyDescent="0.25">
      <c r="B62" s="132"/>
      <c r="C62" s="1206" t="s">
        <v>625</v>
      </c>
      <c r="D62" s="1207"/>
      <c r="E62" s="1208"/>
      <c r="F62" s="133">
        <v>2516</v>
      </c>
      <c r="G62" s="133">
        <v>2116</v>
      </c>
      <c r="H62" s="134">
        <v>1304</v>
      </c>
    </row>
    <row r="63" spans="2:8" ht="52.5" customHeight="1" thickBot="1" x14ac:dyDescent="0.25">
      <c r="B63" s="135"/>
      <c r="C63" s="1209" t="s">
        <v>53</v>
      </c>
      <c r="D63" s="1209"/>
      <c r="E63" s="1210"/>
      <c r="F63" s="136">
        <v>42883</v>
      </c>
      <c r="G63" s="136">
        <v>53115</v>
      </c>
      <c r="H63" s="137">
        <v>51078</v>
      </c>
    </row>
    <row r="64" spans="2:8" ht="13" x14ac:dyDescent="0.2"/>
  </sheetData>
  <sheetProtection algorithmName="SHA-512" hashValue="0dmdKoqrwkorbIIgPXmsOQ+Tyx+HP/l063NHWxgS0c0//XnDnKO79eySW0owny5/TyM82OCtW+1DhqxkeRej3w==" saltValue="ExKPvARsklpwIvd3b6H7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575</v>
      </c>
      <c r="G2" s="151"/>
      <c r="H2" s="152"/>
    </row>
    <row r="3" spans="1:8" x14ac:dyDescent="0.2">
      <c r="A3" s="148" t="s">
        <v>568</v>
      </c>
      <c r="B3" s="153"/>
      <c r="C3" s="154"/>
      <c r="D3" s="155">
        <v>52492</v>
      </c>
      <c r="E3" s="156"/>
      <c r="F3" s="157">
        <v>54945</v>
      </c>
      <c r="G3" s="158"/>
      <c r="H3" s="159"/>
    </row>
    <row r="4" spans="1:8" x14ac:dyDescent="0.2">
      <c r="A4" s="160"/>
      <c r="B4" s="161"/>
      <c r="C4" s="162"/>
      <c r="D4" s="163">
        <v>26197</v>
      </c>
      <c r="E4" s="164"/>
      <c r="F4" s="165">
        <v>29293</v>
      </c>
      <c r="G4" s="166"/>
      <c r="H4" s="167"/>
    </row>
    <row r="5" spans="1:8" x14ac:dyDescent="0.2">
      <c r="A5" s="148" t="s">
        <v>570</v>
      </c>
      <c r="B5" s="153"/>
      <c r="C5" s="154"/>
      <c r="D5" s="155">
        <v>70651</v>
      </c>
      <c r="E5" s="156"/>
      <c r="F5" s="157">
        <v>57132</v>
      </c>
      <c r="G5" s="158"/>
      <c r="H5" s="159"/>
    </row>
    <row r="6" spans="1:8" x14ac:dyDescent="0.2">
      <c r="A6" s="160"/>
      <c r="B6" s="161"/>
      <c r="C6" s="162"/>
      <c r="D6" s="163">
        <v>36567</v>
      </c>
      <c r="E6" s="164"/>
      <c r="F6" s="165">
        <v>30126</v>
      </c>
      <c r="G6" s="166"/>
      <c r="H6" s="167"/>
    </row>
    <row r="7" spans="1:8" x14ac:dyDescent="0.2">
      <c r="A7" s="148" t="s">
        <v>571</v>
      </c>
      <c r="B7" s="153"/>
      <c r="C7" s="154"/>
      <c r="D7" s="155">
        <v>70574</v>
      </c>
      <c r="E7" s="156"/>
      <c r="F7" s="157">
        <v>58766</v>
      </c>
      <c r="G7" s="158"/>
      <c r="H7" s="159"/>
    </row>
    <row r="8" spans="1:8" x14ac:dyDescent="0.2">
      <c r="A8" s="160"/>
      <c r="B8" s="161"/>
      <c r="C8" s="162"/>
      <c r="D8" s="163">
        <v>37423</v>
      </c>
      <c r="E8" s="164"/>
      <c r="F8" s="165">
        <v>29363</v>
      </c>
      <c r="G8" s="166"/>
      <c r="H8" s="167"/>
    </row>
    <row r="9" spans="1:8" x14ac:dyDescent="0.2">
      <c r="A9" s="148" t="s">
        <v>572</v>
      </c>
      <c r="B9" s="153"/>
      <c r="C9" s="154"/>
      <c r="D9" s="155">
        <v>57607</v>
      </c>
      <c r="E9" s="156"/>
      <c r="F9" s="157">
        <v>62482</v>
      </c>
      <c r="G9" s="158"/>
      <c r="H9" s="159"/>
    </row>
    <row r="10" spans="1:8" x14ac:dyDescent="0.2">
      <c r="A10" s="160"/>
      <c r="B10" s="161"/>
      <c r="C10" s="162"/>
      <c r="D10" s="163">
        <v>29285</v>
      </c>
      <c r="E10" s="164"/>
      <c r="F10" s="165">
        <v>34626</v>
      </c>
      <c r="G10" s="166"/>
      <c r="H10" s="167"/>
    </row>
    <row r="11" spans="1:8" x14ac:dyDescent="0.2">
      <c r="A11" s="148" t="s">
        <v>573</v>
      </c>
      <c r="B11" s="153"/>
      <c r="C11" s="154"/>
      <c r="D11" s="155">
        <v>66170</v>
      </c>
      <c r="E11" s="156"/>
      <c r="F11" s="157">
        <v>59288</v>
      </c>
      <c r="G11" s="158"/>
      <c r="H11" s="159"/>
    </row>
    <row r="12" spans="1:8" x14ac:dyDescent="0.2">
      <c r="A12" s="160"/>
      <c r="B12" s="161"/>
      <c r="C12" s="168"/>
      <c r="D12" s="163">
        <v>35759</v>
      </c>
      <c r="E12" s="164"/>
      <c r="F12" s="165">
        <v>32670</v>
      </c>
      <c r="G12" s="166"/>
      <c r="H12" s="167"/>
    </row>
    <row r="13" spans="1:8" x14ac:dyDescent="0.2">
      <c r="A13" s="148"/>
      <c r="B13" s="153"/>
      <c r="C13" s="169"/>
      <c r="D13" s="170">
        <v>63499</v>
      </c>
      <c r="E13" s="171"/>
      <c r="F13" s="172">
        <v>58523</v>
      </c>
      <c r="G13" s="173"/>
      <c r="H13" s="159"/>
    </row>
    <row r="14" spans="1:8" x14ac:dyDescent="0.2">
      <c r="A14" s="160"/>
      <c r="B14" s="161"/>
      <c r="C14" s="162"/>
      <c r="D14" s="163">
        <v>33046</v>
      </c>
      <c r="E14" s="164"/>
      <c r="F14" s="165">
        <v>31216</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2.83</v>
      </c>
      <c r="C19" s="174">
        <f>ROUND(VALUE(SUBSTITUTE(実質収支比率等に係る経年分析!G$48,"▲","-")),2)</f>
        <v>2.79</v>
      </c>
      <c r="D19" s="174">
        <f>ROUND(VALUE(SUBSTITUTE(実質収支比率等に係る経年分析!H$48,"▲","-")),2)</f>
        <v>3</v>
      </c>
      <c r="E19" s="174">
        <f>ROUND(VALUE(SUBSTITUTE(実質収支比率等に係る経年分析!I$48,"▲","-")),2)</f>
        <v>3.18</v>
      </c>
      <c r="F19" s="174">
        <f>ROUND(VALUE(SUBSTITUTE(実質収支比率等に係る経年分析!J$48,"▲","-")),2)</f>
        <v>4.26</v>
      </c>
    </row>
    <row r="20" spans="1:11" x14ac:dyDescent="0.2">
      <c r="A20" s="174" t="s">
        <v>57</v>
      </c>
      <c r="B20" s="174">
        <f>ROUND(VALUE(SUBSTITUTE(実質収支比率等に係る経年分析!F$47,"▲","-")),2)</f>
        <v>7.15</v>
      </c>
      <c r="C20" s="174">
        <f>ROUND(VALUE(SUBSTITUTE(実質収支比率等に係る経年分析!G$47,"▲","-")),2)</f>
        <v>5.42</v>
      </c>
      <c r="D20" s="174">
        <f>ROUND(VALUE(SUBSTITUTE(実質収支比率等に係る経年分析!H$47,"▲","-")),2)</f>
        <v>4.9800000000000004</v>
      </c>
      <c r="E20" s="174">
        <f>ROUND(VALUE(SUBSTITUTE(実質収支比率等に係る経年分析!I$47,"▲","-")),2)</f>
        <v>6.36</v>
      </c>
      <c r="F20" s="174">
        <f>ROUND(VALUE(SUBSTITUTE(実質収支比率等に係る経年分析!J$47,"▲","-")),2)</f>
        <v>6.31</v>
      </c>
    </row>
    <row r="21" spans="1:11" x14ac:dyDescent="0.2">
      <c r="A21" s="174" t="s">
        <v>58</v>
      </c>
      <c r="B21" s="174">
        <f>IF(ISNUMBER(VALUE(SUBSTITUTE(実質収支比率等に係る経年分析!F$49,"▲","-"))),ROUND(VALUE(SUBSTITUTE(実質収支比率等に係る経年分析!F$49,"▲","-")),2),NA())</f>
        <v>-0.21</v>
      </c>
      <c r="C21" s="174">
        <f>IF(ISNUMBER(VALUE(SUBSTITUTE(実質収支比率等に係る経年分析!G$49,"▲","-"))),ROUND(VALUE(SUBSTITUTE(実質収支比率等に係る経年分析!G$49,"▲","-")),2),NA())</f>
        <v>-1.76</v>
      </c>
      <c r="D21" s="174">
        <f>IF(ISNUMBER(VALUE(SUBSTITUTE(実質収支比率等に係る経年分析!H$49,"▲","-"))),ROUND(VALUE(SUBSTITUTE(実質収支比率等に係る経年分析!H$49,"▲","-")),2),NA())</f>
        <v>-0.11</v>
      </c>
      <c r="E21" s="174">
        <f>IF(ISNUMBER(VALUE(SUBSTITUTE(実質収支比率等に係る経年分析!I$49,"▲","-"))),ROUND(VALUE(SUBSTITUTE(実質収支比率等に係る経年分析!I$49,"▲","-")),2),NA())</f>
        <v>1.96</v>
      </c>
      <c r="F21" s="174">
        <f>IF(ISNUMBER(VALUE(SUBSTITUTE(実質収支比率等に係る経年分析!J$49,"▲","-"))),ROUND(VALUE(SUBSTITUTE(実質収支比率等に係る経年分析!J$49,"▲","-")),2),NA())</f>
        <v>0.64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0.03</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0.04</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母子父子寡婦福祉資金貸付事業</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0.04</v>
      </c>
    </row>
    <row r="30" spans="1:11" x14ac:dyDescent="0.2">
      <c r="A30" s="175" t="str">
        <f>IF(連結実質赤字比率に係る赤字・黒字の構成分析!C$40="",NA(),連結実質赤字比率に係る赤字・黒字の構成分析!C$40)</f>
        <v>小型自動車競走事業</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0.32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0.32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0.31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0.33</v>
      </c>
    </row>
    <row r="31" spans="1:11" x14ac:dyDescent="0.2">
      <c r="A31" s="175" t="str">
        <f>IF(連結実質赤字比率に係る赤字・黒字の構成分析!C$39="",NA(),連結実質赤字比率に係る赤字・黒字の構成分析!C$39)</f>
        <v>介護保険事業</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0.57999999999999996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0.75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0.86</v>
      </c>
    </row>
    <row r="32" spans="1:11" x14ac:dyDescent="0.2">
      <c r="A32" s="175" t="str">
        <f>IF(連結実質赤字比率に係る赤字・黒字の構成分析!C$38="",NA(),連結実質赤字比率に係る赤字・黒字の構成分析!C$38)</f>
        <v>国民健康保険事業</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1.37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1.57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1.37</v>
      </c>
    </row>
    <row r="33" spans="1:16" x14ac:dyDescent="0.2">
      <c r="A33" s="175" t="str">
        <f>IF(連結実質赤字比率に係る赤字・黒字の構成分析!C$37="",NA(),連結実質赤字比率に係る赤字・黒字の構成分析!C$37)</f>
        <v>病院事業</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1.45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1.45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1.34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1.82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2.21</v>
      </c>
    </row>
    <row r="34" spans="1:16" x14ac:dyDescent="0.2">
      <c r="A34" s="175" t="str">
        <f>IF(連結実質赤字比率に係る赤字・黒字の構成分析!C$36="",NA(),連結実質赤字比率に係る赤字・黒字の構成分析!C$36)</f>
        <v>下水道事業</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1.42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1.95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2.34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2.35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2.5</v>
      </c>
    </row>
    <row r="35" spans="1:16" x14ac:dyDescent="0.2">
      <c r="A35" s="175" t="str">
        <f>IF(連結実質赤字比率に係る赤字・黒字の構成分析!C$35="",NA(),連結実質赤字比率に係る赤字・黒字の構成分析!C$35)</f>
        <v>水道事業</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5.66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5.31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4.74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4.2300000000000004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3.64</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2.81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2.76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2.96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3.13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4.21</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31905</v>
      </c>
      <c r="E42" s="176"/>
      <c r="F42" s="176"/>
      <c r="G42" s="176">
        <f>'実質公債費比率（分子）の構造'!L$52</f>
        <v>31398</v>
      </c>
      <c r="H42" s="176"/>
      <c r="I42" s="176"/>
      <c r="J42" s="176">
        <f>'実質公債費比率（分子）の構造'!M$52</f>
        <v>30841</v>
      </c>
      <c r="K42" s="176"/>
      <c r="L42" s="176"/>
      <c r="M42" s="176">
        <f>'実質公債費比率（分子）の構造'!N$52</f>
        <v>31005</v>
      </c>
      <c r="N42" s="176"/>
      <c r="O42" s="176"/>
      <c r="P42" s="176">
        <f>'実質公債費比率（分子）の構造'!O$52</f>
        <v>29870</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1045</v>
      </c>
      <c r="C44" s="176"/>
      <c r="D44" s="176"/>
      <c r="E44" s="176">
        <f>'実質公債費比率（分子）の構造'!L$50</f>
        <v>982</v>
      </c>
      <c r="F44" s="176"/>
      <c r="G44" s="176"/>
      <c r="H44" s="176">
        <f>'実質公債費比率（分子）の構造'!M$50</f>
        <v>1347</v>
      </c>
      <c r="I44" s="176"/>
      <c r="J44" s="176"/>
      <c r="K44" s="176">
        <f>'実質公債費比率（分子）の構造'!N$50</f>
        <v>1410</v>
      </c>
      <c r="L44" s="176"/>
      <c r="M44" s="176"/>
      <c r="N44" s="176">
        <f>'実質公債費比率（分子）の構造'!O$50</f>
        <v>2157</v>
      </c>
      <c r="O44" s="176"/>
      <c r="P44" s="176"/>
    </row>
    <row r="45" spans="1:16" x14ac:dyDescent="0.2">
      <c r="A45" s="176" t="s">
        <v>68</v>
      </c>
      <c r="B45" s="176">
        <f>'実質公債費比率（分子）の構造'!K$49</f>
        <v>1</v>
      </c>
      <c r="C45" s="176"/>
      <c r="D45" s="176"/>
      <c r="E45" s="176">
        <f>'実質公債費比率（分子）の構造'!L$49</f>
        <v>1</v>
      </c>
      <c r="F45" s="176"/>
      <c r="G45" s="176"/>
      <c r="H45" s="176">
        <f>'実質公債費比率（分子）の構造'!M$49</f>
        <v>1</v>
      </c>
      <c r="I45" s="176"/>
      <c r="J45" s="176"/>
      <c r="K45" s="176">
        <f>'実質公債費比率（分子）の構造'!N$49</f>
        <v>1</v>
      </c>
      <c r="L45" s="176"/>
      <c r="M45" s="176"/>
      <c r="N45" s="176">
        <f>'実質公債費比率（分子）の構造'!O$49</f>
        <v>1</v>
      </c>
      <c r="O45" s="176"/>
      <c r="P45" s="176"/>
    </row>
    <row r="46" spans="1:16" x14ac:dyDescent="0.2">
      <c r="A46" s="176" t="s">
        <v>69</v>
      </c>
      <c r="B46" s="176">
        <f>'実質公債費比率（分子）の構造'!K$48</f>
        <v>5618</v>
      </c>
      <c r="C46" s="176"/>
      <c r="D46" s="176"/>
      <c r="E46" s="176">
        <f>'実質公債費比率（分子）の構造'!L$48</f>
        <v>5497</v>
      </c>
      <c r="F46" s="176"/>
      <c r="G46" s="176"/>
      <c r="H46" s="176">
        <f>'実質公債費比率（分子）の構造'!M$48</f>
        <v>5227</v>
      </c>
      <c r="I46" s="176"/>
      <c r="J46" s="176"/>
      <c r="K46" s="176">
        <f>'実質公債費比率（分子）の構造'!N$48</f>
        <v>5019</v>
      </c>
      <c r="L46" s="176"/>
      <c r="M46" s="176"/>
      <c r="N46" s="176">
        <f>'実質公債費比率（分子）の構造'!O$48</f>
        <v>4931</v>
      </c>
      <c r="O46" s="176"/>
      <c r="P46" s="176"/>
    </row>
    <row r="47" spans="1:16" x14ac:dyDescent="0.2">
      <c r="A47" s="176" t="s">
        <v>70</v>
      </c>
      <c r="B47" s="176">
        <f>'実質公債費比率（分子）の構造'!K$47</f>
        <v>3667</v>
      </c>
      <c r="C47" s="176"/>
      <c r="D47" s="176"/>
      <c r="E47" s="176">
        <f>'実質公債費比率（分子）の構造'!L$47</f>
        <v>4000</v>
      </c>
      <c r="F47" s="176"/>
      <c r="G47" s="176"/>
      <c r="H47" s="176">
        <f>'実質公債費比率（分子）の構造'!M$47</f>
        <v>4167</v>
      </c>
      <c r="I47" s="176"/>
      <c r="J47" s="176"/>
      <c r="K47" s="176">
        <f>'実質公債費比率（分子）の構造'!N$47</f>
        <v>4500</v>
      </c>
      <c r="L47" s="176"/>
      <c r="M47" s="176"/>
      <c r="N47" s="176">
        <f>'実質公債費比率（分子）の構造'!O$47</f>
        <v>4833</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31595</v>
      </c>
      <c r="C49" s="176"/>
      <c r="D49" s="176"/>
      <c r="E49" s="176">
        <f>'実質公債費比率（分子）の構造'!L$45</f>
        <v>30558</v>
      </c>
      <c r="F49" s="176"/>
      <c r="G49" s="176"/>
      <c r="H49" s="176">
        <f>'実質公債費比率（分子）の構造'!M$45</f>
        <v>29596</v>
      </c>
      <c r="I49" s="176"/>
      <c r="J49" s="176"/>
      <c r="K49" s="176">
        <f>'実質公債費比率（分子）の構造'!N$45</f>
        <v>28964</v>
      </c>
      <c r="L49" s="176"/>
      <c r="M49" s="176"/>
      <c r="N49" s="176">
        <f>'実質公債費比率（分子）の構造'!O$45</f>
        <v>25816</v>
      </c>
      <c r="O49" s="176"/>
      <c r="P49" s="176"/>
    </row>
    <row r="50" spans="1:16" x14ac:dyDescent="0.2">
      <c r="A50" s="176" t="s">
        <v>73</v>
      </c>
      <c r="B50" s="176" t="e">
        <f>NA()</f>
        <v>#N/A</v>
      </c>
      <c r="C50" s="176">
        <f>IF(ISNUMBER('実質公債費比率（分子）の構造'!K$53),'実質公債費比率（分子）の構造'!K$53,NA())</f>
        <v>10021</v>
      </c>
      <c r="D50" s="176" t="e">
        <f>NA()</f>
        <v>#N/A</v>
      </c>
      <c r="E50" s="176" t="e">
        <f>NA()</f>
        <v>#N/A</v>
      </c>
      <c r="F50" s="176">
        <f>IF(ISNUMBER('実質公債費比率（分子）の構造'!L$53),'実質公債費比率（分子）の構造'!L$53,NA())</f>
        <v>9640</v>
      </c>
      <c r="G50" s="176" t="e">
        <f>NA()</f>
        <v>#N/A</v>
      </c>
      <c r="H50" s="176" t="e">
        <f>NA()</f>
        <v>#N/A</v>
      </c>
      <c r="I50" s="176">
        <f>IF(ISNUMBER('実質公債費比率（分子）の構造'!M$53),'実質公債費比率（分子）の構造'!M$53,NA())</f>
        <v>9497</v>
      </c>
      <c r="J50" s="176" t="e">
        <f>NA()</f>
        <v>#N/A</v>
      </c>
      <c r="K50" s="176" t="e">
        <f>NA()</f>
        <v>#N/A</v>
      </c>
      <c r="L50" s="176">
        <f>IF(ISNUMBER('実質公債費比率（分子）の構造'!N$53),'実質公債費比率（分子）の構造'!N$53,NA())</f>
        <v>8889</v>
      </c>
      <c r="M50" s="176" t="e">
        <f>NA()</f>
        <v>#N/A</v>
      </c>
      <c r="N50" s="176" t="e">
        <f>NA()</f>
        <v>#N/A</v>
      </c>
      <c r="O50" s="176">
        <f>IF(ISNUMBER('実質公債費比率（分子）の構造'!O$53),'実質公債費比率（分子）の構造'!O$53,NA())</f>
        <v>7868</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344659</v>
      </c>
      <c r="E56" s="175"/>
      <c r="F56" s="175"/>
      <c r="G56" s="175">
        <f>'将来負担比率（分子）の構造'!J$52</f>
        <v>351547</v>
      </c>
      <c r="H56" s="175"/>
      <c r="I56" s="175"/>
      <c r="J56" s="175">
        <f>'将来負担比率（分子）の構造'!K$52</f>
        <v>362112</v>
      </c>
      <c r="K56" s="175"/>
      <c r="L56" s="175"/>
      <c r="M56" s="175">
        <f>'将来負担比率（分子）の構造'!L$52</f>
        <v>365009</v>
      </c>
      <c r="N56" s="175"/>
      <c r="O56" s="175"/>
      <c r="P56" s="175">
        <f>'将来負担比率（分子）の構造'!M$52</f>
        <v>365602</v>
      </c>
    </row>
    <row r="57" spans="1:16" x14ac:dyDescent="0.2">
      <c r="A57" s="175" t="s">
        <v>44</v>
      </c>
      <c r="B57" s="175"/>
      <c r="C57" s="175"/>
      <c r="D57" s="175">
        <f>'将来負担比率（分子）の構造'!I$51</f>
        <v>46091</v>
      </c>
      <c r="E57" s="175"/>
      <c r="F57" s="175"/>
      <c r="G57" s="175">
        <f>'将来負担比率（分子）の構造'!J$51</f>
        <v>42834</v>
      </c>
      <c r="H57" s="175"/>
      <c r="I57" s="175"/>
      <c r="J57" s="175">
        <f>'将来負担比率（分子）の構造'!K$51</f>
        <v>43049</v>
      </c>
      <c r="K57" s="175"/>
      <c r="L57" s="175"/>
      <c r="M57" s="175">
        <f>'将来負担比率（分子）の構造'!L$51</f>
        <v>41901</v>
      </c>
      <c r="N57" s="175"/>
      <c r="O57" s="175"/>
      <c r="P57" s="175">
        <f>'将来負担比率（分子）の構造'!M$51</f>
        <v>39027</v>
      </c>
    </row>
    <row r="58" spans="1:16" x14ac:dyDescent="0.2">
      <c r="A58" s="175" t="s">
        <v>43</v>
      </c>
      <c r="B58" s="175"/>
      <c r="C58" s="175"/>
      <c r="D58" s="175">
        <f>'将来負担比率（分子）の構造'!I$50</f>
        <v>77197</v>
      </c>
      <c r="E58" s="175"/>
      <c r="F58" s="175"/>
      <c r="G58" s="175">
        <f>'将来負担比率（分子）の構造'!J$50</f>
        <v>78539</v>
      </c>
      <c r="H58" s="175"/>
      <c r="I58" s="175"/>
      <c r="J58" s="175">
        <f>'将来負担比率（分子）の構造'!K$50</f>
        <v>75899</v>
      </c>
      <c r="K58" s="175"/>
      <c r="L58" s="175"/>
      <c r="M58" s="175">
        <f>'将来負担比率（分子）の構造'!L$50</f>
        <v>90642</v>
      </c>
      <c r="N58" s="175"/>
      <c r="O58" s="175"/>
      <c r="P58" s="175">
        <f>'将来負担比率（分子）の構造'!M$50</f>
        <v>93961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66422</v>
      </c>
      <c r="C62" s="175"/>
      <c r="D62" s="175"/>
      <c r="E62" s="175">
        <f>'将来負担比率（分子）の構造'!J$45</f>
        <v>64692</v>
      </c>
      <c r="F62" s="175"/>
      <c r="G62" s="175"/>
      <c r="H62" s="175">
        <f>'将来負担比率（分子）の構造'!K$45</f>
        <v>62937</v>
      </c>
      <c r="I62" s="175"/>
      <c r="J62" s="175"/>
      <c r="K62" s="175">
        <f>'将来負担比率（分子）の構造'!L$45</f>
        <v>62046</v>
      </c>
      <c r="L62" s="175"/>
      <c r="M62" s="175"/>
      <c r="N62" s="175">
        <f>'将来負担比率（分子）の構造'!M$45</f>
        <v>61162</v>
      </c>
      <c r="O62" s="175"/>
      <c r="P62" s="175"/>
    </row>
    <row r="63" spans="1:16" x14ac:dyDescent="0.2">
      <c r="A63" s="175" t="s">
        <v>36</v>
      </c>
      <c r="B63" s="175">
        <f>'将来負担比率（分子）の構造'!I$44</f>
        <v>41</v>
      </c>
      <c r="C63" s="175"/>
      <c r="D63" s="175"/>
      <c r="E63" s="175">
        <f>'将来負担比率（分子）の構造'!J$44</f>
        <v>29</v>
      </c>
      <c r="F63" s="175"/>
      <c r="G63" s="175"/>
      <c r="H63" s="175">
        <f>'将来負担比率（分子）の構造'!K$44</f>
        <v>18</v>
      </c>
      <c r="I63" s="175"/>
      <c r="J63" s="175"/>
      <c r="K63" s="175">
        <f>'将来負担比率（分子）の構造'!L$44</f>
        <v>6</v>
      </c>
      <c r="L63" s="175"/>
      <c r="M63" s="175"/>
      <c r="N63" s="175" t="str">
        <f>'将来負担比率（分子）の構造'!M$44</f>
        <v>-</v>
      </c>
      <c r="O63" s="175"/>
      <c r="P63" s="175"/>
    </row>
    <row r="64" spans="1:16" x14ac:dyDescent="0.2">
      <c r="A64" s="175" t="s">
        <v>35</v>
      </c>
      <c r="B64" s="175">
        <f>'将来負担比率（分子）の構造'!I$43</f>
        <v>70958</v>
      </c>
      <c r="C64" s="175"/>
      <c r="D64" s="175"/>
      <c r="E64" s="175">
        <f>'将来負担比率（分子）の構造'!J$43</f>
        <v>65344</v>
      </c>
      <c r="F64" s="175"/>
      <c r="G64" s="175"/>
      <c r="H64" s="175">
        <f>'将来負担比率（分子）の構造'!K$43</f>
        <v>60782</v>
      </c>
      <c r="I64" s="175"/>
      <c r="J64" s="175"/>
      <c r="K64" s="175">
        <f>'将来負担比率（分子）の構造'!L$43</f>
        <v>58256</v>
      </c>
      <c r="L64" s="175"/>
      <c r="M64" s="175"/>
      <c r="N64" s="175">
        <f>'将来負担比率（分子）の構造'!M$43</f>
        <v>58951</v>
      </c>
      <c r="O64" s="175"/>
      <c r="P64" s="175"/>
    </row>
    <row r="65" spans="1:16" x14ac:dyDescent="0.2">
      <c r="A65" s="175" t="s">
        <v>34</v>
      </c>
      <c r="B65" s="175">
        <f>'将来負担比率（分子）の構造'!I$42</f>
        <v>9466</v>
      </c>
      <c r="C65" s="175"/>
      <c r="D65" s="175"/>
      <c r="E65" s="175">
        <f>'将来負担比率（分子）の構造'!J$42</f>
        <v>10378</v>
      </c>
      <c r="F65" s="175"/>
      <c r="G65" s="175"/>
      <c r="H65" s="175">
        <f>'将来負担比率（分子）の構造'!K$42</f>
        <v>9673</v>
      </c>
      <c r="I65" s="175"/>
      <c r="J65" s="175"/>
      <c r="K65" s="175">
        <f>'将来負担比率（分子）の構造'!L$42</f>
        <v>8851</v>
      </c>
      <c r="L65" s="175"/>
      <c r="M65" s="175"/>
      <c r="N65" s="175">
        <f>'将来負担比率（分子）の構造'!M$42</f>
        <v>7971</v>
      </c>
      <c r="O65" s="175"/>
      <c r="P65" s="175"/>
    </row>
    <row r="66" spans="1:16" x14ac:dyDescent="0.2">
      <c r="A66" s="175" t="s">
        <v>33</v>
      </c>
      <c r="B66" s="175">
        <f>'将来負担比率（分子）の構造'!I$41</f>
        <v>281322</v>
      </c>
      <c r="C66" s="175"/>
      <c r="D66" s="175"/>
      <c r="E66" s="175">
        <f>'将来負担比率（分子）の構造'!J$41</f>
        <v>281621</v>
      </c>
      <c r="F66" s="175"/>
      <c r="G66" s="175"/>
      <c r="H66" s="175">
        <f>'将来負担比率（分子）の構造'!K$41</f>
        <v>286535</v>
      </c>
      <c r="I66" s="175"/>
      <c r="J66" s="175"/>
      <c r="K66" s="175">
        <f>'将来負担比率（分子）の構造'!L$41</f>
        <v>282919</v>
      </c>
      <c r="L66" s="175"/>
      <c r="M66" s="175"/>
      <c r="N66" s="175">
        <f>'将来負担比率（分子）の構造'!M$41</f>
        <v>286232</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10767</v>
      </c>
      <c r="C72" s="179">
        <f>基金残高に係る経年分析!G55</f>
        <v>14482</v>
      </c>
      <c r="D72" s="179">
        <f>基金残高に係る経年分析!H55</f>
        <v>13798</v>
      </c>
    </row>
    <row r="73" spans="1:16" x14ac:dyDescent="0.2">
      <c r="A73" s="178" t="s">
        <v>80</v>
      </c>
      <c r="B73" s="179">
        <f>基金残高に係る経年分析!F56</f>
        <v>590</v>
      </c>
      <c r="C73" s="179">
        <f>基金残高に係る経年分析!G56</f>
        <v>678</v>
      </c>
      <c r="D73" s="179">
        <f>基金残高に係る経年分析!H56</f>
        <v>774</v>
      </c>
    </row>
    <row r="74" spans="1:16" x14ac:dyDescent="0.2">
      <c r="A74" s="178" t="s">
        <v>81</v>
      </c>
      <c r="B74" s="179">
        <f>基金残高に係る経年分析!F57</f>
        <v>31526</v>
      </c>
      <c r="C74" s="179">
        <f>基金残高に係る経年分析!G57</f>
        <v>37955</v>
      </c>
      <c r="D74" s="179">
        <f>基金残高に係る経年分析!H57</f>
        <v>36506</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219</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220</v>
      </c>
      <c r="S4" s="674"/>
      <c r="T4" s="674"/>
      <c r="U4" s="674"/>
      <c r="V4" s="674"/>
      <c r="W4" s="674"/>
      <c r="X4" s="674"/>
      <c r="Y4" s="675"/>
      <c r="Z4" s="673" t="s">
        <v>221</v>
      </c>
      <c r="AA4" s="674"/>
      <c r="AB4" s="674"/>
      <c r="AC4" s="675"/>
      <c r="AD4" s="673" t="s">
        <v>222</v>
      </c>
      <c r="AE4" s="674"/>
      <c r="AF4" s="674"/>
      <c r="AG4" s="674"/>
      <c r="AH4" s="674"/>
      <c r="AI4" s="674"/>
      <c r="AJ4" s="674"/>
      <c r="AK4" s="675"/>
      <c r="AL4" s="673" t="s">
        <v>221</v>
      </c>
      <c r="AM4" s="674"/>
      <c r="AN4" s="674"/>
      <c r="AO4" s="675"/>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3" t="s">
        <v>226</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227</v>
      </c>
      <c r="C5" s="680"/>
      <c r="D5" s="680"/>
      <c r="E5" s="680"/>
      <c r="F5" s="680"/>
      <c r="G5" s="680"/>
      <c r="H5" s="680"/>
      <c r="I5" s="680"/>
      <c r="J5" s="680"/>
      <c r="K5" s="680"/>
      <c r="L5" s="680"/>
      <c r="M5" s="680"/>
      <c r="N5" s="680"/>
      <c r="O5" s="680"/>
      <c r="P5" s="680"/>
      <c r="Q5" s="681"/>
      <c r="R5" s="676">
        <v>150582086</v>
      </c>
      <c r="S5" s="677"/>
      <c r="T5" s="677"/>
      <c r="U5" s="677"/>
      <c r="V5" s="677"/>
      <c r="W5" s="677"/>
      <c r="X5" s="677"/>
      <c r="Y5" s="702"/>
      <c r="Z5" s="715">
        <v>38</v>
      </c>
      <c r="AA5" s="715"/>
      <c r="AB5" s="715"/>
      <c r="AC5" s="715"/>
      <c r="AD5" s="716">
        <v>143032321</v>
      </c>
      <c r="AE5" s="716"/>
      <c r="AF5" s="716"/>
      <c r="AG5" s="716"/>
      <c r="AH5" s="716"/>
      <c r="AI5" s="716"/>
      <c r="AJ5" s="716"/>
      <c r="AK5" s="716"/>
      <c r="AL5" s="703">
        <v>67.7</v>
      </c>
      <c r="AM5" s="685"/>
      <c r="AN5" s="685"/>
      <c r="AO5" s="704"/>
      <c r="AP5" s="679" t="s">
        <v>228</v>
      </c>
      <c r="AQ5" s="680"/>
      <c r="AR5" s="680"/>
      <c r="AS5" s="680"/>
      <c r="AT5" s="680"/>
      <c r="AU5" s="680"/>
      <c r="AV5" s="680"/>
      <c r="AW5" s="680"/>
      <c r="AX5" s="680"/>
      <c r="AY5" s="680"/>
      <c r="AZ5" s="680"/>
      <c r="BA5" s="680"/>
      <c r="BB5" s="680"/>
      <c r="BC5" s="680"/>
      <c r="BD5" s="680"/>
      <c r="BE5" s="680"/>
      <c r="BF5" s="681"/>
      <c r="BG5" s="621">
        <v>137456929</v>
      </c>
      <c r="BH5" s="622"/>
      <c r="BI5" s="622"/>
      <c r="BJ5" s="622"/>
      <c r="BK5" s="622"/>
      <c r="BL5" s="622"/>
      <c r="BM5" s="622"/>
      <c r="BN5" s="623"/>
      <c r="BO5" s="659">
        <v>91.3</v>
      </c>
      <c r="BP5" s="659"/>
      <c r="BQ5" s="659"/>
      <c r="BR5" s="659"/>
      <c r="BS5" s="660" t="s">
        <v>138</v>
      </c>
      <c r="BT5" s="660"/>
      <c r="BU5" s="660"/>
      <c r="BV5" s="660"/>
      <c r="BW5" s="660"/>
      <c r="BX5" s="660"/>
      <c r="BY5" s="660"/>
      <c r="BZ5" s="660"/>
      <c r="CA5" s="660"/>
      <c r="CB5" s="700"/>
      <c r="CD5" s="673" t="s">
        <v>223</v>
      </c>
      <c r="CE5" s="674"/>
      <c r="CF5" s="674"/>
      <c r="CG5" s="674"/>
      <c r="CH5" s="674"/>
      <c r="CI5" s="674"/>
      <c r="CJ5" s="674"/>
      <c r="CK5" s="674"/>
      <c r="CL5" s="674"/>
      <c r="CM5" s="674"/>
      <c r="CN5" s="674"/>
      <c r="CO5" s="674"/>
      <c r="CP5" s="674"/>
      <c r="CQ5" s="675"/>
      <c r="CR5" s="673" t="s">
        <v>229</v>
      </c>
      <c r="CS5" s="674"/>
      <c r="CT5" s="674"/>
      <c r="CU5" s="674"/>
      <c r="CV5" s="674"/>
      <c r="CW5" s="674"/>
      <c r="CX5" s="674"/>
      <c r="CY5" s="675"/>
      <c r="CZ5" s="673" t="s">
        <v>221</v>
      </c>
      <c r="DA5" s="674"/>
      <c r="DB5" s="674"/>
      <c r="DC5" s="675"/>
      <c r="DD5" s="673" t="s">
        <v>230</v>
      </c>
      <c r="DE5" s="674"/>
      <c r="DF5" s="674"/>
      <c r="DG5" s="674"/>
      <c r="DH5" s="674"/>
      <c r="DI5" s="674"/>
      <c r="DJ5" s="674"/>
      <c r="DK5" s="674"/>
      <c r="DL5" s="674"/>
      <c r="DM5" s="674"/>
      <c r="DN5" s="674"/>
      <c r="DO5" s="674"/>
      <c r="DP5" s="675"/>
      <c r="DQ5" s="673" t="s">
        <v>231</v>
      </c>
      <c r="DR5" s="674"/>
      <c r="DS5" s="674"/>
      <c r="DT5" s="674"/>
      <c r="DU5" s="674"/>
      <c r="DV5" s="674"/>
      <c r="DW5" s="674"/>
      <c r="DX5" s="674"/>
      <c r="DY5" s="674"/>
      <c r="DZ5" s="674"/>
      <c r="EA5" s="674"/>
      <c r="EB5" s="674"/>
      <c r="EC5" s="675"/>
    </row>
    <row r="6" spans="2:143" ht="11.25" customHeight="1" x14ac:dyDescent="0.2">
      <c r="B6" s="618" t="s">
        <v>232</v>
      </c>
      <c r="C6" s="619"/>
      <c r="D6" s="619"/>
      <c r="E6" s="619"/>
      <c r="F6" s="619"/>
      <c r="G6" s="619"/>
      <c r="H6" s="619"/>
      <c r="I6" s="619"/>
      <c r="J6" s="619"/>
      <c r="K6" s="619"/>
      <c r="L6" s="619"/>
      <c r="M6" s="619"/>
      <c r="N6" s="619"/>
      <c r="O6" s="619"/>
      <c r="P6" s="619"/>
      <c r="Q6" s="620"/>
      <c r="R6" s="621">
        <v>3680467</v>
      </c>
      <c r="S6" s="622"/>
      <c r="T6" s="622"/>
      <c r="U6" s="622"/>
      <c r="V6" s="622"/>
      <c r="W6" s="622"/>
      <c r="X6" s="622"/>
      <c r="Y6" s="623"/>
      <c r="Z6" s="659">
        <v>0.9</v>
      </c>
      <c r="AA6" s="659"/>
      <c r="AB6" s="659"/>
      <c r="AC6" s="659"/>
      <c r="AD6" s="660">
        <v>3680467</v>
      </c>
      <c r="AE6" s="660"/>
      <c r="AF6" s="660"/>
      <c r="AG6" s="660"/>
      <c r="AH6" s="660"/>
      <c r="AI6" s="660"/>
      <c r="AJ6" s="660"/>
      <c r="AK6" s="660"/>
      <c r="AL6" s="624">
        <v>1.7</v>
      </c>
      <c r="AM6" s="625"/>
      <c r="AN6" s="625"/>
      <c r="AO6" s="661"/>
      <c r="AP6" s="618" t="s">
        <v>233</v>
      </c>
      <c r="AQ6" s="619"/>
      <c r="AR6" s="619"/>
      <c r="AS6" s="619"/>
      <c r="AT6" s="619"/>
      <c r="AU6" s="619"/>
      <c r="AV6" s="619"/>
      <c r="AW6" s="619"/>
      <c r="AX6" s="619"/>
      <c r="AY6" s="619"/>
      <c r="AZ6" s="619"/>
      <c r="BA6" s="619"/>
      <c r="BB6" s="619"/>
      <c r="BC6" s="619"/>
      <c r="BD6" s="619"/>
      <c r="BE6" s="619"/>
      <c r="BF6" s="620"/>
      <c r="BG6" s="621">
        <v>137456929</v>
      </c>
      <c r="BH6" s="622"/>
      <c r="BI6" s="622"/>
      <c r="BJ6" s="622"/>
      <c r="BK6" s="622"/>
      <c r="BL6" s="622"/>
      <c r="BM6" s="622"/>
      <c r="BN6" s="623"/>
      <c r="BO6" s="659">
        <v>91.3</v>
      </c>
      <c r="BP6" s="659"/>
      <c r="BQ6" s="659"/>
      <c r="BR6" s="659"/>
      <c r="BS6" s="660" t="s">
        <v>129</v>
      </c>
      <c r="BT6" s="660"/>
      <c r="BU6" s="660"/>
      <c r="BV6" s="660"/>
      <c r="BW6" s="660"/>
      <c r="BX6" s="660"/>
      <c r="BY6" s="660"/>
      <c r="BZ6" s="660"/>
      <c r="CA6" s="660"/>
      <c r="CB6" s="700"/>
      <c r="CD6" s="679" t="s">
        <v>234</v>
      </c>
      <c r="CE6" s="680"/>
      <c r="CF6" s="680"/>
      <c r="CG6" s="680"/>
      <c r="CH6" s="680"/>
      <c r="CI6" s="680"/>
      <c r="CJ6" s="680"/>
      <c r="CK6" s="680"/>
      <c r="CL6" s="680"/>
      <c r="CM6" s="680"/>
      <c r="CN6" s="680"/>
      <c r="CO6" s="680"/>
      <c r="CP6" s="680"/>
      <c r="CQ6" s="681"/>
      <c r="CR6" s="621">
        <v>903119</v>
      </c>
      <c r="CS6" s="622"/>
      <c r="CT6" s="622"/>
      <c r="CU6" s="622"/>
      <c r="CV6" s="622"/>
      <c r="CW6" s="622"/>
      <c r="CX6" s="622"/>
      <c r="CY6" s="623"/>
      <c r="CZ6" s="703">
        <v>0.2</v>
      </c>
      <c r="DA6" s="685"/>
      <c r="DB6" s="685"/>
      <c r="DC6" s="705"/>
      <c r="DD6" s="627" t="s">
        <v>235</v>
      </c>
      <c r="DE6" s="622"/>
      <c r="DF6" s="622"/>
      <c r="DG6" s="622"/>
      <c r="DH6" s="622"/>
      <c r="DI6" s="622"/>
      <c r="DJ6" s="622"/>
      <c r="DK6" s="622"/>
      <c r="DL6" s="622"/>
      <c r="DM6" s="622"/>
      <c r="DN6" s="622"/>
      <c r="DO6" s="622"/>
      <c r="DP6" s="623"/>
      <c r="DQ6" s="627">
        <v>903119</v>
      </c>
      <c r="DR6" s="622"/>
      <c r="DS6" s="622"/>
      <c r="DT6" s="622"/>
      <c r="DU6" s="622"/>
      <c r="DV6" s="622"/>
      <c r="DW6" s="622"/>
      <c r="DX6" s="622"/>
      <c r="DY6" s="622"/>
      <c r="DZ6" s="622"/>
      <c r="EA6" s="622"/>
      <c r="EB6" s="622"/>
      <c r="EC6" s="658"/>
    </row>
    <row r="7" spans="2:143" ht="11.25" customHeight="1" x14ac:dyDescent="0.2">
      <c r="B7" s="618" t="s">
        <v>236</v>
      </c>
      <c r="C7" s="619"/>
      <c r="D7" s="619"/>
      <c r="E7" s="619"/>
      <c r="F7" s="619"/>
      <c r="G7" s="619"/>
      <c r="H7" s="619"/>
      <c r="I7" s="619"/>
      <c r="J7" s="619"/>
      <c r="K7" s="619"/>
      <c r="L7" s="619"/>
      <c r="M7" s="619"/>
      <c r="N7" s="619"/>
      <c r="O7" s="619"/>
      <c r="P7" s="619"/>
      <c r="Q7" s="620"/>
      <c r="R7" s="621">
        <v>62489</v>
      </c>
      <c r="S7" s="622"/>
      <c r="T7" s="622"/>
      <c r="U7" s="622"/>
      <c r="V7" s="622"/>
      <c r="W7" s="622"/>
      <c r="X7" s="622"/>
      <c r="Y7" s="623"/>
      <c r="Z7" s="659">
        <v>0</v>
      </c>
      <c r="AA7" s="659"/>
      <c r="AB7" s="659"/>
      <c r="AC7" s="659"/>
      <c r="AD7" s="660">
        <v>62489</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74797625</v>
      </c>
      <c r="BH7" s="622"/>
      <c r="BI7" s="622"/>
      <c r="BJ7" s="622"/>
      <c r="BK7" s="622"/>
      <c r="BL7" s="622"/>
      <c r="BM7" s="622"/>
      <c r="BN7" s="623"/>
      <c r="BO7" s="659">
        <v>49.7</v>
      </c>
      <c r="BP7" s="659"/>
      <c r="BQ7" s="659"/>
      <c r="BR7" s="659"/>
      <c r="BS7" s="660" t="s">
        <v>129</v>
      </c>
      <c r="BT7" s="660"/>
      <c r="BU7" s="660"/>
      <c r="BV7" s="660"/>
      <c r="BW7" s="660"/>
      <c r="BX7" s="660"/>
      <c r="BY7" s="660"/>
      <c r="BZ7" s="660"/>
      <c r="CA7" s="660"/>
      <c r="CB7" s="700"/>
      <c r="CD7" s="618" t="s">
        <v>238</v>
      </c>
      <c r="CE7" s="619"/>
      <c r="CF7" s="619"/>
      <c r="CG7" s="619"/>
      <c r="CH7" s="619"/>
      <c r="CI7" s="619"/>
      <c r="CJ7" s="619"/>
      <c r="CK7" s="619"/>
      <c r="CL7" s="619"/>
      <c r="CM7" s="619"/>
      <c r="CN7" s="619"/>
      <c r="CO7" s="619"/>
      <c r="CP7" s="619"/>
      <c r="CQ7" s="620"/>
      <c r="CR7" s="621">
        <v>30129018</v>
      </c>
      <c r="CS7" s="622"/>
      <c r="CT7" s="622"/>
      <c r="CU7" s="622"/>
      <c r="CV7" s="622"/>
      <c r="CW7" s="622"/>
      <c r="CX7" s="622"/>
      <c r="CY7" s="623"/>
      <c r="CZ7" s="659">
        <v>7.9</v>
      </c>
      <c r="DA7" s="659"/>
      <c r="DB7" s="659"/>
      <c r="DC7" s="659"/>
      <c r="DD7" s="627">
        <v>1779556</v>
      </c>
      <c r="DE7" s="622"/>
      <c r="DF7" s="622"/>
      <c r="DG7" s="622"/>
      <c r="DH7" s="622"/>
      <c r="DI7" s="622"/>
      <c r="DJ7" s="622"/>
      <c r="DK7" s="622"/>
      <c r="DL7" s="622"/>
      <c r="DM7" s="622"/>
      <c r="DN7" s="622"/>
      <c r="DO7" s="622"/>
      <c r="DP7" s="623"/>
      <c r="DQ7" s="627">
        <v>25846237</v>
      </c>
      <c r="DR7" s="622"/>
      <c r="DS7" s="622"/>
      <c r="DT7" s="622"/>
      <c r="DU7" s="622"/>
      <c r="DV7" s="622"/>
      <c r="DW7" s="622"/>
      <c r="DX7" s="622"/>
      <c r="DY7" s="622"/>
      <c r="DZ7" s="622"/>
      <c r="EA7" s="622"/>
      <c r="EB7" s="622"/>
      <c r="EC7" s="658"/>
    </row>
    <row r="8" spans="2:143" ht="11.25" customHeight="1" x14ac:dyDescent="0.2">
      <c r="B8" s="618" t="s">
        <v>239</v>
      </c>
      <c r="C8" s="619"/>
      <c r="D8" s="619"/>
      <c r="E8" s="619"/>
      <c r="F8" s="619"/>
      <c r="G8" s="619"/>
      <c r="H8" s="619"/>
      <c r="I8" s="619"/>
      <c r="J8" s="619"/>
      <c r="K8" s="619"/>
      <c r="L8" s="619"/>
      <c r="M8" s="619"/>
      <c r="N8" s="619"/>
      <c r="O8" s="619"/>
      <c r="P8" s="619"/>
      <c r="Q8" s="620"/>
      <c r="R8" s="621">
        <v>697453</v>
      </c>
      <c r="S8" s="622"/>
      <c r="T8" s="622"/>
      <c r="U8" s="622"/>
      <c r="V8" s="622"/>
      <c r="W8" s="622"/>
      <c r="X8" s="622"/>
      <c r="Y8" s="623"/>
      <c r="Z8" s="659">
        <v>0.2</v>
      </c>
      <c r="AA8" s="659"/>
      <c r="AB8" s="659"/>
      <c r="AC8" s="659"/>
      <c r="AD8" s="660">
        <v>697453</v>
      </c>
      <c r="AE8" s="660"/>
      <c r="AF8" s="660"/>
      <c r="AG8" s="660"/>
      <c r="AH8" s="660"/>
      <c r="AI8" s="660"/>
      <c r="AJ8" s="660"/>
      <c r="AK8" s="660"/>
      <c r="AL8" s="624">
        <v>0.3</v>
      </c>
      <c r="AM8" s="625"/>
      <c r="AN8" s="625"/>
      <c r="AO8" s="661"/>
      <c r="AP8" s="618" t="s">
        <v>240</v>
      </c>
      <c r="AQ8" s="619"/>
      <c r="AR8" s="619"/>
      <c r="AS8" s="619"/>
      <c r="AT8" s="619"/>
      <c r="AU8" s="619"/>
      <c r="AV8" s="619"/>
      <c r="AW8" s="619"/>
      <c r="AX8" s="619"/>
      <c r="AY8" s="619"/>
      <c r="AZ8" s="619"/>
      <c r="BA8" s="619"/>
      <c r="BB8" s="619"/>
      <c r="BC8" s="619"/>
      <c r="BD8" s="619"/>
      <c r="BE8" s="619"/>
      <c r="BF8" s="620"/>
      <c r="BG8" s="621">
        <v>1478248</v>
      </c>
      <c r="BH8" s="622"/>
      <c r="BI8" s="622"/>
      <c r="BJ8" s="622"/>
      <c r="BK8" s="622"/>
      <c r="BL8" s="622"/>
      <c r="BM8" s="622"/>
      <c r="BN8" s="623"/>
      <c r="BO8" s="659">
        <v>1</v>
      </c>
      <c r="BP8" s="659"/>
      <c r="BQ8" s="659"/>
      <c r="BR8" s="659"/>
      <c r="BS8" s="660" t="s">
        <v>235</v>
      </c>
      <c r="BT8" s="660"/>
      <c r="BU8" s="660"/>
      <c r="BV8" s="660"/>
      <c r="BW8" s="660"/>
      <c r="BX8" s="660"/>
      <c r="BY8" s="660"/>
      <c r="BZ8" s="660"/>
      <c r="CA8" s="660"/>
      <c r="CB8" s="700"/>
      <c r="CD8" s="618" t="s">
        <v>241</v>
      </c>
      <c r="CE8" s="619"/>
      <c r="CF8" s="619"/>
      <c r="CG8" s="619"/>
      <c r="CH8" s="619"/>
      <c r="CI8" s="619"/>
      <c r="CJ8" s="619"/>
      <c r="CK8" s="619"/>
      <c r="CL8" s="619"/>
      <c r="CM8" s="619"/>
      <c r="CN8" s="619"/>
      <c r="CO8" s="619"/>
      <c r="CP8" s="619"/>
      <c r="CQ8" s="620"/>
      <c r="CR8" s="621">
        <v>123347718</v>
      </c>
      <c r="CS8" s="622"/>
      <c r="CT8" s="622"/>
      <c r="CU8" s="622"/>
      <c r="CV8" s="622"/>
      <c r="CW8" s="622"/>
      <c r="CX8" s="622"/>
      <c r="CY8" s="623"/>
      <c r="CZ8" s="659">
        <v>32.4</v>
      </c>
      <c r="DA8" s="659"/>
      <c r="DB8" s="659"/>
      <c r="DC8" s="659"/>
      <c r="DD8" s="627">
        <v>3596406</v>
      </c>
      <c r="DE8" s="622"/>
      <c r="DF8" s="622"/>
      <c r="DG8" s="622"/>
      <c r="DH8" s="622"/>
      <c r="DI8" s="622"/>
      <c r="DJ8" s="622"/>
      <c r="DK8" s="622"/>
      <c r="DL8" s="622"/>
      <c r="DM8" s="622"/>
      <c r="DN8" s="622"/>
      <c r="DO8" s="622"/>
      <c r="DP8" s="623"/>
      <c r="DQ8" s="627">
        <v>58881769</v>
      </c>
      <c r="DR8" s="622"/>
      <c r="DS8" s="622"/>
      <c r="DT8" s="622"/>
      <c r="DU8" s="622"/>
      <c r="DV8" s="622"/>
      <c r="DW8" s="622"/>
      <c r="DX8" s="622"/>
      <c r="DY8" s="622"/>
      <c r="DZ8" s="622"/>
      <c r="EA8" s="622"/>
      <c r="EB8" s="622"/>
      <c r="EC8" s="658"/>
    </row>
    <row r="9" spans="2:143" ht="11.25" customHeight="1" x14ac:dyDescent="0.2">
      <c r="B9" s="618" t="s">
        <v>242</v>
      </c>
      <c r="C9" s="619"/>
      <c r="D9" s="619"/>
      <c r="E9" s="619"/>
      <c r="F9" s="619"/>
      <c r="G9" s="619"/>
      <c r="H9" s="619"/>
      <c r="I9" s="619"/>
      <c r="J9" s="619"/>
      <c r="K9" s="619"/>
      <c r="L9" s="619"/>
      <c r="M9" s="619"/>
      <c r="N9" s="619"/>
      <c r="O9" s="619"/>
      <c r="P9" s="619"/>
      <c r="Q9" s="620"/>
      <c r="R9" s="621">
        <v>709041</v>
      </c>
      <c r="S9" s="622"/>
      <c r="T9" s="622"/>
      <c r="U9" s="622"/>
      <c r="V9" s="622"/>
      <c r="W9" s="622"/>
      <c r="X9" s="622"/>
      <c r="Y9" s="623"/>
      <c r="Z9" s="659">
        <v>0.2</v>
      </c>
      <c r="AA9" s="659"/>
      <c r="AB9" s="659"/>
      <c r="AC9" s="659"/>
      <c r="AD9" s="660">
        <v>709041</v>
      </c>
      <c r="AE9" s="660"/>
      <c r="AF9" s="660"/>
      <c r="AG9" s="660"/>
      <c r="AH9" s="660"/>
      <c r="AI9" s="660"/>
      <c r="AJ9" s="660"/>
      <c r="AK9" s="660"/>
      <c r="AL9" s="624">
        <v>0.3</v>
      </c>
      <c r="AM9" s="625"/>
      <c r="AN9" s="625"/>
      <c r="AO9" s="661"/>
      <c r="AP9" s="618" t="s">
        <v>243</v>
      </c>
      <c r="AQ9" s="619"/>
      <c r="AR9" s="619"/>
      <c r="AS9" s="619"/>
      <c r="AT9" s="619"/>
      <c r="AU9" s="619"/>
      <c r="AV9" s="619"/>
      <c r="AW9" s="619"/>
      <c r="AX9" s="619"/>
      <c r="AY9" s="619"/>
      <c r="AZ9" s="619"/>
      <c r="BA9" s="619"/>
      <c r="BB9" s="619"/>
      <c r="BC9" s="619"/>
      <c r="BD9" s="619"/>
      <c r="BE9" s="619"/>
      <c r="BF9" s="620"/>
      <c r="BG9" s="621">
        <v>63063603</v>
      </c>
      <c r="BH9" s="622"/>
      <c r="BI9" s="622"/>
      <c r="BJ9" s="622"/>
      <c r="BK9" s="622"/>
      <c r="BL9" s="622"/>
      <c r="BM9" s="622"/>
      <c r="BN9" s="623"/>
      <c r="BO9" s="659">
        <v>41.9</v>
      </c>
      <c r="BP9" s="659"/>
      <c r="BQ9" s="659"/>
      <c r="BR9" s="659"/>
      <c r="BS9" s="660" t="s">
        <v>235</v>
      </c>
      <c r="BT9" s="660"/>
      <c r="BU9" s="660"/>
      <c r="BV9" s="660"/>
      <c r="BW9" s="660"/>
      <c r="BX9" s="660"/>
      <c r="BY9" s="660"/>
      <c r="BZ9" s="660"/>
      <c r="CA9" s="660"/>
      <c r="CB9" s="700"/>
      <c r="CD9" s="618" t="s">
        <v>244</v>
      </c>
      <c r="CE9" s="619"/>
      <c r="CF9" s="619"/>
      <c r="CG9" s="619"/>
      <c r="CH9" s="619"/>
      <c r="CI9" s="619"/>
      <c r="CJ9" s="619"/>
      <c r="CK9" s="619"/>
      <c r="CL9" s="619"/>
      <c r="CM9" s="619"/>
      <c r="CN9" s="619"/>
      <c r="CO9" s="619"/>
      <c r="CP9" s="619"/>
      <c r="CQ9" s="620"/>
      <c r="CR9" s="621">
        <v>39254711</v>
      </c>
      <c r="CS9" s="622"/>
      <c r="CT9" s="622"/>
      <c r="CU9" s="622"/>
      <c r="CV9" s="622"/>
      <c r="CW9" s="622"/>
      <c r="CX9" s="622"/>
      <c r="CY9" s="623"/>
      <c r="CZ9" s="659">
        <v>10.3</v>
      </c>
      <c r="DA9" s="659"/>
      <c r="DB9" s="659"/>
      <c r="DC9" s="659"/>
      <c r="DD9" s="627">
        <v>8554296</v>
      </c>
      <c r="DE9" s="622"/>
      <c r="DF9" s="622"/>
      <c r="DG9" s="622"/>
      <c r="DH9" s="622"/>
      <c r="DI9" s="622"/>
      <c r="DJ9" s="622"/>
      <c r="DK9" s="622"/>
      <c r="DL9" s="622"/>
      <c r="DM9" s="622"/>
      <c r="DN9" s="622"/>
      <c r="DO9" s="622"/>
      <c r="DP9" s="623"/>
      <c r="DQ9" s="627">
        <v>25212353</v>
      </c>
      <c r="DR9" s="622"/>
      <c r="DS9" s="622"/>
      <c r="DT9" s="622"/>
      <c r="DU9" s="622"/>
      <c r="DV9" s="622"/>
      <c r="DW9" s="622"/>
      <c r="DX9" s="622"/>
      <c r="DY9" s="622"/>
      <c r="DZ9" s="622"/>
      <c r="EA9" s="622"/>
      <c r="EB9" s="622"/>
      <c r="EC9" s="658"/>
    </row>
    <row r="10" spans="2:143" ht="11.25" customHeight="1" x14ac:dyDescent="0.2">
      <c r="B10" s="618" t="s">
        <v>245</v>
      </c>
      <c r="C10" s="619"/>
      <c r="D10" s="619"/>
      <c r="E10" s="619"/>
      <c r="F10" s="619"/>
      <c r="G10" s="619"/>
      <c r="H10" s="619"/>
      <c r="I10" s="619"/>
      <c r="J10" s="619"/>
      <c r="K10" s="619"/>
      <c r="L10" s="619"/>
      <c r="M10" s="619"/>
      <c r="N10" s="619"/>
      <c r="O10" s="619"/>
      <c r="P10" s="619"/>
      <c r="Q10" s="620"/>
      <c r="R10" s="621">
        <v>152120</v>
      </c>
      <c r="S10" s="622"/>
      <c r="T10" s="622"/>
      <c r="U10" s="622"/>
      <c r="V10" s="622"/>
      <c r="W10" s="622"/>
      <c r="X10" s="622"/>
      <c r="Y10" s="623"/>
      <c r="Z10" s="659">
        <v>0</v>
      </c>
      <c r="AA10" s="659"/>
      <c r="AB10" s="659"/>
      <c r="AC10" s="659"/>
      <c r="AD10" s="660">
        <v>152120</v>
      </c>
      <c r="AE10" s="660"/>
      <c r="AF10" s="660"/>
      <c r="AG10" s="660"/>
      <c r="AH10" s="660"/>
      <c r="AI10" s="660"/>
      <c r="AJ10" s="660"/>
      <c r="AK10" s="660"/>
      <c r="AL10" s="624">
        <v>0.1</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2691086</v>
      </c>
      <c r="BH10" s="622"/>
      <c r="BI10" s="622"/>
      <c r="BJ10" s="622"/>
      <c r="BK10" s="622"/>
      <c r="BL10" s="622"/>
      <c r="BM10" s="622"/>
      <c r="BN10" s="623"/>
      <c r="BO10" s="659">
        <v>1.8</v>
      </c>
      <c r="BP10" s="659"/>
      <c r="BQ10" s="659"/>
      <c r="BR10" s="659"/>
      <c r="BS10" s="660" t="s">
        <v>129</v>
      </c>
      <c r="BT10" s="660"/>
      <c r="BU10" s="660"/>
      <c r="BV10" s="660"/>
      <c r="BW10" s="660"/>
      <c r="BX10" s="660"/>
      <c r="BY10" s="660"/>
      <c r="BZ10" s="660"/>
      <c r="CA10" s="660"/>
      <c r="CB10" s="700"/>
      <c r="CD10" s="618" t="s">
        <v>247</v>
      </c>
      <c r="CE10" s="619"/>
      <c r="CF10" s="619"/>
      <c r="CG10" s="619"/>
      <c r="CH10" s="619"/>
      <c r="CI10" s="619"/>
      <c r="CJ10" s="619"/>
      <c r="CK10" s="619"/>
      <c r="CL10" s="619"/>
      <c r="CM10" s="619"/>
      <c r="CN10" s="619"/>
      <c r="CO10" s="619"/>
      <c r="CP10" s="619"/>
      <c r="CQ10" s="620"/>
      <c r="CR10" s="621">
        <v>496944</v>
      </c>
      <c r="CS10" s="622"/>
      <c r="CT10" s="622"/>
      <c r="CU10" s="622"/>
      <c r="CV10" s="622"/>
      <c r="CW10" s="622"/>
      <c r="CX10" s="622"/>
      <c r="CY10" s="623"/>
      <c r="CZ10" s="659">
        <v>0.1</v>
      </c>
      <c r="DA10" s="659"/>
      <c r="DB10" s="659"/>
      <c r="DC10" s="659"/>
      <c r="DD10" s="627">
        <v>85056</v>
      </c>
      <c r="DE10" s="622"/>
      <c r="DF10" s="622"/>
      <c r="DG10" s="622"/>
      <c r="DH10" s="622"/>
      <c r="DI10" s="622"/>
      <c r="DJ10" s="622"/>
      <c r="DK10" s="622"/>
      <c r="DL10" s="622"/>
      <c r="DM10" s="622"/>
      <c r="DN10" s="622"/>
      <c r="DO10" s="622"/>
      <c r="DP10" s="623"/>
      <c r="DQ10" s="627">
        <v>467282</v>
      </c>
      <c r="DR10" s="622"/>
      <c r="DS10" s="622"/>
      <c r="DT10" s="622"/>
      <c r="DU10" s="622"/>
      <c r="DV10" s="622"/>
      <c r="DW10" s="622"/>
      <c r="DX10" s="622"/>
      <c r="DY10" s="622"/>
      <c r="DZ10" s="622"/>
      <c r="EA10" s="622"/>
      <c r="EB10" s="622"/>
      <c r="EC10" s="658"/>
    </row>
    <row r="11" spans="2:143" ht="11.25" customHeight="1" x14ac:dyDescent="0.2">
      <c r="B11" s="618" t="s">
        <v>248</v>
      </c>
      <c r="C11" s="619"/>
      <c r="D11" s="619"/>
      <c r="E11" s="619"/>
      <c r="F11" s="619"/>
      <c r="G11" s="619"/>
      <c r="H11" s="619"/>
      <c r="I11" s="619"/>
      <c r="J11" s="619"/>
      <c r="K11" s="619"/>
      <c r="L11" s="619"/>
      <c r="M11" s="619"/>
      <c r="N11" s="619"/>
      <c r="O11" s="619"/>
      <c r="P11" s="619"/>
      <c r="Q11" s="620"/>
      <c r="R11" s="621">
        <v>20331795</v>
      </c>
      <c r="S11" s="622"/>
      <c r="T11" s="622"/>
      <c r="U11" s="622"/>
      <c r="V11" s="622"/>
      <c r="W11" s="622"/>
      <c r="X11" s="622"/>
      <c r="Y11" s="623"/>
      <c r="Z11" s="624">
        <v>5.0999999999999996</v>
      </c>
      <c r="AA11" s="625"/>
      <c r="AB11" s="625"/>
      <c r="AC11" s="626"/>
      <c r="AD11" s="627">
        <v>20331795</v>
      </c>
      <c r="AE11" s="622"/>
      <c r="AF11" s="622"/>
      <c r="AG11" s="622"/>
      <c r="AH11" s="622"/>
      <c r="AI11" s="622"/>
      <c r="AJ11" s="622"/>
      <c r="AK11" s="623"/>
      <c r="AL11" s="624">
        <v>9.6</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7564688</v>
      </c>
      <c r="BH11" s="622"/>
      <c r="BI11" s="622"/>
      <c r="BJ11" s="622"/>
      <c r="BK11" s="622"/>
      <c r="BL11" s="622"/>
      <c r="BM11" s="622"/>
      <c r="BN11" s="623"/>
      <c r="BO11" s="659">
        <v>5</v>
      </c>
      <c r="BP11" s="659"/>
      <c r="BQ11" s="659"/>
      <c r="BR11" s="659"/>
      <c r="BS11" s="660" t="s">
        <v>129</v>
      </c>
      <c r="BT11" s="660"/>
      <c r="BU11" s="660"/>
      <c r="BV11" s="660"/>
      <c r="BW11" s="660"/>
      <c r="BX11" s="660"/>
      <c r="BY11" s="660"/>
      <c r="BZ11" s="660"/>
      <c r="CA11" s="660"/>
      <c r="CB11" s="700"/>
      <c r="CD11" s="618" t="s">
        <v>250</v>
      </c>
      <c r="CE11" s="619"/>
      <c r="CF11" s="619"/>
      <c r="CG11" s="619"/>
      <c r="CH11" s="619"/>
      <c r="CI11" s="619"/>
      <c r="CJ11" s="619"/>
      <c r="CK11" s="619"/>
      <c r="CL11" s="619"/>
      <c r="CM11" s="619"/>
      <c r="CN11" s="619"/>
      <c r="CO11" s="619"/>
      <c r="CP11" s="619"/>
      <c r="CQ11" s="620"/>
      <c r="CR11" s="621">
        <v>5475402</v>
      </c>
      <c r="CS11" s="622"/>
      <c r="CT11" s="622"/>
      <c r="CU11" s="622"/>
      <c r="CV11" s="622"/>
      <c r="CW11" s="622"/>
      <c r="CX11" s="622"/>
      <c r="CY11" s="623"/>
      <c r="CZ11" s="659">
        <v>1.4</v>
      </c>
      <c r="DA11" s="659"/>
      <c r="DB11" s="659"/>
      <c r="DC11" s="659"/>
      <c r="DD11" s="627">
        <v>1957300</v>
      </c>
      <c r="DE11" s="622"/>
      <c r="DF11" s="622"/>
      <c r="DG11" s="622"/>
      <c r="DH11" s="622"/>
      <c r="DI11" s="622"/>
      <c r="DJ11" s="622"/>
      <c r="DK11" s="622"/>
      <c r="DL11" s="622"/>
      <c r="DM11" s="622"/>
      <c r="DN11" s="622"/>
      <c r="DO11" s="622"/>
      <c r="DP11" s="623"/>
      <c r="DQ11" s="627">
        <v>4027740</v>
      </c>
      <c r="DR11" s="622"/>
      <c r="DS11" s="622"/>
      <c r="DT11" s="622"/>
      <c r="DU11" s="622"/>
      <c r="DV11" s="622"/>
      <c r="DW11" s="622"/>
      <c r="DX11" s="622"/>
      <c r="DY11" s="622"/>
      <c r="DZ11" s="622"/>
      <c r="EA11" s="622"/>
      <c r="EB11" s="622"/>
      <c r="EC11" s="658"/>
    </row>
    <row r="12" spans="2:143" ht="11.25" customHeight="1" x14ac:dyDescent="0.2">
      <c r="B12" s="618" t="s">
        <v>251</v>
      </c>
      <c r="C12" s="619"/>
      <c r="D12" s="619"/>
      <c r="E12" s="619"/>
      <c r="F12" s="619"/>
      <c r="G12" s="619"/>
      <c r="H12" s="619"/>
      <c r="I12" s="619"/>
      <c r="J12" s="619"/>
      <c r="K12" s="619"/>
      <c r="L12" s="619"/>
      <c r="M12" s="619"/>
      <c r="N12" s="619"/>
      <c r="O12" s="619"/>
      <c r="P12" s="619"/>
      <c r="Q12" s="620"/>
      <c r="R12" s="621">
        <v>89890</v>
      </c>
      <c r="S12" s="622"/>
      <c r="T12" s="622"/>
      <c r="U12" s="622"/>
      <c r="V12" s="622"/>
      <c r="W12" s="622"/>
      <c r="X12" s="622"/>
      <c r="Y12" s="623"/>
      <c r="Z12" s="659">
        <v>0</v>
      </c>
      <c r="AA12" s="659"/>
      <c r="AB12" s="659"/>
      <c r="AC12" s="659"/>
      <c r="AD12" s="660">
        <v>89890</v>
      </c>
      <c r="AE12" s="660"/>
      <c r="AF12" s="660"/>
      <c r="AG12" s="660"/>
      <c r="AH12" s="660"/>
      <c r="AI12" s="660"/>
      <c r="AJ12" s="660"/>
      <c r="AK12" s="660"/>
      <c r="AL12" s="624">
        <v>0</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55091798</v>
      </c>
      <c r="BH12" s="622"/>
      <c r="BI12" s="622"/>
      <c r="BJ12" s="622"/>
      <c r="BK12" s="622"/>
      <c r="BL12" s="622"/>
      <c r="BM12" s="622"/>
      <c r="BN12" s="623"/>
      <c r="BO12" s="659">
        <v>36.6</v>
      </c>
      <c r="BP12" s="659"/>
      <c r="BQ12" s="659"/>
      <c r="BR12" s="659"/>
      <c r="BS12" s="660" t="s">
        <v>138</v>
      </c>
      <c r="BT12" s="660"/>
      <c r="BU12" s="660"/>
      <c r="BV12" s="660"/>
      <c r="BW12" s="660"/>
      <c r="BX12" s="660"/>
      <c r="BY12" s="660"/>
      <c r="BZ12" s="660"/>
      <c r="CA12" s="660"/>
      <c r="CB12" s="700"/>
      <c r="CD12" s="618" t="s">
        <v>253</v>
      </c>
      <c r="CE12" s="619"/>
      <c r="CF12" s="619"/>
      <c r="CG12" s="619"/>
      <c r="CH12" s="619"/>
      <c r="CI12" s="619"/>
      <c r="CJ12" s="619"/>
      <c r="CK12" s="619"/>
      <c r="CL12" s="619"/>
      <c r="CM12" s="619"/>
      <c r="CN12" s="619"/>
      <c r="CO12" s="619"/>
      <c r="CP12" s="619"/>
      <c r="CQ12" s="620"/>
      <c r="CR12" s="621">
        <v>10749963</v>
      </c>
      <c r="CS12" s="622"/>
      <c r="CT12" s="622"/>
      <c r="CU12" s="622"/>
      <c r="CV12" s="622"/>
      <c r="CW12" s="622"/>
      <c r="CX12" s="622"/>
      <c r="CY12" s="623"/>
      <c r="CZ12" s="659">
        <v>2.8</v>
      </c>
      <c r="DA12" s="659"/>
      <c r="DB12" s="659"/>
      <c r="DC12" s="659"/>
      <c r="DD12" s="627">
        <v>3602514</v>
      </c>
      <c r="DE12" s="622"/>
      <c r="DF12" s="622"/>
      <c r="DG12" s="622"/>
      <c r="DH12" s="622"/>
      <c r="DI12" s="622"/>
      <c r="DJ12" s="622"/>
      <c r="DK12" s="622"/>
      <c r="DL12" s="622"/>
      <c r="DM12" s="622"/>
      <c r="DN12" s="622"/>
      <c r="DO12" s="622"/>
      <c r="DP12" s="623"/>
      <c r="DQ12" s="627">
        <v>7226074</v>
      </c>
      <c r="DR12" s="622"/>
      <c r="DS12" s="622"/>
      <c r="DT12" s="622"/>
      <c r="DU12" s="622"/>
      <c r="DV12" s="622"/>
      <c r="DW12" s="622"/>
      <c r="DX12" s="622"/>
      <c r="DY12" s="622"/>
      <c r="DZ12" s="622"/>
      <c r="EA12" s="622"/>
      <c r="EB12" s="622"/>
      <c r="EC12" s="658"/>
    </row>
    <row r="13" spans="2:143" ht="11.25" customHeight="1" x14ac:dyDescent="0.2">
      <c r="B13" s="618" t="s">
        <v>254</v>
      </c>
      <c r="C13" s="619"/>
      <c r="D13" s="619"/>
      <c r="E13" s="619"/>
      <c r="F13" s="619"/>
      <c r="G13" s="619"/>
      <c r="H13" s="619"/>
      <c r="I13" s="619"/>
      <c r="J13" s="619"/>
      <c r="K13" s="619"/>
      <c r="L13" s="619"/>
      <c r="M13" s="619"/>
      <c r="N13" s="619"/>
      <c r="O13" s="619"/>
      <c r="P13" s="619"/>
      <c r="Q13" s="620"/>
      <c r="R13" s="621" t="s">
        <v>235</v>
      </c>
      <c r="S13" s="622"/>
      <c r="T13" s="622"/>
      <c r="U13" s="622"/>
      <c r="V13" s="622"/>
      <c r="W13" s="622"/>
      <c r="X13" s="622"/>
      <c r="Y13" s="623"/>
      <c r="Z13" s="659" t="s">
        <v>138</v>
      </c>
      <c r="AA13" s="659"/>
      <c r="AB13" s="659"/>
      <c r="AC13" s="659"/>
      <c r="AD13" s="660" t="s">
        <v>138</v>
      </c>
      <c r="AE13" s="660"/>
      <c r="AF13" s="660"/>
      <c r="AG13" s="660"/>
      <c r="AH13" s="660"/>
      <c r="AI13" s="660"/>
      <c r="AJ13" s="660"/>
      <c r="AK13" s="660"/>
      <c r="AL13" s="624" t="s">
        <v>235</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54958185</v>
      </c>
      <c r="BH13" s="622"/>
      <c r="BI13" s="622"/>
      <c r="BJ13" s="622"/>
      <c r="BK13" s="622"/>
      <c r="BL13" s="622"/>
      <c r="BM13" s="622"/>
      <c r="BN13" s="623"/>
      <c r="BO13" s="659">
        <v>36.5</v>
      </c>
      <c r="BP13" s="659"/>
      <c r="BQ13" s="659"/>
      <c r="BR13" s="659"/>
      <c r="BS13" s="660" t="s">
        <v>129</v>
      </c>
      <c r="BT13" s="660"/>
      <c r="BU13" s="660"/>
      <c r="BV13" s="660"/>
      <c r="BW13" s="660"/>
      <c r="BX13" s="660"/>
      <c r="BY13" s="660"/>
      <c r="BZ13" s="660"/>
      <c r="CA13" s="660"/>
      <c r="CB13" s="700"/>
      <c r="CD13" s="618" t="s">
        <v>256</v>
      </c>
      <c r="CE13" s="619"/>
      <c r="CF13" s="619"/>
      <c r="CG13" s="619"/>
      <c r="CH13" s="619"/>
      <c r="CI13" s="619"/>
      <c r="CJ13" s="619"/>
      <c r="CK13" s="619"/>
      <c r="CL13" s="619"/>
      <c r="CM13" s="619"/>
      <c r="CN13" s="619"/>
      <c r="CO13" s="619"/>
      <c r="CP13" s="619"/>
      <c r="CQ13" s="620"/>
      <c r="CR13" s="621">
        <v>45743025</v>
      </c>
      <c r="CS13" s="622"/>
      <c r="CT13" s="622"/>
      <c r="CU13" s="622"/>
      <c r="CV13" s="622"/>
      <c r="CW13" s="622"/>
      <c r="CX13" s="622"/>
      <c r="CY13" s="623"/>
      <c r="CZ13" s="659">
        <v>12</v>
      </c>
      <c r="DA13" s="659"/>
      <c r="DB13" s="659"/>
      <c r="DC13" s="659"/>
      <c r="DD13" s="627">
        <v>25024463</v>
      </c>
      <c r="DE13" s="622"/>
      <c r="DF13" s="622"/>
      <c r="DG13" s="622"/>
      <c r="DH13" s="622"/>
      <c r="DI13" s="622"/>
      <c r="DJ13" s="622"/>
      <c r="DK13" s="622"/>
      <c r="DL13" s="622"/>
      <c r="DM13" s="622"/>
      <c r="DN13" s="622"/>
      <c r="DO13" s="622"/>
      <c r="DP13" s="623"/>
      <c r="DQ13" s="627">
        <v>25215513</v>
      </c>
      <c r="DR13" s="622"/>
      <c r="DS13" s="622"/>
      <c r="DT13" s="622"/>
      <c r="DU13" s="622"/>
      <c r="DV13" s="622"/>
      <c r="DW13" s="622"/>
      <c r="DX13" s="622"/>
      <c r="DY13" s="622"/>
      <c r="DZ13" s="622"/>
      <c r="EA13" s="622"/>
      <c r="EB13" s="622"/>
      <c r="EC13" s="658"/>
    </row>
    <row r="14" spans="2:143" ht="11.25" customHeight="1" x14ac:dyDescent="0.2">
      <c r="B14" s="618" t="s">
        <v>257</v>
      </c>
      <c r="C14" s="619"/>
      <c r="D14" s="619"/>
      <c r="E14" s="619"/>
      <c r="F14" s="619"/>
      <c r="G14" s="619"/>
      <c r="H14" s="619"/>
      <c r="I14" s="619"/>
      <c r="J14" s="619"/>
      <c r="K14" s="619"/>
      <c r="L14" s="619"/>
      <c r="M14" s="619"/>
      <c r="N14" s="619"/>
      <c r="O14" s="619"/>
      <c r="P14" s="619"/>
      <c r="Q14" s="620"/>
      <c r="R14" s="621" t="s">
        <v>129</v>
      </c>
      <c r="S14" s="622"/>
      <c r="T14" s="622"/>
      <c r="U14" s="622"/>
      <c r="V14" s="622"/>
      <c r="W14" s="622"/>
      <c r="X14" s="622"/>
      <c r="Y14" s="623"/>
      <c r="Z14" s="659" t="s">
        <v>235</v>
      </c>
      <c r="AA14" s="659"/>
      <c r="AB14" s="659"/>
      <c r="AC14" s="659"/>
      <c r="AD14" s="660" t="s">
        <v>235</v>
      </c>
      <c r="AE14" s="660"/>
      <c r="AF14" s="660"/>
      <c r="AG14" s="660"/>
      <c r="AH14" s="660"/>
      <c r="AI14" s="660"/>
      <c r="AJ14" s="660"/>
      <c r="AK14" s="660"/>
      <c r="AL14" s="624" t="s">
        <v>138</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2644459</v>
      </c>
      <c r="BH14" s="622"/>
      <c r="BI14" s="622"/>
      <c r="BJ14" s="622"/>
      <c r="BK14" s="622"/>
      <c r="BL14" s="622"/>
      <c r="BM14" s="622"/>
      <c r="BN14" s="623"/>
      <c r="BO14" s="659">
        <v>1.8</v>
      </c>
      <c r="BP14" s="659"/>
      <c r="BQ14" s="659"/>
      <c r="BR14" s="659"/>
      <c r="BS14" s="660" t="s">
        <v>138</v>
      </c>
      <c r="BT14" s="660"/>
      <c r="BU14" s="660"/>
      <c r="BV14" s="660"/>
      <c r="BW14" s="660"/>
      <c r="BX14" s="660"/>
      <c r="BY14" s="660"/>
      <c r="BZ14" s="660"/>
      <c r="CA14" s="660"/>
      <c r="CB14" s="700"/>
      <c r="CD14" s="618" t="s">
        <v>259</v>
      </c>
      <c r="CE14" s="619"/>
      <c r="CF14" s="619"/>
      <c r="CG14" s="619"/>
      <c r="CH14" s="619"/>
      <c r="CI14" s="619"/>
      <c r="CJ14" s="619"/>
      <c r="CK14" s="619"/>
      <c r="CL14" s="619"/>
      <c r="CM14" s="619"/>
      <c r="CN14" s="619"/>
      <c r="CO14" s="619"/>
      <c r="CP14" s="619"/>
      <c r="CQ14" s="620"/>
      <c r="CR14" s="621">
        <v>11555157</v>
      </c>
      <c r="CS14" s="622"/>
      <c r="CT14" s="622"/>
      <c r="CU14" s="622"/>
      <c r="CV14" s="622"/>
      <c r="CW14" s="622"/>
      <c r="CX14" s="622"/>
      <c r="CY14" s="623"/>
      <c r="CZ14" s="659">
        <v>3</v>
      </c>
      <c r="DA14" s="659"/>
      <c r="DB14" s="659"/>
      <c r="DC14" s="659"/>
      <c r="DD14" s="627">
        <v>1821490</v>
      </c>
      <c r="DE14" s="622"/>
      <c r="DF14" s="622"/>
      <c r="DG14" s="622"/>
      <c r="DH14" s="622"/>
      <c r="DI14" s="622"/>
      <c r="DJ14" s="622"/>
      <c r="DK14" s="622"/>
      <c r="DL14" s="622"/>
      <c r="DM14" s="622"/>
      <c r="DN14" s="622"/>
      <c r="DO14" s="622"/>
      <c r="DP14" s="623"/>
      <c r="DQ14" s="627">
        <v>10415388</v>
      </c>
      <c r="DR14" s="622"/>
      <c r="DS14" s="622"/>
      <c r="DT14" s="622"/>
      <c r="DU14" s="622"/>
      <c r="DV14" s="622"/>
      <c r="DW14" s="622"/>
      <c r="DX14" s="622"/>
      <c r="DY14" s="622"/>
      <c r="DZ14" s="622"/>
      <c r="EA14" s="622"/>
      <c r="EB14" s="622"/>
      <c r="EC14" s="658"/>
    </row>
    <row r="15" spans="2:143" ht="11.25" customHeight="1" x14ac:dyDescent="0.2">
      <c r="B15" s="618" t="s">
        <v>260</v>
      </c>
      <c r="C15" s="619"/>
      <c r="D15" s="619"/>
      <c r="E15" s="619"/>
      <c r="F15" s="619"/>
      <c r="G15" s="619"/>
      <c r="H15" s="619"/>
      <c r="I15" s="619"/>
      <c r="J15" s="619"/>
      <c r="K15" s="619"/>
      <c r="L15" s="619"/>
      <c r="M15" s="619"/>
      <c r="N15" s="619"/>
      <c r="O15" s="619"/>
      <c r="P15" s="619"/>
      <c r="Q15" s="620"/>
      <c r="R15" s="621">
        <v>5754349</v>
      </c>
      <c r="S15" s="622"/>
      <c r="T15" s="622"/>
      <c r="U15" s="622"/>
      <c r="V15" s="622"/>
      <c r="W15" s="622"/>
      <c r="X15" s="622"/>
      <c r="Y15" s="623"/>
      <c r="Z15" s="659">
        <v>1.5</v>
      </c>
      <c r="AA15" s="659"/>
      <c r="AB15" s="659"/>
      <c r="AC15" s="659"/>
      <c r="AD15" s="660">
        <v>5754349</v>
      </c>
      <c r="AE15" s="660"/>
      <c r="AF15" s="660"/>
      <c r="AG15" s="660"/>
      <c r="AH15" s="660"/>
      <c r="AI15" s="660"/>
      <c r="AJ15" s="660"/>
      <c r="AK15" s="660"/>
      <c r="AL15" s="624">
        <v>2.7</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4923024</v>
      </c>
      <c r="BH15" s="622"/>
      <c r="BI15" s="622"/>
      <c r="BJ15" s="622"/>
      <c r="BK15" s="622"/>
      <c r="BL15" s="622"/>
      <c r="BM15" s="622"/>
      <c r="BN15" s="623"/>
      <c r="BO15" s="659">
        <v>3.3</v>
      </c>
      <c r="BP15" s="659"/>
      <c r="BQ15" s="659"/>
      <c r="BR15" s="659"/>
      <c r="BS15" s="660" t="s">
        <v>129</v>
      </c>
      <c r="BT15" s="660"/>
      <c r="BU15" s="660"/>
      <c r="BV15" s="660"/>
      <c r="BW15" s="660"/>
      <c r="BX15" s="660"/>
      <c r="BY15" s="660"/>
      <c r="BZ15" s="660"/>
      <c r="CA15" s="660"/>
      <c r="CB15" s="700"/>
      <c r="CD15" s="618" t="s">
        <v>262</v>
      </c>
      <c r="CE15" s="619"/>
      <c r="CF15" s="619"/>
      <c r="CG15" s="619"/>
      <c r="CH15" s="619"/>
      <c r="CI15" s="619"/>
      <c r="CJ15" s="619"/>
      <c r="CK15" s="619"/>
      <c r="CL15" s="619"/>
      <c r="CM15" s="619"/>
      <c r="CN15" s="619"/>
      <c r="CO15" s="619"/>
      <c r="CP15" s="619"/>
      <c r="CQ15" s="620"/>
      <c r="CR15" s="621">
        <v>74405817</v>
      </c>
      <c r="CS15" s="622"/>
      <c r="CT15" s="622"/>
      <c r="CU15" s="622"/>
      <c r="CV15" s="622"/>
      <c r="CW15" s="622"/>
      <c r="CX15" s="622"/>
      <c r="CY15" s="623"/>
      <c r="CZ15" s="659">
        <v>19.5</v>
      </c>
      <c r="DA15" s="659"/>
      <c r="DB15" s="659"/>
      <c r="DC15" s="659"/>
      <c r="DD15" s="627">
        <v>6032151</v>
      </c>
      <c r="DE15" s="622"/>
      <c r="DF15" s="622"/>
      <c r="DG15" s="622"/>
      <c r="DH15" s="622"/>
      <c r="DI15" s="622"/>
      <c r="DJ15" s="622"/>
      <c r="DK15" s="622"/>
      <c r="DL15" s="622"/>
      <c r="DM15" s="622"/>
      <c r="DN15" s="622"/>
      <c r="DO15" s="622"/>
      <c r="DP15" s="623"/>
      <c r="DQ15" s="627">
        <v>54099880</v>
      </c>
      <c r="DR15" s="622"/>
      <c r="DS15" s="622"/>
      <c r="DT15" s="622"/>
      <c r="DU15" s="622"/>
      <c r="DV15" s="622"/>
      <c r="DW15" s="622"/>
      <c r="DX15" s="622"/>
      <c r="DY15" s="622"/>
      <c r="DZ15" s="622"/>
      <c r="EA15" s="622"/>
      <c r="EB15" s="622"/>
      <c r="EC15" s="658"/>
    </row>
    <row r="16" spans="2:143" ht="11.25" customHeight="1" x14ac:dyDescent="0.2">
      <c r="B16" s="618" t="s">
        <v>263</v>
      </c>
      <c r="C16" s="619"/>
      <c r="D16" s="619"/>
      <c r="E16" s="619"/>
      <c r="F16" s="619"/>
      <c r="G16" s="619"/>
      <c r="H16" s="619"/>
      <c r="I16" s="619"/>
      <c r="J16" s="619"/>
      <c r="K16" s="619"/>
      <c r="L16" s="619"/>
      <c r="M16" s="619"/>
      <c r="N16" s="619"/>
      <c r="O16" s="619"/>
      <c r="P16" s="619"/>
      <c r="Q16" s="620"/>
      <c r="R16" s="621">
        <v>617496</v>
      </c>
      <c r="S16" s="622"/>
      <c r="T16" s="622"/>
      <c r="U16" s="622"/>
      <c r="V16" s="622"/>
      <c r="W16" s="622"/>
      <c r="X16" s="622"/>
      <c r="Y16" s="623"/>
      <c r="Z16" s="659">
        <v>0.2</v>
      </c>
      <c r="AA16" s="659"/>
      <c r="AB16" s="659"/>
      <c r="AC16" s="659"/>
      <c r="AD16" s="660">
        <v>617496</v>
      </c>
      <c r="AE16" s="660"/>
      <c r="AF16" s="660"/>
      <c r="AG16" s="660"/>
      <c r="AH16" s="660"/>
      <c r="AI16" s="660"/>
      <c r="AJ16" s="660"/>
      <c r="AK16" s="660"/>
      <c r="AL16" s="624">
        <v>0.3</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v>23</v>
      </c>
      <c r="BH16" s="622"/>
      <c r="BI16" s="622"/>
      <c r="BJ16" s="622"/>
      <c r="BK16" s="622"/>
      <c r="BL16" s="622"/>
      <c r="BM16" s="622"/>
      <c r="BN16" s="623"/>
      <c r="BO16" s="659">
        <v>0</v>
      </c>
      <c r="BP16" s="659"/>
      <c r="BQ16" s="659"/>
      <c r="BR16" s="659"/>
      <c r="BS16" s="660" t="s">
        <v>129</v>
      </c>
      <c r="BT16" s="660"/>
      <c r="BU16" s="660"/>
      <c r="BV16" s="660"/>
      <c r="BW16" s="660"/>
      <c r="BX16" s="660"/>
      <c r="BY16" s="660"/>
      <c r="BZ16" s="660"/>
      <c r="CA16" s="660"/>
      <c r="CB16" s="700"/>
      <c r="CD16" s="618" t="s">
        <v>265</v>
      </c>
      <c r="CE16" s="619"/>
      <c r="CF16" s="619"/>
      <c r="CG16" s="619"/>
      <c r="CH16" s="619"/>
      <c r="CI16" s="619"/>
      <c r="CJ16" s="619"/>
      <c r="CK16" s="619"/>
      <c r="CL16" s="619"/>
      <c r="CM16" s="619"/>
      <c r="CN16" s="619"/>
      <c r="CO16" s="619"/>
      <c r="CP16" s="619"/>
      <c r="CQ16" s="620"/>
      <c r="CR16" s="621">
        <v>3749351</v>
      </c>
      <c r="CS16" s="622"/>
      <c r="CT16" s="622"/>
      <c r="CU16" s="622"/>
      <c r="CV16" s="622"/>
      <c r="CW16" s="622"/>
      <c r="CX16" s="622"/>
      <c r="CY16" s="623"/>
      <c r="CZ16" s="659">
        <v>1</v>
      </c>
      <c r="DA16" s="659"/>
      <c r="DB16" s="659"/>
      <c r="DC16" s="659"/>
      <c r="DD16" s="627" t="s">
        <v>129</v>
      </c>
      <c r="DE16" s="622"/>
      <c r="DF16" s="622"/>
      <c r="DG16" s="622"/>
      <c r="DH16" s="622"/>
      <c r="DI16" s="622"/>
      <c r="DJ16" s="622"/>
      <c r="DK16" s="622"/>
      <c r="DL16" s="622"/>
      <c r="DM16" s="622"/>
      <c r="DN16" s="622"/>
      <c r="DO16" s="622"/>
      <c r="DP16" s="623"/>
      <c r="DQ16" s="627">
        <v>1079741</v>
      </c>
      <c r="DR16" s="622"/>
      <c r="DS16" s="622"/>
      <c r="DT16" s="622"/>
      <c r="DU16" s="622"/>
      <c r="DV16" s="622"/>
      <c r="DW16" s="622"/>
      <c r="DX16" s="622"/>
      <c r="DY16" s="622"/>
      <c r="DZ16" s="622"/>
      <c r="EA16" s="622"/>
      <c r="EB16" s="622"/>
      <c r="EC16" s="658"/>
    </row>
    <row r="17" spans="2:133" ht="11.25" customHeight="1" x14ac:dyDescent="0.2">
      <c r="B17" s="618" t="s">
        <v>266</v>
      </c>
      <c r="C17" s="619"/>
      <c r="D17" s="619"/>
      <c r="E17" s="619"/>
      <c r="F17" s="619"/>
      <c r="G17" s="619"/>
      <c r="H17" s="619"/>
      <c r="I17" s="619"/>
      <c r="J17" s="619"/>
      <c r="K17" s="619"/>
      <c r="L17" s="619"/>
      <c r="M17" s="619"/>
      <c r="N17" s="619"/>
      <c r="O17" s="619"/>
      <c r="P17" s="619"/>
      <c r="Q17" s="620"/>
      <c r="R17" s="621">
        <v>2217396</v>
      </c>
      <c r="S17" s="622"/>
      <c r="T17" s="622"/>
      <c r="U17" s="622"/>
      <c r="V17" s="622"/>
      <c r="W17" s="622"/>
      <c r="X17" s="622"/>
      <c r="Y17" s="623"/>
      <c r="Z17" s="659">
        <v>0.6</v>
      </c>
      <c r="AA17" s="659"/>
      <c r="AB17" s="659"/>
      <c r="AC17" s="659"/>
      <c r="AD17" s="660">
        <v>2217396</v>
      </c>
      <c r="AE17" s="660"/>
      <c r="AF17" s="660"/>
      <c r="AG17" s="660"/>
      <c r="AH17" s="660"/>
      <c r="AI17" s="660"/>
      <c r="AJ17" s="660"/>
      <c r="AK17" s="660"/>
      <c r="AL17" s="624">
        <v>1</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138</v>
      </c>
      <c r="BH17" s="622"/>
      <c r="BI17" s="622"/>
      <c r="BJ17" s="622"/>
      <c r="BK17" s="622"/>
      <c r="BL17" s="622"/>
      <c r="BM17" s="622"/>
      <c r="BN17" s="623"/>
      <c r="BO17" s="659" t="s">
        <v>235</v>
      </c>
      <c r="BP17" s="659"/>
      <c r="BQ17" s="659"/>
      <c r="BR17" s="659"/>
      <c r="BS17" s="660" t="s">
        <v>138</v>
      </c>
      <c r="BT17" s="660"/>
      <c r="BU17" s="660"/>
      <c r="BV17" s="660"/>
      <c r="BW17" s="660"/>
      <c r="BX17" s="660"/>
      <c r="BY17" s="660"/>
      <c r="BZ17" s="660"/>
      <c r="CA17" s="660"/>
      <c r="CB17" s="700"/>
      <c r="CD17" s="618" t="s">
        <v>268</v>
      </c>
      <c r="CE17" s="619"/>
      <c r="CF17" s="619"/>
      <c r="CG17" s="619"/>
      <c r="CH17" s="619"/>
      <c r="CI17" s="619"/>
      <c r="CJ17" s="619"/>
      <c r="CK17" s="619"/>
      <c r="CL17" s="619"/>
      <c r="CM17" s="619"/>
      <c r="CN17" s="619"/>
      <c r="CO17" s="619"/>
      <c r="CP17" s="619"/>
      <c r="CQ17" s="620"/>
      <c r="CR17" s="621">
        <v>35394681</v>
      </c>
      <c r="CS17" s="622"/>
      <c r="CT17" s="622"/>
      <c r="CU17" s="622"/>
      <c r="CV17" s="622"/>
      <c r="CW17" s="622"/>
      <c r="CX17" s="622"/>
      <c r="CY17" s="623"/>
      <c r="CZ17" s="659">
        <v>9.3000000000000007</v>
      </c>
      <c r="DA17" s="659"/>
      <c r="DB17" s="659"/>
      <c r="DC17" s="659"/>
      <c r="DD17" s="627" t="s">
        <v>235</v>
      </c>
      <c r="DE17" s="622"/>
      <c r="DF17" s="622"/>
      <c r="DG17" s="622"/>
      <c r="DH17" s="622"/>
      <c r="DI17" s="622"/>
      <c r="DJ17" s="622"/>
      <c r="DK17" s="622"/>
      <c r="DL17" s="622"/>
      <c r="DM17" s="622"/>
      <c r="DN17" s="622"/>
      <c r="DO17" s="622"/>
      <c r="DP17" s="623"/>
      <c r="DQ17" s="627">
        <v>34915012</v>
      </c>
      <c r="DR17" s="622"/>
      <c r="DS17" s="622"/>
      <c r="DT17" s="622"/>
      <c r="DU17" s="622"/>
      <c r="DV17" s="622"/>
      <c r="DW17" s="622"/>
      <c r="DX17" s="622"/>
      <c r="DY17" s="622"/>
      <c r="DZ17" s="622"/>
      <c r="EA17" s="622"/>
      <c r="EB17" s="622"/>
      <c r="EC17" s="658"/>
    </row>
    <row r="18" spans="2:133" ht="11.25" customHeight="1" x14ac:dyDescent="0.2">
      <c r="B18" s="618" t="s">
        <v>269</v>
      </c>
      <c r="C18" s="619"/>
      <c r="D18" s="619"/>
      <c r="E18" s="619"/>
      <c r="F18" s="619"/>
      <c r="G18" s="619"/>
      <c r="H18" s="619"/>
      <c r="I18" s="619"/>
      <c r="J18" s="619"/>
      <c r="K18" s="619"/>
      <c r="L18" s="619"/>
      <c r="M18" s="619"/>
      <c r="N18" s="619"/>
      <c r="O18" s="619"/>
      <c r="P18" s="619"/>
      <c r="Q18" s="620"/>
      <c r="R18" s="621">
        <v>1374171</v>
      </c>
      <c r="S18" s="622"/>
      <c r="T18" s="622"/>
      <c r="U18" s="622"/>
      <c r="V18" s="622"/>
      <c r="W18" s="622"/>
      <c r="X18" s="622"/>
      <c r="Y18" s="623"/>
      <c r="Z18" s="659">
        <v>0.3</v>
      </c>
      <c r="AA18" s="659"/>
      <c r="AB18" s="659"/>
      <c r="AC18" s="659"/>
      <c r="AD18" s="660">
        <v>1374171</v>
      </c>
      <c r="AE18" s="660"/>
      <c r="AF18" s="660"/>
      <c r="AG18" s="660"/>
      <c r="AH18" s="660"/>
      <c r="AI18" s="660"/>
      <c r="AJ18" s="660"/>
      <c r="AK18" s="660"/>
      <c r="AL18" s="624">
        <v>0.7</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138</v>
      </c>
      <c r="BH18" s="622"/>
      <c r="BI18" s="622"/>
      <c r="BJ18" s="622"/>
      <c r="BK18" s="622"/>
      <c r="BL18" s="622"/>
      <c r="BM18" s="622"/>
      <c r="BN18" s="623"/>
      <c r="BO18" s="659" t="s">
        <v>129</v>
      </c>
      <c r="BP18" s="659"/>
      <c r="BQ18" s="659"/>
      <c r="BR18" s="659"/>
      <c r="BS18" s="660" t="s">
        <v>138</v>
      </c>
      <c r="BT18" s="660"/>
      <c r="BU18" s="660"/>
      <c r="BV18" s="660"/>
      <c r="BW18" s="660"/>
      <c r="BX18" s="660"/>
      <c r="BY18" s="660"/>
      <c r="BZ18" s="660"/>
      <c r="CA18" s="660"/>
      <c r="CB18" s="700"/>
      <c r="CD18" s="618" t="s">
        <v>271</v>
      </c>
      <c r="CE18" s="619"/>
      <c r="CF18" s="619"/>
      <c r="CG18" s="619"/>
      <c r="CH18" s="619"/>
      <c r="CI18" s="619"/>
      <c r="CJ18" s="619"/>
      <c r="CK18" s="619"/>
      <c r="CL18" s="619"/>
      <c r="CM18" s="619"/>
      <c r="CN18" s="619"/>
      <c r="CO18" s="619"/>
      <c r="CP18" s="619"/>
      <c r="CQ18" s="620"/>
      <c r="CR18" s="621" t="s">
        <v>235</v>
      </c>
      <c r="CS18" s="622"/>
      <c r="CT18" s="622"/>
      <c r="CU18" s="622"/>
      <c r="CV18" s="622"/>
      <c r="CW18" s="622"/>
      <c r="CX18" s="622"/>
      <c r="CY18" s="623"/>
      <c r="CZ18" s="659" t="s">
        <v>138</v>
      </c>
      <c r="DA18" s="659"/>
      <c r="DB18" s="659"/>
      <c r="DC18" s="659"/>
      <c r="DD18" s="627" t="s">
        <v>138</v>
      </c>
      <c r="DE18" s="622"/>
      <c r="DF18" s="622"/>
      <c r="DG18" s="622"/>
      <c r="DH18" s="622"/>
      <c r="DI18" s="622"/>
      <c r="DJ18" s="622"/>
      <c r="DK18" s="622"/>
      <c r="DL18" s="622"/>
      <c r="DM18" s="622"/>
      <c r="DN18" s="622"/>
      <c r="DO18" s="622"/>
      <c r="DP18" s="623"/>
      <c r="DQ18" s="627" t="s">
        <v>129</v>
      </c>
      <c r="DR18" s="622"/>
      <c r="DS18" s="622"/>
      <c r="DT18" s="622"/>
      <c r="DU18" s="622"/>
      <c r="DV18" s="622"/>
      <c r="DW18" s="622"/>
      <c r="DX18" s="622"/>
      <c r="DY18" s="622"/>
      <c r="DZ18" s="622"/>
      <c r="EA18" s="622"/>
      <c r="EB18" s="622"/>
      <c r="EC18" s="658"/>
    </row>
    <row r="19" spans="2:133" ht="11.25" customHeight="1" x14ac:dyDescent="0.2">
      <c r="B19" s="618" t="s">
        <v>272</v>
      </c>
      <c r="C19" s="619"/>
      <c r="D19" s="619"/>
      <c r="E19" s="619"/>
      <c r="F19" s="619"/>
      <c r="G19" s="619"/>
      <c r="H19" s="619"/>
      <c r="I19" s="619"/>
      <c r="J19" s="619"/>
      <c r="K19" s="619"/>
      <c r="L19" s="619"/>
      <c r="M19" s="619"/>
      <c r="N19" s="619"/>
      <c r="O19" s="619"/>
      <c r="P19" s="619"/>
      <c r="Q19" s="620"/>
      <c r="R19" s="621">
        <v>1296316</v>
      </c>
      <c r="S19" s="622"/>
      <c r="T19" s="622"/>
      <c r="U19" s="622"/>
      <c r="V19" s="622"/>
      <c r="W19" s="622"/>
      <c r="X19" s="622"/>
      <c r="Y19" s="623"/>
      <c r="Z19" s="659">
        <v>0.3</v>
      </c>
      <c r="AA19" s="659"/>
      <c r="AB19" s="659"/>
      <c r="AC19" s="659"/>
      <c r="AD19" s="660">
        <v>1296316</v>
      </c>
      <c r="AE19" s="660"/>
      <c r="AF19" s="660"/>
      <c r="AG19" s="660"/>
      <c r="AH19" s="660"/>
      <c r="AI19" s="660"/>
      <c r="AJ19" s="660"/>
      <c r="AK19" s="660"/>
      <c r="AL19" s="624">
        <v>0.6</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13125157</v>
      </c>
      <c r="BH19" s="622"/>
      <c r="BI19" s="622"/>
      <c r="BJ19" s="622"/>
      <c r="BK19" s="622"/>
      <c r="BL19" s="622"/>
      <c r="BM19" s="622"/>
      <c r="BN19" s="623"/>
      <c r="BO19" s="659">
        <v>8.6999999999999993</v>
      </c>
      <c r="BP19" s="659"/>
      <c r="BQ19" s="659"/>
      <c r="BR19" s="659"/>
      <c r="BS19" s="660" t="s">
        <v>129</v>
      </c>
      <c r="BT19" s="660"/>
      <c r="BU19" s="660"/>
      <c r="BV19" s="660"/>
      <c r="BW19" s="660"/>
      <c r="BX19" s="660"/>
      <c r="BY19" s="660"/>
      <c r="BZ19" s="660"/>
      <c r="CA19" s="660"/>
      <c r="CB19" s="700"/>
      <c r="CD19" s="618" t="s">
        <v>274</v>
      </c>
      <c r="CE19" s="619"/>
      <c r="CF19" s="619"/>
      <c r="CG19" s="619"/>
      <c r="CH19" s="619"/>
      <c r="CI19" s="619"/>
      <c r="CJ19" s="619"/>
      <c r="CK19" s="619"/>
      <c r="CL19" s="619"/>
      <c r="CM19" s="619"/>
      <c r="CN19" s="619"/>
      <c r="CO19" s="619"/>
      <c r="CP19" s="619"/>
      <c r="CQ19" s="620"/>
      <c r="CR19" s="621" t="s">
        <v>235</v>
      </c>
      <c r="CS19" s="622"/>
      <c r="CT19" s="622"/>
      <c r="CU19" s="622"/>
      <c r="CV19" s="622"/>
      <c r="CW19" s="622"/>
      <c r="CX19" s="622"/>
      <c r="CY19" s="623"/>
      <c r="CZ19" s="659" t="s">
        <v>129</v>
      </c>
      <c r="DA19" s="659"/>
      <c r="DB19" s="659"/>
      <c r="DC19" s="659"/>
      <c r="DD19" s="627" t="s">
        <v>138</v>
      </c>
      <c r="DE19" s="622"/>
      <c r="DF19" s="622"/>
      <c r="DG19" s="622"/>
      <c r="DH19" s="622"/>
      <c r="DI19" s="622"/>
      <c r="DJ19" s="622"/>
      <c r="DK19" s="622"/>
      <c r="DL19" s="622"/>
      <c r="DM19" s="622"/>
      <c r="DN19" s="622"/>
      <c r="DO19" s="622"/>
      <c r="DP19" s="623"/>
      <c r="DQ19" s="627" t="s">
        <v>129</v>
      </c>
      <c r="DR19" s="622"/>
      <c r="DS19" s="622"/>
      <c r="DT19" s="622"/>
      <c r="DU19" s="622"/>
      <c r="DV19" s="622"/>
      <c r="DW19" s="622"/>
      <c r="DX19" s="622"/>
      <c r="DY19" s="622"/>
      <c r="DZ19" s="622"/>
      <c r="EA19" s="622"/>
      <c r="EB19" s="622"/>
      <c r="EC19" s="658"/>
    </row>
    <row r="20" spans="2:133" ht="11.25" customHeight="1" x14ac:dyDescent="0.2">
      <c r="B20" s="688" t="s">
        <v>275</v>
      </c>
      <c r="C20" s="689"/>
      <c r="D20" s="689"/>
      <c r="E20" s="689"/>
      <c r="F20" s="689"/>
      <c r="G20" s="689"/>
      <c r="H20" s="689"/>
      <c r="I20" s="689"/>
      <c r="J20" s="689"/>
      <c r="K20" s="689"/>
      <c r="L20" s="689"/>
      <c r="M20" s="689"/>
      <c r="N20" s="689"/>
      <c r="O20" s="689"/>
      <c r="P20" s="689"/>
      <c r="Q20" s="690"/>
      <c r="R20" s="621">
        <v>77855</v>
      </c>
      <c r="S20" s="622"/>
      <c r="T20" s="622"/>
      <c r="U20" s="622"/>
      <c r="V20" s="622"/>
      <c r="W20" s="622"/>
      <c r="X20" s="622"/>
      <c r="Y20" s="623"/>
      <c r="Z20" s="659">
        <v>0</v>
      </c>
      <c r="AA20" s="659"/>
      <c r="AB20" s="659"/>
      <c r="AC20" s="659"/>
      <c r="AD20" s="660">
        <v>77855</v>
      </c>
      <c r="AE20" s="660"/>
      <c r="AF20" s="660"/>
      <c r="AG20" s="660"/>
      <c r="AH20" s="660"/>
      <c r="AI20" s="660"/>
      <c r="AJ20" s="660"/>
      <c r="AK20" s="660"/>
      <c r="AL20" s="624">
        <v>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13125157</v>
      </c>
      <c r="BH20" s="622"/>
      <c r="BI20" s="622"/>
      <c r="BJ20" s="622"/>
      <c r="BK20" s="622"/>
      <c r="BL20" s="622"/>
      <c r="BM20" s="622"/>
      <c r="BN20" s="623"/>
      <c r="BO20" s="659">
        <v>8.6999999999999993</v>
      </c>
      <c r="BP20" s="659"/>
      <c r="BQ20" s="659"/>
      <c r="BR20" s="659"/>
      <c r="BS20" s="660" t="s">
        <v>235</v>
      </c>
      <c r="BT20" s="660"/>
      <c r="BU20" s="660"/>
      <c r="BV20" s="660"/>
      <c r="BW20" s="660"/>
      <c r="BX20" s="660"/>
      <c r="BY20" s="660"/>
      <c r="BZ20" s="660"/>
      <c r="CA20" s="660"/>
      <c r="CB20" s="700"/>
      <c r="CD20" s="618" t="s">
        <v>277</v>
      </c>
      <c r="CE20" s="619"/>
      <c r="CF20" s="619"/>
      <c r="CG20" s="619"/>
      <c r="CH20" s="619"/>
      <c r="CI20" s="619"/>
      <c r="CJ20" s="619"/>
      <c r="CK20" s="619"/>
      <c r="CL20" s="619"/>
      <c r="CM20" s="619"/>
      <c r="CN20" s="619"/>
      <c r="CO20" s="619"/>
      <c r="CP20" s="619"/>
      <c r="CQ20" s="620"/>
      <c r="CR20" s="621">
        <v>381204906</v>
      </c>
      <c r="CS20" s="622"/>
      <c r="CT20" s="622"/>
      <c r="CU20" s="622"/>
      <c r="CV20" s="622"/>
      <c r="CW20" s="622"/>
      <c r="CX20" s="622"/>
      <c r="CY20" s="623"/>
      <c r="CZ20" s="659">
        <v>100</v>
      </c>
      <c r="DA20" s="659"/>
      <c r="DB20" s="659"/>
      <c r="DC20" s="659"/>
      <c r="DD20" s="627">
        <v>52453232</v>
      </c>
      <c r="DE20" s="622"/>
      <c r="DF20" s="622"/>
      <c r="DG20" s="622"/>
      <c r="DH20" s="622"/>
      <c r="DI20" s="622"/>
      <c r="DJ20" s="622"/>
      <c r="DK20" s="622"/>
      <c r="DL20" s="622"/>
      <c r="DM20" s="622"/>
      <c r="DN20" s="622"/>
      <c r="DO20" s="622"/>
      <c r="DP20" s="623"/>
      <c r="DQ20" s="627">
        <v>248290108</v>
      </c>
      <c r="DR20" s="622"/>
      <c r="DS20" s="622"/>
      <c r="DT20" s="622"/>
      <c r="DU20" s="622"/>
      <c r="DV20" s="622"/>
      <c r="DW20" s="622"/>
      <c r="DX20" s="622"/>
      <c r="DY20" s="622"/>
      <c r="DZ20" s="622"/>
      <c r="EA20" s="622"/>
      <c r="EB20" s="622"/>
      <c r="EC20" s="658"/>
    </row>
    <row r="21" spans="2:133" ht="11.25" customHeight="1" x14ac:dyDescent="0.2">
      <c r="B21" s="618" t="s">
        <v>278</v>
      </c>
      <c r="C21" s="619"/>
      <c r="D21" s="619"/>
      <c r="E21" s="619"/>
      <c r="F21" s="619"/>
      <c r="G21" s="619"/>
      <c r="H21" s="619"/>
      <c r="I21" s="619"/>
      <c r="J21" s="619"/>
      <c r="K21" s="619"/>
      <c r="L21" s="619"/>
      <c r="M21" s="619"/>
      <c r="N21" s="619"/>
      <c r="O21" s="619"/>
      <c r="P21" s="619"/>
      <c r="Q21" s="620"/>
      <c r="R21" s="621">
        <v>33647750</v>
      </c>
      <c r="S21" s="622"/>
      <c r="T21" s="622"/>
      <c r="U21" s="622"/>
      <c r="V21" s="622"/>
      <c r="W21" s="622"/>
      <c r="X21" s="622"/>
      <c r="Y21" s="623"/>
      <c r="Z21" s="659">
        <v>8.5</v>
      </c>
      <c r="AA21" s="659"/>
      <c r="AB21" s="659"/>
      <c r="AC21" s="659"/>
      <c r="AD21" s="660">
        <v>30608592</v>
      </c>
      <c r="AE21" s="660"/>
      <c r="AF21" s="660"/>
      <c r="AG21" s="660"/>
      <c r="AH21" s="660"/>
      <c r="AI21" s="660"/>
      <c r="AJ21" s="660"/>
      <c r="AK21" s="660"/>
      <c r="AL21" s="624">
        <v>14.5</v>
      </c>
      <c r="AM21" s="625"/>
      <c r="AN21" s="625"/>
      <c r="AO21" s="661"/>
      <c r="AP21" s="618" t="s">
        <v>279</v>
      </c>
      <c r="AQ21" s="698"/>
      <c r="AR21" s="698"/>
      <c r="AS21" s="698"/>
      <c r="AT21" s="698"/>
      <c r="AU21" s="698"/>
      <c r="AV21" s="698"/>
      <c r="AW21" s="698"/>
      <c r="AX21" s="698"/>
      <c r="AY21" s="698"/>
      <c r="AZ21" s="698"/>
      <c r="BA21" s="698"/>
      <c r="BB21" s="698"/>
      <c r="BC21" s="698"/>
      <c r="BD21" s="698"/>
      <c r="BE21" s="698"/>
      <c r="BF21" s="699"/>
      <c r="BG21" s="621">
        <v>98854</v>
      </c>
      <c r="BH21" s="622"/>
      <c r="BI21" s="622"/>
      <c r="BJ21" s="622"/>
      <c r="BK21" s="622"/>
      <c r="BL21" s="622"/>
      <c r="BM21" s="622"/>
      <c r="BN21" s="623"/>
      <c r="BO21" s="659">
        <v>0.1</v>
      </c>
      <c r="BP21" s="659"/>
      <c r="BQ21" s="659"/>
      <c r="BR21" s="659"/>
      <c r="BS21" s="660" t="s">
        <v>138</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280</v>
      </c>
      <c r="C22" s="619"/>
      <c r="D22" s="619"/>
      <c r="E22" s="619"/>
      <c r="F22" s="619"/>
      <c r="G22" s="619"/>
      <c r="H22" s="619"/>
      <c r="I22" s="619"/>
      <c r="J22" s="619"/>
      <c r="K22" s="619"/>
      <c r="L22" s="619"/>
      <c r="M22" s="619"/>
      <c r="N22" s="619"/>
      <c r="O22" s="619"/>
      <c r="P22" s="619"/>
      <c r="Q22" s="620"/>
      <c r="R22" s="621">
        <v>30608592</v>
      </c>
      <c r="S22" s="622"/>
      <c r="T22" s="622"/>
      <c r="U22" s="622"/>
      <c r="V22" s="622"/>
      <c r="W22" s="622"/>
      <c r="X22" s="622"/>
      <c r="Y22" s="623"/>
      <c r="Z22" s="659">
        <v>7.7</v>
      </c>
      <c r="AA22" s="659"/>
      <c r="AB22" s="659"/>
      <c r="AC22" s="659"/>
      <c r="AD22" s="660">
        <v>30608592</v>
      </c>
      <c r="AE22" s="660"/>
      <c r="AF22" s="660"/>
      <c r="AG22" s="660"/>
      <c r="AH22" s="660"/>
      <c r="AI22" s="660"/>
      <c r="AJ22" s="660"/>
      <c r="AK22" s="660"/>
      <c r="AL22" s="624">
        <v>14.5</v>
      </c>
      <c r="AM22" s="625"/>
      <c r="AN22" s="625"/>
      <c r="AO22" s="661"/>
      <c r="AP22" s="618" t="s">
        <v>281</v>
      </c>
      <c r="AQ22" s="698"/>
      <c r="AR22" s="698"/>
      <c r="AS22" s="698"/>
      <c r="AT22" s="698"/>
      <c r="AU22" s="698"/>
      <c r="AV22" s="698"/>
      <c r="AW22" s="698"/>
      <c r="AX22" s="698"/>
      <c r="AY22" s="698"/>
      <c r="AZ22" s="698"/>
      <c r="BA22" s="698"/>
      <c r="BB22" s="698"/>
      <c r="BC22" s="698"/>
      <c r="BD22" s="698"/>
      <c r="BE22" s="698"/>
      <c r="BF22" s="699"/>
      <c r="BG22" s="621">
        <v>5476538</v>
      </c>
      <c r="BH22" s="622"/>
      <c r="BI22" s="622"/>
      <c r="BJ22" s="622"/>
      <c r="BK22" s="622"/>
      <c r="BL22" s="622"/>
      <c r="BM22" s="622"/>
      <c r="BN22" s="623"/>
      <c r="BO22" s="659">
        <v>3.6</v>
      </c>
      <c r="BP22" s="659"/>
      <c r="BQ22" s="659"/>
      <c r="BR22" s="659"/>
      <c r="BS22" s="660" t="s">
        <v>235</v>
      </c>
      <c r="BT22" s="660"/>
      <c r="BU22" s="660"/>
      <c r="BV22" s="660"/>
      <c r="BW22" s="660"/>
      <c r="BX22" s="660"/>
      <c r="BY22" s="660"/>
      <c r="BZ22" s="660"/>
      <c r="CA22" s="660"/>
      <c r="CB22" s="700"/>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283</v>
      </c>
      <c r="C23" s="619"/>
      <c r="D23" s="619"/>
      <c r="E23" s="619"/>
      <c r="F23" s="619"/>
      <c r="G23" s="619"/>
      <c r="H23" s="619"/>
      <c r="I23" s="619"/>
      <c r="J23" s="619"/>
      <c r="K23" s="619"/>
      <c r="L23" s="619"/>
      <c r="M23" s="619"/>
      <c r="N23" s="619"/>
      <c r="O23" s="619"/>
      <c r="P23" s="619"/>
      <c r="Q23" s="620"/>
      <c r="R23" s="621">
        <v>3039022</v>
      </c>
      <c r="S23" s="622"/>
      <c r="T23" s="622"/>
      <c r="U23" s="622"/>
      <c r="V23" s="622"/>
      <c r="W23" s="622"/>
      <c r="X23" s="622"/>
      <c r="Y23" s="623"/>
      <c r="Z23" s="659">
        <v>0.8</v>
      </c>
      <c r="AA23" s="659"/>
      <c r="AB23" s="659"/>
      <c r="AC23" s="659"/>
      <c r="AD23" s="660" t="s">
        <v>129</v>
      </c>
      <c r="AE23" s="660"/>
      <c r="AF23" s="660"/>
      <c r="AG23" s="660"/>
      <c r="AH23" s="660"/>
      <c r="AI23" s="660"/>
      <c r="AJ23" s="660"/>
      <c r="AK23" s="660"/>
      <c r="AL23" s="624" t="s">
        <v>235</v>
      </c>
      <c r="AM23" s="625"/>
      <c r="AN23" s="625"/>
      <c r="AO23" s="661"/>
      <c r="AP23" s="618" t="s">
        <v>284</v>
      </c>
      <c r="AQ23" s="698"/>
      <c r="AR23" s="698"/>
      <c r="AS23" s="698"/>
      <c r="AT23" s="698"/>
      <c r="AU23" s="698"/>
      <c r="AV23" s="698"/>
      <c r="AW23" s="698"/>
      <c r="AX23" s="698"/>
      <c r="AY23" s="698"/>
      <c r="AZ23" s="698"/>
      <c r="BA23" s="698"/>
      <c r="BB23" s="698"/>
      <c r="BC23" s="698"/>
      <c r="BD23" s="698"/>
      <c r="BE23" s="698"/>
      <c r="BF23" s="699"/>
      <c r="BG23" s="621">
        <v>7549765</v>
      </c>
      <c r="BH23" s="622"/>
      <c r="BI23" s="622"/>
      <c r="BJ23" s="622"/>
      <c r="BK23" s="622"/>
      <c r="BL23" s="622"/>
      <c r="BM23" s="622"/>
      <c r="BN23" s="623"/>
      <c r="BO23" s="659">
        <v>5</v>
      </c>
      <c r="BP23" s="659"/>
      <c r="BQ23" s="659"/>
      <c r="BR23" s="659"/>
      <c r="BS23" s="660" t="s">
        <v>235</v>
      </c>
      <c r="BT23" s="660"/>
      <c r="BU23" s="660"/>
      <c r="BV23" s="660"/>
      <c r="BW23" s="660"/>
      <c r="BX23" s="660"/>
      <c r="BY23" s="660"/>
      <c r="BZ23" s="660"/>
      <c r="CA23" s="660"/>
      <c r="CB23" s="700"/>
      <c r="CD23" s="673" t="s">
        <v>223</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2">
      <c r="B24" s="618" t="s">
        <v>290</v>
      </c>
      <c r="C24" s="619"/>
      <c r="D24" s="619"/>
      <c r="E24" s="619"/>
      <c r="F24" s="619"/>
      <c r="G24" s="619"/>
      <c r="H24" s="619"/>
      <c r="I24" s="619"/>
      <c r="J24" s="619"/>
      <c r="K24" s="619"/>
      <c r="L24" s="619"/>
      <c r="M24" s="619"/>
      <c r="N24" s="619"/>
      <c r="O24" s="619"/>
      <c r="P24" s="619"/>
      <c r="Q24" s="620"/>
      <c r="R24" s="621">
        <v>136</v>
      </c>
      <c r="S24" s="622"/>
      <c r="T24" s="622"/>
      <c r="U24" s="622"/>
      <c r="V24" s="622"/>
      <c r="W24" s="622"/>
      <c r="X24" s="622"/>
      <c r="Y24" s="623"/>
      <c r="Z24" s="659">
        <v>0</v>
      </c>
      <c r="AA24" s="659"/>
      <c r="AB24" s="659"/>
      <c r="AC24" s="659"/>
      <c r="AD24" s="660" t="s">
        <v>138</v>
      </c>
      <c r="AE24" s="660"/>
      <c r="AF24" s="660"/>
      <c r="AG24" s="660"/>
      <c r="AH24" s="660"/>
      <c r="AI24" s="660"/>
      <c r="AJ24" s="660"/>
      <c r="AK24" s="660"/>
      <c r="AL24" s="624" t="s">
        <v>129</v>
      </c>
      <c r="AM24" s="625"/>
      <c r="AN24" s="625"/>
      <c r="AO24" s="661"/>
      <c r="AP24" s="618" t="s">
        <v>291</v>
      </c>
      <c r="AQ24" s="698"/>
      <c r="AR24" s="698"/>
      <c r="AS24" s="698"/>
      <c r="AT24" s="698"/>
      <c r="AU24" s="698"/>
      <c r="AV24" s="698"/>
      <c r="AW24" s="698"/>
      <c r="AX24" s="698"/>
      <c r="AY24" s="698"/>
      <c r="AZ24" s="698"/>
      <c r="BA24" s="698"/>
      <c r="BB24" s="698"/>
      <c r="BC24" s="698"/>
      <c r="BD24" s="698"/>
      <c r="BE24" s="698"/>
      <c r="BF24" s="699"/>
      <c r="BG24" s="621" t="s">
        <v>138</v>
      </c>
      <c r="BH24" s="622"/>
      <c r="BI24" s="622"/>
      <c r="BJ24" s="622"/>
      <c r="BK24" s="622"/>
      <c r="BL24" s="622"/>
      <c r="BM24" s="622"/>
      <c r="BN24" s="623"/>
      <c r="BO24" s="659" t="s">
        <v>129</v>
      </c>
      <c r="BP24" s="659"/>
      <c r="BQ24" s="659"/>
      <c r="BR24" s="659"/>
      <c r="BS24" s="660" t="s">
        <v>138</v>
      </c>
      <c r="BT24" s="660"/>
      <c r="BU24" s="660"/>
      <c r="BV24" s="660"/>
      <c r="BW24" s="660"/>
      <c r="BX24" s="660"/>
      <c r="BY24" s="660"/>
      <c r="BZ24" s="660"/>
      <c r="CA24" s="660"/>
      <c r="CB24" s="700"/>
      <c r="CD24" s="679" t="s">
        <v>292</v>
      </c>
      <c r="CE24" s="680"/>
      <c r="CF24" s="680"/>
      <c r="CG24" s="680"/>
      <c r="CH24" s="680"/>
      <c r="CI24" s="680"/>
      <c r="CJ24" s="680"/>
      <c r="CK24" s="680"/>
      <c r="CL24" s="680"/>
      <c r="CM24" s="680"/>
      <c r="CN24" s="680"/>
      <c r="CO24" s="680"/>
      <c r="CP24" s="680"/>
      <c r="CQ24" s="681"/>
      <c r="CR24" s="676">
        <v>201625835</v>
      </c>
      <c r="CS24" s="677"/>
      <c r="CT24" s="677"/>
      <c r="CU24" s="677"/>
      <c r="CV24" s="677"/>
      <c r="CW24" s="677"/>
      <c r="CX24" s="677"/>
      <c r="CY24" s="702"/>
      <c r="CZ24" s="703">
        <v>52.9</v>
      </c>
      <c r="DA24" s="685"/>
      <c r="DB24" s="685"/>
      <c r="DC24" s="705"/>
      <c r="DD24" s="701">
        <v>131482774</v>
      </c>
      <c r="DE24" s="677"/>
      <c r="DF24" s="677"/>
      <c r="DG24" s="677"/>
      <c r="DH24" s="677"/>
      <c r="DI24" s="677"/>
      <c r="DJ24" s="677"/>
      <c r="DK24" s="702"/>
      <c r="DL24" s="701">
        <v>129496701</v>
      </c>
      <c r="DM24" s="677"/>
      <c r="DN24" s="677"/>
      <c r="DO24" s="677"/>
      <c r="DP24" s="677"/>
      <c r="DQ24" s="677"/>
      <c r="DR24" s="677"/>
      <c r="DS24" s="677"/>
      <c r="DT24" s="677"/>
      <c r="DU24" s="677"/>
      <c r="DV24" s="702"/>
      <c r="DW24" s="703">
        <v>57.3</v>
      </c>
      <c r="DX24" s="685"/>
      <c r="DY24" s="685"/>
      <c r="DZ24" s="685"/>
      <c r="EA24" s="685"/>
      <c r="EB24" s="685"/>
      <c r="EC24" s="704"/>
    </row>
    <row r="25" spans="2:133" ht="11.25" customHeight="1" x14ac:dyDescent="0.2">
      <c r="B25" s="618" t="s">
        <v>293</v>
      </c>
      <c r="C25" s="619"/>
      <c r="D25" s="619"/>
      <c r="E25" s="619"/>
      <c r="F25" s="619"/>
      <c r="G25" s="619"/>
      <c r="H25" s="619"/>
      <c r="I25" s="619"/>
      <c r="J25" s="619"/>
      <c r="K25" s="619"/>
      <c r="L25" s="619"/>
      <c r="M25" s="619"/>
      <c r="N25" s="619"/>
      <c r="O25" s="619"/>
      <c r="P25" s="619"/>
      <c r="Q25" s="620"/>
      <c r="R25" s="621">
        <v>219916503</v>
      </c>
      <c r="S25" s="622"/>
      <c r="T25" s="622"/>
      <c r="U25" s="622"/>
      <c r="V25" s="622"/>
      <c r="W25" s="622"/>
      <c r="X25" s="622"/>
      <c r="Y25" s="623"/>
      <c r="Z25" s="659">
        <v>55.5</v>
      </c>
      <c r="AA25" s="659"/>
      <c r="AB25" s="659"/>
      <c r="AC25" s="659"/>
      <c r="AD25" s="660">
        <v>209327580</v>
      </c>
      <c r="AE25" s="660"/>
      <c r="AF25" s="660"/>
      <c r="AG25" s="660"/>
      <c r="AH25" s="660"/>
      <c r="AI25" s="660"/>
      <c r="AJ25" s="660"/>
      <c r="AK25" s="660"/>
      <c r="AL25" s="624">
        <v>99</v>
      </c>
      <c r="AM25" s="625"/>
      <c r="AN25" s="625"/>
      <c r="AO25" s="661"/>
      <c r="AP25" s="618" t="s">
        <v>294</v>
      </c>
      <c r="AQ25" s="698"/>
      <c r="AR25" s="698"/>
      <c r="AS25" s="698"/>
      <c r="AT25" s="698"/>
      <c r="AU25" s="698"/>
      <c r="AV25" s="698"/>
      <c r="AW25" s="698"/>
      <c r="AX25" s="698"/>
      <c r="AY25" s="698"/>
      <c r="AZ25" s="698"/>
      <c r="BA25" s="698"/>
      <c r="BB25" s="698"/>
      <c r="BC25" s="698"/>
      <c r="BD25" s="698"/>
      <c r="BE25" s="698"/>
      <c r="BF25" s="699"/>
      <c r="BG25" s="621" t="s">
        <v>138</v>
      </c>
      <c r="BH25" s="622"/>
      <c r="BI25" s="622"/>
      <c r="BJ25" s="622"/>
      <c r="BK25" s="622"/>
      <c r="BL25" s="622"/>
      <c r="BM25" s="622"/>
      <c r="BN25" s="623"/>
      <c r="BO25" s="659" t="s">
        <v>235</v>
      </c>
      <c r="BP25" s="659"/>
      <c r="BQ25" s="659"/>
      <c r="BR25" s="659"/>
      <c r="BS25" s="660" t="s">
        <v>235</v>
      </c>
      <c r="BT25" s="660"/>
      <c r="BU25" s="660"/>
      <c r="BV25" s="660"/>
      <c r="BW25" s="660"/>
      <c r="BX25" s="660"/>
      <c r="BY25" s="660"/>
      <c r="BZ25" s="660"/>
      <c r="CA25" s="660"/>
      <c r="CB25" s="700"/>
      <c r="CD25" s="618" t="s">
        <v>295</v>
      </c>
      <c r="CE25" s="619"/>
      <c r="CF25" s="619"/>
      <c r="CG25" s="619"/>
      <c r="CH25" s="619"/>
      <c r="CI25" s="619"/>
      <c r="CJ25" s="619"/>
      <c r="CK25" s="619"/>
      <c r="CL25" s="619"/>
      <c r="CM25" s="619"/>
      <c r="CN25" s="619"/>
      <c r="CO25" s="619"/>
      <c r="CP25" s="619"/>
      <c r="CQ25" s="620"/>
      <c r="CR25" s="621">
        <v>79907742</v>
      </c>
      <c r="CS25" s="634"/>
      <c r="CT25" s="634"/>
      <c r="CU25" s="634"/>
      <c r="CV25" s="634"/>
      <c r="CW25" s="634"/>
      <c r="CX25" s="634"/>
      <c r="CY25" s="635"/>
      <c r="CZ25" s="624">
        <v>21</v>
      </c>
      <c r="DA25" s="636"/>
      <c r="DB25" s="636"/>
      <c r="DC25" s="637"/>
      <c r="DD25" s="627">
        <v>69492203</v>
      </c>
      <c r="DE25" s="634"/>
      <c r="DF25" s="634"/>
      <c r="DG25" s="634"/>
      <c r="DH25" s="634"/>
      <c r="DI25" s="634"/>
      <c r="DJ25" s="634"/>
      <c r="DK25" s="635"/>
      <c r="DL25" s="627">
        <v>69038490</v>
      </c>
      <c r="DM25" s="634"/>
      <c r="DN25" s="634"/>
      <c r="DO25" s="634"/>
      <c r="DP25" s="634"/>
      <c r="DQ25" s="634"/>
      <c r="DR25" s="634"/>
      <c r="DS25" s="634"/>
      <c r="DT25" s="634"/>
      <c r="DU25" s="634"/>
      <c r="DV25" s="635"/>
      <c r="DW25" s="624">
        <v>30.5</v>
      </c>
      <c r="DX25" s="636"/>
      <c r="DY25" s="636"/>
      <c r="DZ25" s="636"/>
      <c r="EA25" s="636"/>
      <c r="EB25" s="636"/>
      <c r="EC25" s="648"/>
    </row>
    <row r="26" spans="2:133" ht="11.25" customHeight="1" x14ac:dyDescent="0.2">
      <c r="B26" s="618" t="s">
        <v>296</v>
      </c>
      <c r="C26" s="619"/>
      <c r="D26" s="619"/>
      <c r="E26" s="619"/>
      <c r="F26" s="619"/>
      <c r="G26" s="619"/>
      <c r="H26" s="619"/>
      <c r="I26" s="619"/>
      <c r="J26" s="619"/>
      <c r="K26" s="619"/>
      <c r="L26" s="619"/>
      <c r="M26" s="619"/>
      <c r="N26" s="619"/>
      <c r="O26" s="619"/>
      <c r="P26" s="619"/>
      <c r="Q26" s="620"/>
      <c r="R26" s="621">
        <v>394593</v>
      </c>
      <c r="S26" s="622"/>
      <c r="T26" s="622"/>
      <c r="U26" s="622"/>
      <c r="V26" s="622"/>
      <c r="W26" s="622"/>
      <c r="X26" s="622"/>
      <c r="Y26" s="623"/>
      <c r="Z26" s="659">
        <v>0.1</v>
      </c>
      <c r="AA26" s="659"/>
      <c r="AB26" s="659"/>
      <c r="AC26" s="659"/>
      <c r="AD26" s="660">
        <v>394593</v>
      </c>
      <c r="AE26" s="660"/>
      <c r="AF26" s="660"/>
      <c r="AG26" s="660"/>
      <c r="AH26" s="660"/>
      <c r="AI26" s="660"/>
      <c r="AJ26" s="660"/>
      <c r="AK26" s="660"/>
      <c r="AL26" s="624">
        <v>0.2</v>
      </c>
      <c r="AM26" s="625"/>
      <c r="AN26" s="625"/>
      <c r="AO26" s="661"/>
      <c r="AP26" s="618" t="s">
        <v>297</v>
      </c>
      <c r="AQ26" s="698"/>
      <c r="AR26" s="698"/>
      <c r="AS26" s="698"/>
      <c r="AT26" s="698"/>
      <c r="AU26" s="698"/>
      <c r="AV26" s="698"/>
      <c r="AW26" s="698"/>
      <c r="AX26" s="698"/>
      <c r="AY26" s="698"/>
      <c r="AZ26" s="698"/>
      <c r="BA26" s="698"/>
      <c r="BB26" s="698"/>
      <c r="BC26" s="698"/>
      <c r="BD26" s="698"/>
      <c r="BE26" s="698"/>
      <c r="BF26" s="699"/>
      <c r="BG26" s="621" t="s">
        <v>138</v>
      </c>
      <c r="BH26" s="622"/>
      <c r="BI26" s="622"/>
      <c r="BJ26" s="622"/>
      <c r="BK26" s="622"/>
      <c r="BL26" s="622"/>
      <c r="BM26" s="622"/>
      <c r="BN26" s="623"/>
      <c r="BO26" s="659" t="s">
        <v>235</v>
      </c>
      <c r="BP26" s="659"/>
      <c r="BQ26" s="659"/>
      <c r="BR26" s="659"/>
      <c r="BS26" s="660" t="s">
        <v>138</v>
      </c>
      <c r="BT26" s="660"/>
      <c r="BU26" s="660"/>
      <c r="BV26" s="660"/>
      <c r="BW26" s="660"/>
      <c r="BX26" s="660"/>
      <c r="BY26" s="660"/>
      <c r="BZ26" s="660"/>
      <c r="CA26" s="660"/>
      <c r="CB26" s="700"/>
      <c r="CD26" s="618" t="s">
        <v>298</v>
      </c>
      <c r="CE26" s="619"/>
      <c r="CF26" s="619"/>
      <c r="CG26" s="619"/>
      <c r="CH26" s="619"/>
      <c r="CI26" s="619"/>
      <c r="CJ26" s="619"/>
      <c r="CK26" s="619"/>
      <c r="CL26" s="619"/>
      <c r="CM26" s="619"/>
      <c r="CN26" s="619"/>
      <c r="CO26" s="619"/>
      <c r="CP26" s="619"/>
      <c r="CQ26" s="620"/>
      <c r="CR26" s="621">
        <v>55598244</v>
      </c>
      <c r="CS26" s="622"/>
      <c r="CT26" s="622"/>
      <c r="CU26" s="622"/>
      <c r="CV26" s="622"/>
      <c r="CW26" s="622"/>
      <c r="CX26" s="622"/>
      <c r="CY26" s="623"/>
      <c r="CZ26" s="624">
        <v>14.6</v>
      </c>
      <c r="DA26" s="636"/>
      <c r="DB26" s="636"/>
      <c r="DC26" s="637"/>
      <c r="DD26" s="627">
        <v>46016241</v>
      </c>
      <c r="DE26" s="622"/>
      <c r="DF26" s="622"/>
      <c r="DG26" s="622"/>
      <c r="DH26" s="622"/>
      <c r="DI26" s="622"/>
      <c r="DJ26" s="622"/>
      <c r="DK26" s="623"/>
      <c r="DL26" s="627" t="s">
        <v>138</v>
      </c>
      <c r="DM26" s="622"/>
      <c r="DN26" s="622"/>
      <c r="DO26" s="622"/>
      <c r="DP26" s="622"/>
      <c r="DQ26" s="622"/>
      <c r="DR26" s="622"/>
      <c r="DS26" s="622"/>
      <c r="DT26" s="622"/>
      <c r="DU26" s="622"/>
      <c r="DV26" s="623"/>
      <c r="DW26" s="624" t="s">
        <v>235</v>
      </c>
      <c r="DX26" s="636"/>
      <c r="DY26" s="636"/>
      <c r="DZ26" s="636"/>
      <c r="EA26" s="636"/>
      <c r="EB26" s="636"/>
      <c r="EC26" s="648"/>
    </row>
    <row r="27" spans="2:133" ht="11.25" customHeight="1" x14ac:dyDescent="0.2">
      <c r="B27" s="618" t="s">
        <v>299</v>
      </c>
      <c r="C27" s="619"/>
      <c r="D27" s="619"/>
      <c r="E27" s="619"/>
      <c r="F27" s="619"/>
      <c r="G27" s="619"/>
      <c r="H27" s="619"/>
      <c r="I27" s="619"/>
      <c r="J27" s="619"/>
      <c r="K27" s="619"/>
      <c r="L27" s="619"/>
      <c r="M27" s="619"/>
      <c r="N27" s="619"/>
      <c r="O27" s="619"/>
      <c r="P27" s="619"/>
      <c r="Q27" s="620"/>
      <c r="R27" s="621">
        <v>1051019</v>
      </c>
      <c r="S27" s="622"/>
      <c r="T27" s="622"/>
      <c r="U27" s="622"/>
      <c r="V27" s="622"/>
      <c r="W27" s="622"/>
      <c r="X27" s="622"/>
      <c r="Y27" s="623"/>
      <c r="Z27" s="659">
        <v>0.3</v>
      </c>
      <c r="AA27" s="659"/>
      <c r="AB27" s="659"/>
      <c r="AC27" s="659"/>
      <c r="AD27" s="660" t="s">
        <v>138</v>
      </c>
      <c r="AE27" s="660"/>
      <c r="AF27" s="660"/>
      <c r="AG27" s="660"/>
      <c r="AH27" s="660"/>
      <c r="AI27" s="660"/>
      <c r="AJ27" s="660"/>
      <c r="AK27" s="660"/>
      <c r="AL27" s="624" t="s">
        <v>235</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150582086</v>
      </c>
      <c r="BH27" s="622"/>
      <c r="BI27" s="622"/>
      <c r="BJ27" s="622"/>
      <c r="BK27" s="622"/>
      <c r="BL27" s="622"/>
      <c r="BM27" s="622"/>
      <c r="BN27" s="623"/>
      <c r="BO27" s="659">
        <v>100</v>
      </c>
      <c r="BP27" s="659"/>
      <c r="BQ27" s="659"/>
      <c r="BR27" s="659"/>
      <c r="BS27" s="660" t="s">
        <v>235</v>
      </c>
      <c r="BT27" s="660"/>
      <c r="BU27" s="660"/>
      <c r="BV27" s="660"/>
      <c r="BW27" s="660"/>
      <c r="BX27" s="660"/>
      <c r="BY27" s="660"/>
      <c r="BZ27" s="660"/>
      <c r="CA27" s="660"/>
      <c r="CB27" s="700"/>
      <c r="CD27" s="618" t="s">
        <v>301</v>
      </c>
      <c r="CE27" s="619"/>
      <c r="CF27" s="619"/>
      <c r="CG27" s="619"/>
      <c r="CH27" s="619"/>
      <c r="CI27" s="619"/>
      <c r="CJ27" s="619"/>
      <c r="CK27" s="619"/>
      <c r="CL27" s="619"/>
      <c r="CM27" s="619"/>
      <c r="CN27" s="619"/>
      <c r="CO27" s="619"/>
      <c r="CP27" s="619"/>
      <c r="CQ27" s="620"/>
      <c r="CR27" s="621">
        <v>86402076</v>
      </c>
      <c r="CS27" s="634"/>
      <c r="CT27" s="634"/>
      <c r="CU27" s="634"/>
      <c r="CV27" s="634"/>
      <c r="CW27" s="634"/>
      <c r="CX27" s="634"/>
      <c r="CY27" s="635"/>
      <c r="CZ27" s="624">
        <v>22.7</v>
      </c>
      <c r="DA27" s="636"/>
      <c r="DB27" s="636"/>
      <c r="DC27" s="637"/>
      <c r="DD27" s="627">
        <v>27154223</v>
      </c>
      <c r="DE27" s="634"/>
      <c r="DF27" s="634"/>
      <c r="DG27" s="634"/>
      <c r="DH27" s="634"/>
      <c r="DI27" s="634"/>
      <c r="DJ27" s="634"/>
      <c r="DK27" s="635"/>
      <c r="DL27" s="627">
        <v>25636580</v>
      </c>
      <c r="DM27" s="634"/>
      <c r="DN27" s="634"/>
      <c r="DO27" s="634"/>
      <c r="DP27" s="634"/>
      <c r="DQ27" s="634"/>
      <c r="DR27" s="634"/>
      <c r="DS27" s="634"/>
      <c r="DT27" s="634"/>
      <c r="DU27" s="634"/>
      <c r="DV27" s="635"/>
      <c r="DW27" s="624">
        <v>11.3</v>
      </c>
      <c r="DX27" s="636"/>
      <c r="DY27" s="636"/>
      <c r="DZ27" s="636"/>
      <c r="EA27" s="636"/>
      <c r="EB27" s="636"/>
      <c r="EC27" s="648"/>
    </row>
    <row r="28" spans="2:133" ht="11.25" customHeight="1" x14ac:dyDescent="0.2">
      <c r="B28" s="618" t="s">
        <v>302</v>
      </c>
      <c r="C28" s="619"/>
      <c r="D28" s="619"/>
      <c r="E28" s="619"/>
      <c r="F28" s="619"/>
      <c r="G28" s="619"/>
      <c r="H28" s="619"/>
      <c r="I28" s="619"/>
      <c r="J28" s="619"/>
      <c r="K28" s="619"/>
      <c r="L28" s="619"/>
      <c r="M28" s="619"/>
      <c r="N28" s="619"/>
      <c r="O28" s="619"/>
      <c r="P28" s="619"/>
      <c r="Q28" s="620"/>
      <c r="R28" s="621">
        <v>2607133</v>
      </c>
      <c r="S28" s="622"/>
      <c r="T28" s="622"/>
      <c r="U28" s="622"/>
      <c r="V28" s="622"/>
      <c r="W28" s="622"/>
      <c r="X28" s="622"/>
      <c r="Y28" s="623"/>
      <c r="Z28" s="659">
        <v>0.7</v>
      </c>
      <c r="AA28" s="659"/>
      <c r="AB28" s="659"/>
      <c r="AC28" s="659"/>
      <c r="AD28" s="660">
        <v>571563</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35316017</v>
      </c>
      <c r="CS28" s="622"/>
      <c r="CT28" s="622"/>
      <c r="CU28" s="622"/>
      <c r="CV28" s="622"/>
      <c r="CW28" s="622"/>
      <c r="CX28" s="622"/>
      <c r="CY28" s="623"/>
      <c r="CZ28" s="624">
        <v>9.3000000000000007</v>
      </c>
      <c r="DA28" s="636"/>
      <c r="DB28" s="636"/>
      <c r="DC28" s="637"/>
      <c r="DD28" s="627">
        <v>34836348</v>
      </c>
      <c r="DE28" s="622"/>
      <c r="DF28" s="622"/>
      <c r="DG28" s="622"/>
      <c r="DH28" s="622"/>
      <c r="DI28" s="622"/>
      <c r="DJ28" s="622"/>
      <c r="DK28" s="623"/>
      <c r="DL28" s="627">
        <v>34821631</v>
      </c>
      <c r="DM28" s="622"/>
      <c r="DN28" s="622"/>
      <c r="DO28" s="622"/>
      <c r="DP28" s="622"/>
      <c r="DQ28" s="622"/>
      <c r="DR28" s="622"/>
      <c r="DS28" s="622"/>
      <c r="DT28" s="622"/>
      <c r="DU28" s="622"/>
      <c r="DV28" s="623"/>
      <c r="DW28" s="624">
        <v>15.4</v>
      </c>
      <c r="DX28" s="636"/>
      <c r="DY28" s="636"/>
      <c r="DZ28" s="636"/>
      <c r="EA28" s="636"/>
      <c r="EB28" s="636"/>
      <c r="EC28" s="648"/>
    </row>
    <row r="29" spans="2:133" ht="11.25" customHeight="1" x14ac:dyDescent="0.2">
      <c r="B29" s="618" t="s">
        <v>304</v>
      </c>
      <c r="C29" s="619"/>
      <c r="D29" s="619"/>
      <c r="E29" s="619"/>
      <c r="F29" s="619"/>
      <c r="G29" s="619"/>
      <c r="H29" s="619"/>
      <c r="I29" s="619"/>
      <c r="J29" s="619"/>
      <c r="K29" s="619"/>
      <c r="L29" s="619"/>
      <c r="M29" s="619"/>
      <c r="N29" s="619"/>
      <c r="O29" s="619"/>
      <c r="P29" s="619"/>
      <c r="Q29" s="620"/>
      <c r="R29" s="621">
        <v>1599608</v>
      </c>
      <c r="S29" s="622"/>
      <c r="T29" s="622"/>
      <c r="U29" s="622"/>
      <c r="V29" s="622"/>
      <c r="W29" s="622"/>
      <c r="X29" s="622"/>
      <c r="Y29" s="623"/>
      <c r="Z29" s="659">
        <v>0.4</v>
      </c>
      <c r="AA29" s="659"/>
      <c r="AB29" s="659"/>
      <c r="AC29" s="659"/>
      <c r="AD29" s="660">
        <v>17374</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305</v>
      </c>
      <c r="CE29" s="641"/>
      <c r="CF29" s="618" t="s">
        <v>306</v>
      </c>
      <c r="CG29" s="619"/>
      <c r="CH29" s="619"/>
      <c r="CI29" s="619"/>
      <c r="CJ29" s="619"/>
      <c r="CK29" s="619"/>
      <c r="CL29" s="619"/>
      <c r="CM29" s="619"/>
      <c r="CN29" s="619"/>
      <c r="CO29" s="619"/>
      <c r="CP29" s="619"/>
      <c r="CQ29" s="620"/>
      <c r="CR29" s="621">
        <v>35316017</v>
      </c>
      <c r="CS29" s="634"/>
      <c r="CT29" s="634"/>
      <c r="CU29" s="634"/>
      <c r="CV29" s="634"/>
      <c r="CW29" s="634"/>
      <c r="CX29" s="634"/>
      <c r="CY29" s="635"/>
      <c r="CZ29" s="624">
        <v>9.3000000000000007</v>
      </c>
      <c r="DA29" s="636"/>
      <c r="DB29" s="636"/>
      <c r="DC29" s="637"/>
      <c r="DD29" s="627">
        <v>34836348</v>
      </c>
      <c r="DE29" s="634"/>
      <c r="DF29" s="634"/>
      <c r="DG29" s="634"/>
      <c r="DH29" s="634"/>
      <c r="DI29" s="634"/>
      <c r="DJ29" s="634"/>
      <c r="DK29" s="635"/>
      <c r="DL29" s="627">
        <v>34821631</v>
      </c>
      <c r="DM29" s="634"/>
      <c r="DN29" s="634"/>
      <c r="DO29" s="634"/>
      <c r="DP29" s="634"/>
      <c r="DQ29" s="634"/>
      <c r="DR29" s="634"/>
      <c r="DS29" s="634"/>
      <c r="DT29" s="634"/>
      <c r="DU29" s="634"/>
      <c r="DV29" s="635"/>
      <c r="DW29" s="624">
        <v>15.4</v>
      </c>
      <c r="DX29" s="636"/>
      <c r="DY29" s="636"/>
      <c r="DZ29" s="636"/>
      <c r="EA29" s="636"/>
      <c r="EB29" s="636"/>
      <c r="EC29" s="648"/>
    </row>
    <row r="30" spans="2:133" ht="11.25" customHeight="1" x14ac:dyDescent="0.2">
      <c r="B30" s="618" t="s">
        <v>307</v>
      </c>
      <c r="C30" s="619"/>
      <c r="D30" s="619"/>
      <c r="E30" s="619"/>
      <c r="F30" s="619"/>
      <c r="G30" s="619"/>
      <c r="H30" s="619"/>
      <c r="I30" s="619"/>
      <c r="J30" s="619"/>
      <c r="K30" s="619"/>
      <c r="L30" s="619"/>
      <c r="M30" s="619"/>
      <c r="N30" s="619"/>
      <c r="O30" s="619"/>
      <c r="P30" s="619"/>
      <c r="Q30" s="620"/>
      <c r="R30" s="621">
        <v>82774586</v>
      </c>
      <c r="S30" s="622"/>
      <c r="T30" s="622"/>
      <c r="U30" s="622"/>
      <c r="V30" s="622"/>
      <c r="W30" s="622"/>
      <c r="X30" s="622"/>
      <c r="Y30" s="623"/>
      <c r="Z30" s="659">
        <v>20.9</v>
      </c>
      <c r="AA30" s="659"/>
      <c r="AB30" s="659"/>
      <c r="AC30" s="659"/>
      <c r="AD30" s="660" t="s">
        <v>138</v>
      </c>
      <c r="AE30" s="660"/>
      <c r="AF30" s="660"/>
      <c r="AG30" s="660"/>
      <c r="AH30" s="660"/>
      <c r="AI30" s="660"/>
      <c r="AJ30" s="660"/>
      <c r="AK30" s="660"/>
      <c r="AL30" s="624" t="s">
        <v>138</v>
      </c>
      <c r="AM30" s="625"/>
      <c r="AN30" s="625"/>
      <c r="AO30" s="661"/>
      <c r="AP30" s="673" t="s">
        <v>223</v>
      </c>
      <c r="AQ30" s="674"/>
      <c r="AR30" s="674"/>
      <c r="AS30" s="674"/>
      <c r="AT30" s="674"/>
      <c r="AU30" s="674"/>
      <c r="AV30" s="674"/>
      <c r="AW30" s="674"/>
      <c r="AX30" s="674"/>
      <c r="AY30" s="674"/>
      <c r="AZ30" s="674"/>
      <c r="BA30" s="674"/>
      <c r="BB30" s="674"/>
      <c r="BC30" s="674"/>
      <c r="BD30" s="674"/>
      <c r="BE30" s="674"/>
      <c r="BF30" s="675"/>
      <c r="BG30" s="673" t="s">
        <v>308</v>
      </c>
      <c r="BH30" s="691"/>
      <c r="BI30" s="691"/>
      <c r="BJ30" s="691"/>
      <c r="BK30" s="691"/>
      <c r="BL30" s="691"/>
      <c r="BM30" s="691"/>
      <c r="BN30" s="691"/>
      <c r="BO30" s="691"/>
      <c r="BP30" s="691"/>
      <c r="BQ30" s="692"/>
      <c r="BR30" s="673" t="s">
        <v>309</v>
      </c>
      <c r="BS30" s="691"/>
      <c r="BT30" s="691"/>
      <c r="BU30" s="691"/>
      <c r="BV30" s="691"/>
      <c r="BW30" s="691"/>
      <c r="BX30" s="691"/>
      <c r="BY30" s="691"/>
      <c r="BZ30" s="691"/>
      <c r="CA30" s="691"/>
      <c r="CB30" s="692"/>
      <c r="CD30" s="642"/>
      <c r="CE30" s="643"/>
      <c r="CF30" s="618" t="s">
        <v>310</v>
      </c>
      <c r="CG30" s="619"/>
      <c r="CH30" s="619"/>
      <c r="CI30" s="619"/>
      <c r="CJ30" s="619"/>
      <c r="CK30" s="619"/>
      <c r="CL30" s="619"/>
      <c r="CM30" s="619"/>
      <c r="CN30" s="619"/>
      <c r="CO30" s="619"/>
      <c r="CP30" s="619"/>
      <c r="CQ30" s="620"/>
      <c r="CR30" s="621">
        <v>34594122</v>
      </c>
      <c r="CS30" s="622"/>
      <c r="CT30" s="622"/>
      <c r="CU30" s="622"/>
      <c r="CV30" s="622"/>
      <c r="CW30" s="622"/>
      <c r="CX30" s="622"/>
      <c r="CY30" s="623"/>
      <c r="CZ30" s="624">
        <v>9.1</v>
      </c>
      <c r="DA30" s="636"/>
      <c r="DB30" s="636"/>
      <c r="DC30" s="637"/>
      <c r="DD30" s="627">
        <v>34130908</v>
      </c>
      <c r="DE30" s="622"/>
      <c r="DF30" s="622"/>
      <c r="DG30" s="622"/>
      <c r="DH30" s="622"/>
      <c r="DI30" s="622"/>
      <c r="DJ30" s="622"/>
      <c r="DK30" s="623"/>
      <c r="DL30" s="627">
        <v>34116303</v>
      </c>
      <c r="DM30" s="622"/>
      <c r="DN30" s="622"/>
      <c r="DO30" s="622"/>
      <c r="DP30" s="622"/>
      <c r="DQ30" s="622"/>
      <c r="DR30" s="622"/>
      <c r="DS30" s="622"/>
      <c r="DT30" s="622"/>
      <c r="DU30" s="622"/>
      <c r="DV30" s="623"/>
      <c r="DW30" s="624">
        <v>15.1</v>
      </c>
      <c r="DX30" s="636"/>
      <c r="DY30" s="636"/>
      <c r="DZ30" s="636"/>
      <c r="EA30" s="636"/>
      <c r="EB30" s="636"/>
      <c r="EC30" s="648"/>
    </row>
    <row r="31" spans="2:133" ht="11.25" customHeight="1" x14ac:dyDescent="0.2">
      <c r="B31" s="688" t="s">
        <v>311</v>
      </c>
      <c r="C31" s="689"/>
      <c r="D31" s="689"/>
      <c r="E31" s="689"/>
      <c r="F31" s="689"/>
      <c r="G31" s="689"/>
      <c r="H31" s="689"/>
      <c r="I31" s="689"/>
      <c r="J31" s="689"/>
      <c r="K31" s="689"/>
      <c r="L31" s="689"/>
      <c r="M31" s="689"/>
      <c r="N31" s="689"/>
      <c r="O31" s="689"/>
      <c r="P31" s="689"/>
      <c r="Q31" s="690"/>
      <c r="R31" s="621">
        <v>342277</v>
      </c>
      <c r="S31" s="622"/>
      <c r="T31" s="622"/>
      <c r="U31" s="622"/>
      <c r="V31" s="622"/>
      <c r="W31" s="622"/>
      <c r="X31" s="622"/>
      <c r="Y31" s="623"/>
      <c r="Z31" s="659">
        <v>0.1</v>
      </c>
      <c r="AA31" s="659"/>
      <c r="AB31" s="659"/>
      <c r="AC31" s="659"/>
      <c r="AD31" s="660">
        <v>342277</v>
      </c>
      <c r="AE31" s="660"/>
      <c r="AF31" s="660"/>
      <c r="AG31" s="660"/>
      <c r="AH31" s="660"/>
      <c r="AI31" s="660"/>
      <c r="AJ31" s="660"/>
      <c r="AK31" s="660"/>
      <c r="AL31" s="624">
        <v>0.2</v>
      </c>
      <c r="AM31" s="625"/>
      <c r="AN31" s="625"/>
      <c r="AO31" s="661"/>
      <c r="AP31" s="693" t="s">
        <v>312</v>
      </c>
      <c r="AQ31" s="694"/>
      <c r="AR31" s="694"/>
      <c r="AS31" s="694"/>
      <c r="AT31" s="695" t="s">
        <v>313</v>
      </c>
      <c r="AU31" s="218"/>
      <c r="AV31" s="218"/>
      <c r="AW31" s="218"/>
      <c r="AX31" s="679" t="s">
        <v>187</v>
      </c>
      <c r="AY31" s="680"/>
      <c r="AZ31" s="680"/>
      <c r="BA31" s="680"/>
      <c r="BB31" s="680"/>
      <c r="BC31" s="680"/>
      <c r="BD31" s="680"/>
      <c r="BE31" s="680"/>
      <c r="BF31" s="681"/>
      <c r="BG31" s="683">
        <v>99.5</v>
      </c>
      <c r="BH31" s="684"/>
      <c r="BI31" s="684"/>
      <c r="BJ31" s="684"/>
      <c r="BK31" s="684"/>
      <c r="BL31" s="684"/>
      <c r="BM31" s="685">
        <v>98.7</v>
      </c>
      <c r="BN31" s="684"/>
      <c r="BO31" s="684"/>
      <c r="BP31" s="684"/>
      <c r="BQ31" s="686"/>
      <c r="BR31" s="683">
        <v>99.5</v>
      </c>
      <c r="BS31" s="684"/>
      <c r="BT31" s="684"/>
      <c r="BU31" s="684"/>
      <c r="BV31" s="684"/>
      <c r="BW31" s="684"/>
      <c r="BX31" s="685">
        <v>98.5</v>
      </c>
      <c r="BY31" s="684"/>
      <c r="BZ31" s="684"/>
      <c r="CA31" s="684"/>
      <c r="CB31" s="686"/>
      <c r="CD31" s="642"/>
      <c r="CE31" s="643"/>
      <c r="CF31" s="618" t="s">
        <v>314</v>
      </c>
      <c r="CG31" s="619"/>
      <c r="CH31" s="619"/>
      <c r="CI31" s="619"/>
      <c r="CJ31" s="619"/>
      <c r="CK31" s="619"/>
      <c r="CL31" s="619"/>
      <c r="CM31" s="619"/>
      <c r="CN31" s="619"/>
      <c r="CO31" s="619"/>
      <c r="CP31" s="619"/>
      <c r="CQ31" s="620"/>
      <c r="CR31" s="621">
        <v>721895</v>
      </c>
      <c r="CS31" s="634"/>
      <c r="CT31" s="634"/>
      <c r="CU31" s="634"/>
      <c r="CV31" s="634"/>
      <c r="CW31" s="634"/>
      <c r="CX31" s="634"/>
      <c r="CY31" s="635"/>
      <c r="CZ31" s="624">
        <v>0.2</v>
      </c>
      <c r="DA31" s="636"/>
      <c r="DB31" s="636"/>
      <c r="DC31" s="637"/>
      <c r="DD31" s="627">
        <v>705440</v>
      </c>
      <c r="DE31" s="634"/>
      <c r="DF31" s="634"/>
      <c r="DG31" s="634"/>
      <c r="DH31" s="634"/>
      <c r="DI31" s="634"/>
      <c r="DJ31" s="634"/>
      <c r="DK31" s="635"/>
      <c r="DL31" s="627">
        <v>705328</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2">
      <c r="B32" s="618" t="s">
        <v>315</v>
      </c>
      <c r="C32" s="619"/>
      <c r="D32" s="619"/>
      <c r="E32" s="619"/>
      <c r="F32" s="619"/>
      <c r="G32" s="619"/>
      <c r="H32" s="619"/>
      <c r="I32" s="619"/>
      <c r="J32" s="619"/>
      <c r="K32" s="619"/>
      <c r="L32" s="619"/>
      <c r="M32" s="619"/>
      <c r="N32" s="619"/>
      <c r="O32" s="619"/>
      <c r="P32" s="619"/>
      <c r="Q32" s="620"/>
      <c r="R32" s="621">
        <v>20132122</v>
      </c>
      <c r="S32" s="622"/>
      <c r="T32" s="622"/>
      <c r="U32" s="622"/>
      <c r="V32" s="622"/>
      <c r="W32" s="622"/>
      <c r="X32" s="622"/>
      <c r="Y32" s="623"/>
      <c r="Z32" s="659">
        <v>5.0999999999999996</v>
      </c>
      <c r="AA32" s="659"/>
      <c r="AB32" s="659"/>
      <c r="AC32" s="659"/>
      <c r="AD32" s="660" t="s">
        <v>235</v>
      </c>
      <c r="AE32" s="660"/>
      <c r="AF32" s="660"/>
      <c r="AG32" s="660"/>
      <c r="AH32" s="660"/>
      <c r="AI32" s="660"/>
      <c r="AJ32" s="660"/>
      <c r="AK32" s="660"/>
      <c r="AL32" s="624" t="s">
        <v>138</v>
      </c>
      <c r="AM32" s="625"/>
      <c r="AN32" s="625"/>
      <c r="AO32" s="661"/>
      <c r="AP32" s="662"/>
      <c r="AQ32" s="663"/>
      <c r="AR32" s="663"/>
      <c r="AS32" s="663"/>
      <c r="AT32" s="696"/>
      <c r="AU32" s="214" t="s">
        <v>316</v>
      </c>
      <c r="AX32" s="618" t="s">
        <v>317</v>
      </c>
      <c r="AY32" s="619"/>
      <c r="AZ32" s="619"/>
      <c r="BA32" s="619"/>
      <c r="BB32" s="619"/>
      <c r="BC32" s="619"/>
      <c r="BD32" s="619"/>
      <c r="BE32" s="619"/>
      <c r="BF32" s="620"/>
      <c r="BG32" s="687">
        <v>99.3</v>
      </c>
      <c r="BH32" s="634"/>
      <c r="BI32" s="634"/>
      <c r="BJ32" s="634"/>
      <c r="BK32" s="634"/>
      <c r="BL32" s="634"/>
      <c r="BM32" s="625">
        <v>98.2</v>
      </c>
      <c r="BN32" s="634"/>
      <c r="BO32" s="634"/>
      <c r="BP32" s="634"/>
      <c r="BQ32" s="657"/>
      <c r="BR32" s="687">
        <v>99.3</v>
      </c>
      <c r="BS32" s="634"/>
      <c r="BT32" s="634"/>
      <c r="BU32" s="634"/>
      <c r="BV32" s="634"/>
      <c r="BW32" s="634"/>
      <c r="BX32" s="625">
        <v>97.9</v>
      </c>
      <c r="BY32" s="634"/>
      <c r="BZ32" s="634"/>
      <c r="CA32" s="634"/>
      <c r="CB32" s="657"/>
      <c r="CD32" s="644"/>
      <c r="CE32" s="645"/>
      <c r="CF32" s="618" t="s">
        <v>318</v>
      </c>
      <c r="CG32" s="619"/>
      <c r="CH32" s="619"/>
      <c r="CI32" s="619"/>
      <c r="CJ32" s="619"/>
      <c r="CK32" s="619"/>
      <c r="CL32" s="619"/>
      <c r="CM32" s="619"/>
      <c r="CN32" s="619"/>
      <c r="CO32" s="619"/>
      <c r="CP32" s="619"/>
      <c r="CQ32" s="620"/>
      <c r="CR32" s="621" t="s">
        <v>235</v>
      </c>
      <c r="CS32" s="622"/>
      <c r="CT32" s="622"/>
      <c r="CU32" s="622"/>
      <c r="CV32" s="622"/>
      <c r="CW32" s="622"/>
      <c r="CX32" s="622"/>
      <c r="CY32" s="623"/>
      <c r="CZ32" s="624" t="s">
        <v>138</v>
      </c>
      <c r="DA32" s="636"/>
      <c r="DB32" s="636"/>
      <c r="DC32" s="637"/>
      <c r="DD32" s="627" t="s">
        <v>138</v>
      </c>
      <c r="DE32" s="622"/>
      <c r="DF32" s="622"/>
      <c r="DG32" s="622"/>
      <c r="DH32" s="622"/>
      <c r="DI32" s="622"/>
      <c r="DJ32" s="622"/>
      <c r="DK32" s="623"/>
      <c r="DL32" s="627" t="s">
        <v>235</v>
      </c>
      <c r="DM32" s="622"/>
      <c r="DN32" s="622"/>
      <c r="DO32" s="622"/>
      <c r="DP32" s="622"/>
      <c r="DQ32" s="622"/>
      <c r="DR32" s="622"/>
      <c r="DS32" s="622"/>
      <c r="DT32" s="622"/>
      <c r="DU32" s="622"/>
      <c r="DV32" s="623"/>
      <c r="DW32" s="624" t="s">
        <v>138</v>
      </c>
      <c r="DX32" s="636"/>
      <c r="DY32" s="636"/>
      <c r="DZ32" s="636"/>
      <c r="EA32" s="636"/>
      <c r="EB32" s="636"/>
      <c r="EC32" s="648"/>
    </row>
    <row r="33" spans="2:133" ht="11.25" customHeight="1" x14ac:dyDescent="0.2">
      <c r="B33" s="618" t="s">
        <v>319</v>
      </c>
      <c r="C33" s="619"/>
      <c r="D33" s="619"/>
      <c r="E33" s="619"/>
      <c r="F33" s="619"/>
      <c r="G33" s="619"/>
      <c r="H33" s="619"/>
      <c r="I33" s="619"/>
      <c r="J33" s="619"/>
      <c r="K33" s="619"/>
      <c r="L33" s="619"/>
      <c r="M33" s="619"/>
      <c r="N33" s="619"/>
      <c r="O33" s="619"/>
      <c r="P33" s="619"/>
      <c r="Q33" s="620"/>
      <c r="R33" s="621">
        <v>589661</v>
      </c>
      <c r="S33" s="622"/>
      <c r="T33" s="622"/>
      <c r="U33" s="622"/>
      <c r="V33" s="622"/>
      <c r="W33" s="622"/>
      <c r="X33" s="622"/>
      <c r="Y33" s="623"/>
      <c r="Z33" s="659">
        <v>0.1</v>
      </c>
      <c r="AA33" s="659"/>
      <c r="AB33" s="659"/>
      <c r="AC33" s="659"/>
      <c r="AD33" s="660">
        <v>282495</v>
      </c>
      <c r="AE33" s="660"/>
      <c r="AF33" s="660"/>
      <c r="AG33" s="660"/>
      <c r="AH33" s="660"/>
      <c r="AI33" s="660"/>
      <c r="AJ33" s="660"/>
      <c r="AK33" s="660"/>
      <c r="AL33" s="624">
        <v>0.1</v>
      </c>
      <c r="AM33" s="625"/>
      <c r="AN33" s="625"/>
      <c r="AO33" s="661"/>
      <c r="AP33" s="664"/>
      <c r="AQ33" s="665"/>
      <c r="AR33" s="665"/>
      <c r="AS33" s="665"/>
      <c r="AT33" s="697"/>
      <c r="AU33" s="219"/>
      <c r="AV33" s="219"/>
      <c r="AW33" s="219"/>
      <c r="AX33" s="602" t="s">
        <v>320</v>
      </c>
      <c r="AY33" s="603"/>
      <c r="AZ33" s="603"/>
      <c r="BA33" s="603"/>
      <c r="BB33" s="603"/>
      <c r="BC33" s="603"/>
      <c r="BD33" s="603"/>
      <c r="BE33" s="603"/>
      <c r="BF33" s="604"/>
      <c r="BG33" s="682">
        <v>99.6</v>
      </c>
      <c r="BH33" s="606"/>
      <c r="BI33" s="606"/>
      <c r="BJ33" s="606"/>
      <c r="BK33" s="606"/>
      <c r="BL33" s="606"/>
      <c r="BM33" s="652">
        <v>99.1</v>
      </c>
      <c r="BN33" s="606"/>
      <c r="BO33" s="606"/>
      <c r="BP33" s="606"/>
      <c r="BQ33" s="669"/>
      <c r="BR33" s="682">
        <v>99.6</v>
      </c>
      <c r="BS33" s="606"/>
      <c r="BT33" s="606"/>
      <c r="BU33" s="606"/>
      <c r="BV33" s="606"/>
      <c r="BW33" s="606"/>
      <c r="BX33" s="652">
        <v>99.1</v>
      </c>
      <c r="BY33" s="606"/>
      <c r="BZ33" s="606"/>
      <c r="CA33" s="606"/>
      <c r="CB33" s="669"/>
      <c r="CD33" s="618" t="s">
        <v>321</v>
      </c>
      <c r="CE33" s="619"/>
      <c r="CF33" s="619"/>
      <c r="CG33" s="619"/>
      <c r="CH33" s="619"/>
      <c r="CI33" s="619"/>
      <c r="CJ33" s="619"/>
      <c r="CK33" s="619"/>
      <c r="CL33" s="619"/>
      <c r="CM33" s="619"/>
      <c r="CN33" s="619"/>
      <c r="CO33" s="619"/>
      <c r="CP33" s="619"/>
      <c r="CQ33" s="620"/>
      <c r="CR33" s="621">
        <v>123376488</v>
      </c>
      <c r="CS33" s="634"/>
      <c r="CT33" s="634"/>
      <c r="CU33" s="634"/>
      <c r="CV33" s="634"/>
      <c r="CW33" s="634"/>
      <c r="CX33" s="634"/>
      <c r="CY33" s="635"/>
      <c r="CZ33" s="624">
        <v>32.4</v>
      </c>
      <c r="DA33" s="636"/>
      <c r="DB33" s="636"/>
      <c r="DC33" s="637"/>
      <c r="DD33" s="627">
        <v>98829819</v>
      </c>
      <c r="DE33" s="634"/>
      <c r="DF33" s="634"/>
      <c r="DG33" s="634"/>
      <c r="DH33" s="634"/>
      <c r="DI33" s="634"/>
      <c r="DJ33" s="634"/>
      <c r="DK33" s="635"/>
      <c r="DL33" s="627">
        <v>74079848</v>
      </c>
      <c r="DM33" s="634"/>
      <c r="DN33" s="634"/>
      <c r="DO33" s="634"/>
      <c r="DP33" s="634"/>
      <c r="DQ33" s="634"/>
      <c r="DR33" s="634"/>
      <c r="DS33" s="634"/>
      <c r="DT33" s="634"/>
      <c r="DU33" s="634"/>
      <c r="DV33" s="635"/>
      <c r="DW33" s="624">
        <v>32.799999999999997</v>
      </c>
      <c r="DX33" s="636"/>
      <c r="DY33" s="636"/>
      <c r="DZ33" s="636"/>
      <c r="EA33" s="636"/>
      <c r="EB33" s="636"/>
      <c r="EC33" s="648"/>
    </row>
    <row r="34" spans="2:133" ht="11.25" customHeight="1" x14ac:dyDescent="0.2">
      <c r="B34" s="618" t="s">
        <v>322</v>
      </c>
      <c r="C34" s="619"/>
      <c r="D34" s="619"/>
      <c r="E34" s="619"/>
      <c r="F34" s="619"/>
      <c r="G34" s="619"/>
      <c r="H34" s="619"/>
      <c r="I34" s="619"/>
      <c r="J34" s="619"/>
      <c r="K34" s="619"/>
      <c r="L34" s="619"/>
      <c r="M34" s="619"/>
      <c r="N34" s="619"/>
      <c r="O34" s="619"/>
      <c r="P34" s="619"/>
      <c r="Q34" s="620"/>
      <c r="R34" s="621">
        <v>2540596</v>
      </c>
      <c r="S34" s="622"/>
      <c r="T34" s="622"/>
      <c r="U34" s="622"/>
      <c r="V34" s="622"/>
      <c r="W34" s="622"/>
      <c r="X34" s="622"/>
      <c r="Y34" s="623"/>
      <c r="Z34" s="659">
        <v>0.6</v>
      </c>
      <c r="AA34" s="659"/>
      <c r="AB34" s="659"/>
      <c r="AC34" s="659"/>
      <c r="AD34" s="660" t="s">
        <v>138</v>
      </c>
      <c r="AE34" s="660"/>
      <c r="AF34" s="660"/>
      <c r="AG34" s="660"/>
      <c r="AH34" s="660"/>
      <c r="AI34" s="660"/>
      <c r="AJ34" s="660"/>
      <c r="AK34" s="660"/>
      <c r="AL34" s="624" t="s">
        <v>138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56044996</v>
      </c>
      <c r="CS34" s="622"/>
      <c r="CT34" s="622"/>
      <c r="CU34" s="622"/>
      <c r="CV34" s="622"/>
      <c r="CW34" s="622"/>
      <c r="CX34" s="622"/>
      <c r="CY34" s="623"/>
      <c r="CZ34" s="624">
        <v>14.7</v>
      </c>
      <c r="DA34" s="636"/>
      <c r="DB34" s="636"/>
      <c r="DC34" s="637"/>
      <c r="DD34" s="627">
        <v>40959111</v>
      </c>
      <c r="DE34" s="622"/>
      <c r="DF34" s="622"/>
      <c r="DG34" s="622"/>
      <c r="DH34" s="622"/>
      <c r="DI34" s="622"/>
      <c r="DJ34" s="622"/>
      <c r="DK34" s="623"/>
      <c r="DL34" s="627">
        <v>33922750</v>
      </c>
      <c r="DM34" s="622"/>
      <c r="DN34" s="622"/>
      <c r="DO34" s="622"/>
      <c r="DP34" s="622"/>
      <c r="DQ34" s="622"/>
      <c r="DR34" s="622"/>
      <c r="DS34" s="622"/>
      <c r="DT34" s="622"/>
      <c r="DU34" s="622"/>
      <c r="DV34" s="623"/>
      <c r="DW34" s="624">
        <v>15</v>
      </c>
      <c r="DX34" s="636"/>
      <c r="DY34" s="636"/>
      <c r="DZ34" s="636"/>
      <c r="EA34" s="636"/>
      <c r="EB34" s="636"/>
      <c r="EC34" s="648"/>
    </row>
    <row r="35" spans="2:133" ht="11.25" customHeight="1" x14ac:dyDescent="0.2">
      <c r="B35" s="618" t="s">
        <v>324</v>
      </c>
      <c r="C35" s="619"/>
      <c r="D35" s="619"/>
      <c r="E35" s="619"/>
      <c r="F35" s="619"/>
      <c r="G35" s="619"/>
      <c r="H35" s="619"/>
      <c r="I35" s="619"/>
      <c r="J35" s="619"/>
      <c r="K35" s="619"/>
      <c r="L35" s="619"/>
      <c r="M35" s="619"/>
      <c r="N35" s="619"/>
      <c r="O35" s="619"/>
      <c r="P35" s="619"/>
      <c r="Q35" s="620"/>
      <c r="R35" s="621">
        <v>8683506</v>
      </c>
      <c r="S35" s="622"/>
      <c r="T35" s="622"/>
      <c r="U35" s="622"/>
      <c r="V35" s="622"/>
      <c r="W35" s="622"/>
      <c r="X35" s="622"/>
      <c r="Y35" s="623"/>
      <c r="Z35" s="659">
        <v>2.2000000000000002</v>
      </c>
      <c r="AA35" s="659"/>
      <c r="AB35" s="659"/>
      <c r="AC35" s="659"/>
      <c r="AD35" s="660" t="s">
        <v>138</v>
      </c>
      <c r="AE35" s="660"/>
      <c r="AF35" s="660"/>
      <c r="AG35" s="660"/>
      <c r="AH35" s="660"/>
      <c r="AI35" s="660"/>
      <c r="AJ35" s="660"/>
      <c r="AK35" s="660"/>
      <c r="AL35" s="624" t="s">
        <v>129</v>
      </c>
      <c r="AM35" s="625"/>
      <c r="AN35" s="625"/>
      <c r="AO35" s="661"/>
      <c r="AP35" s="222"/>
      <c r="AQ35" s="673" t="s">
        <v>325</v>
      </c>
      <c r="AR35" s="674"/>
      <c r="AS35" s="674"/>
      <c r="AT35" s="674"/>
      <c r="AU35" s="674"/>
      <c r="AV35" s="674"/>
      <c r="AW35" s="674"/>
      <c r="AX35" s="674"/>
      <c r="AY35" s="674"/>
      <c r="AZ35" s="674"/>
      <c r="BA35" s="674"/>
      <c r="BB35" s="674"/>
      <c r="BC35" s="674"/>
      <c r="BD35" s="674"/>
      <c r="BE35" s="674"/>
      <c r="BF35" s="675"/>
      <c r="BG35" s="673" t="s">
        <v>326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327</v>
      </c>
      <c r="CE35" s="619"/>
      <c r="CF35" s="619"/>
      <c r="CG35" s="619"/>
      <c r="CH35" s="619"/>
      <c r="CI35" s="619"/>
      <c r="CJ35" s="619"/>
      <c r="CK35" s="619"/>
      <c r="CL35" s="619"/>
      <c r="CM35" s="619"/>
      <c r="CN35" s="619"/>
      <c r="CO35" s="619"/>
      <c r="CP35" s="619"/>
      <c r="CQ35" s="620"/>
      <c r="CR35" s="621">
        <v>7764749</v>
      </c>
      <c r="CS35" s="634"/>
      <c r="CT35" s="634"/>
      <c r="CU35" s="634"/>
      <c r="CV35" s="634"/>
      <c r="CW35" s="634"/>
      <c r="CX35" s="634"/>
      <c r="CY35" s="635"/>
      <c r="CZ35" s="624">
        <v>2</v>
      </c>
      <c r="DA35" s="636"/>
      <c r="DB35" s="636"/>
      <c r="DC35" s="637"/>
      <c r="DD35" s="627">
        <v>7146507</v>
      </c>
      <c r="DE35" s="634"/>
      <c r="DF35" s="634"/>
      <c r="DG35" s="634"/>
      <c r="DH35" s="634"/>
      <c r="DI35" s="634"/>
      <c r="DJ35" s="634"/>
      <c r="DK35" s="635"/>
      <c r="DL35" s="627">
        <v>7146507</v>
      </c>
      <c r="DM35" s="634"/>
      <c r="DN35" s="634"/>
      <c r="DO35" s="634"/>
      <c r="DP35" s="634"/>
      <c r="DQ35" s="634"/>
      <c r="DR35" s="634"/>
      <c r="DS35" s="634"/>
      <c r="DT35" s="634"/>
      <c r="DU35" s="634"/>
      <c r="DV35" s="635"/>
      <c r="DW35" s="624">
        <v>3.2</v>
      </c>
      <c r="DX35" s="636"/>
      <c r="DY35" s="636"/>
      <c r="DZ35" s="636"/>
      <c r="EA35" s="636"/>
      <c r="EB35" s="636"/>
      <c r="EC35" s="648"/>
    </row>
    <row r="36" spans="2:133" ht="11.25" customHeight="1" x14ac:dyDescent="0.2">
      <c r="B36" s="618" t="s">
        <v>328</v>
      </c>
      <c r="C36" s="619"/>
      <c r="D36" s="619"/>
      <c r="E36" s="619"/>
      <c r="F36" s="619"/>
      <c r="G36" s="619"/>
      <c r="H36" s="619"/>
      <c r="I36" s="619"/>
      <c r="J36" s="619"/>
      <c r="K36" s="619"/>
      <c r="L36" s="619"/>
      <c r="M36" s="619"/>
      <c r="N36" s="619"/>
      <c r="O36" s="619"/>
      <c r="P36" s="619"/>
      <c r="Q36" s="620"/>
      <c r="R36" s="621">
        <v>11333998</v>
      </c>
      <c r="S36" s="622"/>
      <c r="T36" s="622"/>
      <c r="U36" s="622"/>
      <c r="V36" s="622"/>
      <c r="W36" s="622"/>
      <c r="X36" s="622"/>
      <c r="Y36" s="623"/>
      <c r="Z36" s="659">
        <v>2.9</v>
      </c>
      <c r="AA36" s="659"/>
      <c r="AB36" s="659"/>
      <c r="AC36" s="659"/>
      <c r="AD36" s="660" t="s">
        <v>138</v>
      </c>
      <c r="AE36" s="660"/>
      <c r="AF36" s="660"/>
      <c r="AG36" s="660"/>
      <c r="AH36" s="660"/>
      <c r="AI36" s="660"/>
      <c r="AJ36" s="660"/>
      <c r="AK36" s="660"/>
      <c r="AL36" s="624" t="s">
        <v>129</v>
      </c>
      <c r="AM36" s="625"/>
      <c r="AN36" s="625"/>
      <c r="AO36" s="661"/>
      <c r="AP36" s="222"/>
      <c r="AQ36" s="670" t="s">
        <v>329</v>
      </c>
      <c r="AR36" s="671"/>
      <c r="AS36" s="671"/>
      <c r="AT36" s="671"/>
      <c r="AU36" s="671"/>
      <c r="AV36" s="671"/>
      <c r="AW36" s="671"/>
      <c r="AX36" s="671"/>
      <c r="AY36" s="672"/>
      <c r="AZ36" s="676">
        <v>34476913</v>
      </c>
      <c r="BA36" s="677"/>
      <c r="BB36" s="677"/>
      <c r="BC36" s="677"/>
      <c r="BD36" s="677"/>
      <c r="BE36" s="677"/>
      <c r="BF36" s="678"/>
      <c r="BG36" s="679" t="s">
        <v>330</v>
      </c>
      <c r="BH36" s="680"/>
      <c r="BI36" s="680"/>
      <c r="BJ36" s="680"/>
      <c r="BK36" s="680"/>
      <c r="BL36" s="680"/>
      <c r="BM36" s="680"/>
      <c r="BN36" s="680"/>
      <c r="BO36" s="680"/>
      <c r="BP36" s="680"/>
      <c r="BQ36" s="680"/>
      <c r="BR36" s="680"/>
      <c r="BS36" s="680"/>
      <c r="BT36" s="680"/>
      <c r="BU36" s="681"/>
      <c r="BV36" s="676">
        <v>3011383</v>
      </c>
      <c r="BW36" s="677"/>
      <c r="BX36" s="677"/>
      <c r="BY36" s="677"/>
      <c r="BZ36" s="677"/>
      <c r="CA36" s="677"/>
      <c r="CB36" s="678"/>
      <c r="CD36" s="618" t="s">
        <v>331</v>
      </c>
      <c r="CE36" s="619"/>
      <c r="CF36" s="619"/>
      <c r="CG36" s="619"/>
      <c r="CH36" s="619"/>
      <c r="CI36" s="619"/>
      <c r="CJ36" s="619"/>
      <c r="CK36" s="619"/>
      <c r="CL36" s="619"/>
      <c r="CM36" s="619"/>
      <c r="CN36" s="619"/>
      <c r="CO36" s="619"/>
      <c r="CP36" s="619"/>
      <c r="CQ36" s="620"/>
      <c r="CR36" s="621">
        <v>26257118</v>
      </c>
      <c r="CS36" s="622"/>
      <c r="CT36" s="622"/>
      <c r="CU36" s="622"/>
      <c r="CV36" s="622"/>
      <c r="CW36" s="622"/>
      <c r="CX36" s="622"/>
      <c r="CY36" s="623"/>
      <c r="CZ36" s="624">
        <v>6.9</v>
      </c>
      <c r="DA36" s="636"/>
      <c r="DB36" s="636"/>
      <c r="DC36" s="637"/>
      <c r="DD36" s="627">
        <v>22489031</v>
      </c>
      <c r="DE36" s="622"/>
      <c r="DF36" s="622"/>
      <c r="DG36" s="622"/>
      <c r="DH36" s="622"/>
      <c r="DI36" s="622"/>
      <c r="DJ36" s="622"/>
      <c r="DK36" s="623"/>
      <c r="DL36" s="627">
        <v>12144978</v>
      </c>
      <c r="DM36" s="622"/>
      <c r="DN36" s="622"/>
      <c r="DO36" s="622"/>
      <c r="DP36" s="622"/>
      <c r="DQ36" s="622"/>
      <c r="DR36" s="622"/>
      <c r="DS36" s="622"/>
      <c r="DT36" s="622"/>
      <c r="DU36" s="622"/>
      <c r="DV36" s="623"/>
      <c r="DW36" s="624">
        <v>5.4</v>
      </c>
      <c r="DX36" s="636"/>
      <c r="DY36" s="636"/>
      <c r="DZ36" s="636"/>
      <c r="EA36" s="636"/>
      <c r="EB36" s="636"/>
      <c r="EC36" s="648"/>
    </row>
    <row r="37" spans="2:133" ht="11.25" customHeight="1" x14ac:dyDescent="0.2">
      <c r="B37" s="618" t="s">
        <v>332</v>
      </c>
      <c r="C37" s="619"/>
      <c r="D37" s="619"/>
      <c r="E37" s="619"/>
      <c r="F37" s="619"/>
      <c r="G37" s="619"/>
      <c r="H37" s="619"/>
      <c r="I37" s="619"/>
      <c r="J37" s="619"/>
      <c r="K37" s="619"/>
      <c r="L37" s="619"/>
      <c r="M37" s="619"/>
      <c r="N37" s="619"/>
      <c r="O37" s="619"/>
      <c r="P37" s="619"/>
      <c r="Q37" s="620"/>
      <c r="R37" s="621">
        <v>9634383</v>
      </c>
      <c r="S37" s="622"/>
      <c r="T37" s="622"/>
      <c r="U37" s="622"/>
      <c r="V37" s="622"/>
      <c r="W37" s="622"/>
      <c r="X37" s="622"/>
      <c r="Y37" s="623"/>
      <c r="Z37" s="659">
        <v>2.4</v>
      </c>
      <c r="AA37" s="659"/>
      <c r="AB37" s="659"/>
      <c r="AC37" s="659"/>
      <c r="AD37" s="660">
        <v>455396</v>
      </c>
      <c r="AE37" s="660"/>
      <c r="AF37" s="660"/>
      <c r="AG37" s="660"/>
      <c r="AH37" s="660"/>
      <c r="AI37" s="660"/>
      <c r="AJ37" s="660"/>
      <c r="AK37" s="660"/>
      <c r="AL37" s="624">
        <v>0.2</v>
      </c>
      <c r="AM37" s="625"/>
      <c r="AN37" s="625"/>
      <c r="AO37" s="661"/>
      <c r="AQ37" s="654" t="s">
        <v>333</v>
      </c>
      <c r="AR37" s="655"/>
      <c r="AS37" s="655"/>
      <c r="AT37" s="655"/>
      <c r="AU37" s="655"/>
      <c r="AV37" s="655"/>
      <c r="AW37" s="655"/>
      <c r="AX37" s="655"/>
      <c r="AY37" s="656"/>
      <c r="AZ37" s="621">
        <v>5757800</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2775000</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219192</v>
      </c>
      <c r="CS37" s="634"/>
      <c r="CT37" s="634"/>
      <c r="CU37" s="634"/>
      <c r="CV37" s="634"/>
      <c r="CW37" s="634"/>
      <c r="CX37" s="634"/>
      <c r="CY37" s="635"/>
      <c r="CZ37" s="624">
        <v>0.1</v>
      </c>
      <c r="DA37" s="636"/>
      <c r="DB37" s="636"/>
      <c r="DC37" s="637"/>
      <c r="DD37" s="627">
        <v>90478</v>
      </c>
      <c r="DE37" s="634"/>
      <c r="DF37" s="634"/>
      <c r="DG37" s="634"/>
      <c r="DH37" s="634"/>
      <c r="DI37" s="634"/>
      <c r="DJ37" s="634"/>
      <c r="DK37" s="635"/>
      <c r="DL37" s="627">
        <v>87718</v>
      </c>
      <c r="DM37" s="634"/>
      <c r="DN37" s="634"/>
      <c r="DO37" s="634"/>
      <c r="DP37" s="634"/>
      <c r="DQ37" s="634"/>
      <c r="DR37" s="634"/>
      <c r="DS37" s="634"/>
      <c r="DT37" s="634"/>
      <c r="DU37" s="634"/>
      <c r="DV37" s="635"/>
      <c r="DW37" s="624">
        <v>0</v>
      </c>
      <c r="DX37" s="636"/>
      <c r="DY37" s="636"/>
      <c r="DZ37" s="636"/>
      <c r="EA37" s="636"/>
      <c r="EB37" s="636"/>
      <c r="EC37" s="648"/>
    </row>
    <row r="38" spans="2:133" ht="11.25" customHeight="1" x14ac:dyDescent="0.2">
      <c r="B38" s="618" t="s">
        <v>336</v>
      </c>
      <c r="C38" s="619"/>
      <c r="D38" s="619"/>
      <c r="E38" s="619"/>
      <c r="F38" s="619"/>
      <c r="G38" s="619"/>
      <c r="H38" s="619"/>
      <c r="I38" s="619"/>
      <c r="J38" s="619"/>
      <c r="K38" s="619"/>
      <c r="L38" s="619"/>
      <c r="M38" s="619"/>
      <c r="N38" s="619"/>
      <c r="O38" s="619"/>
      <c r="P38" s="619"/>
      <c r="Q38" s="620"/>
      <c r="R38" s="621">
        <v>34406300</v>
      </c>
      <c r="S38" s="622"/>
      <c r="T38" s="622"/>
      <c r="U38" s="622"/>
      <c r="V38" s="622"/>
      <c r="W38" s="622"/>
      <c r="X38" s="622"/>
      <c r="Y38" s="623"/>
      <c r="Z38" s="659">
        <v>8.6999999999999993</v>
      </c>
      <c r="AA38" s="659"/>
      <c r="AB38" s="659"/>
      <c r="AC38" s="659"/>
      <c r="AD38" s="660" t="s">
        <v>235</v>
      </c>
      <c r="AE38" s="660"/>
      <c r="AF38" s="660"/>
      <c r="AG38" s="660"/>
      <c r="AH38" s="660"/>
      <c r="AI38" s="660"/>
      <c r="AJ38" s="660"/>
      <c r="AK38" s="660"/>
      <c r="AL38" s="624" t="s">
        <v>138</v>
      </c>
      <c r="AM38" s="625"/>
      <c r="AN38" s="625"/>
      <c r="AO38" s="661"/>
      <c r="AQ38" s="654" t="s">
        <v>337</v>
      </c>
      <c r="AR38" s="655"/>
      <c r="AS38" s="655"/>
      <c r="AT38" s="655"/>
      <c r="AU38" s="655"/>
      <c r="AV38" s="655"/>
      <c r="AW38" s="655"/>
      <c r="AX38" s="655"/>
      <c r="AY38" s="656"/>
      <c r="AZ38" s="621">
        <v>2665400</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95055</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25580800</v>
      </c>
      <c r="CS38" s="622"/>
      <c r="CT38" s="622"/>
      <c r="CU38" s="622"/>
      <c r="CV38" s="622"/>
      <c r="CW38" s="622"/>
      <c r="CX38" s="622"/>
      <c r="CY38" s="623"/>
      <c r="CZ38" s="624">
        <v>6.7</v>
      </c>
      <c r="DA38" s="636"/>
      <c r="DB38" s="636"/>
      <c r="DC38" s="637"/>
      <c r="DD38" s="627">
        <v>20838195</v>
      </c>
      <c r="DE38" s="622"/>
      <c r="DF38" s="622"/>
      <c r="DG38" s="622"/>
      <c r="DH38" s="622"/>
      <c r="DI38" s="622"/>
      <c r="DJ38" s="622"/>
      <c r="DK38" s="623"/>
      <c r="DL38" s="627">
        <v>19850979</v>
      </c>
      <c r="DM38" s="622"/>
      <c r="DN38" s="622"/>
      <c r="DO38" s="622"/>
      <c r="DP38" s="622"/>
      <c r="DQ38" s="622"/>
      <c r="DR38" s="622"/>
      <c r="DS38" s="622"/>
      <c r="DT38" s="622"/>
      <c r="DU38" s="622"/>
      <c r="DV38" s="623"/>
      <c r="DW38" s="624">
        <v>8.8000000000000007</v>
      </c>
      <c r="DX38" s="636"/>
      <c r="DY38" s="636"/>
      <c r="DZ38" s="636"/>
      <c r="EA38" s="636"/>
      <c r="EB38" s="636"/>
      <c r="EC38" s="648"/>
    </row>
    <row r="39" spans="2:133" ht="11.25" customHeight="1" x14ac:dyDescent="0.2">
      <c r="B39" s="618" t="s">
        <v>340</v>
      </c>
      <c r="C39" s="619"/>
      <c r="D39" s="619"/>
      <c r="E39" s="619"/>
      <c r="F39" s="619"/>
      <c r="G39" s="619"/>
      <c r="H39" s="619"/>
      <c r="I39" s="619"/>
      <c r="J39" s="619"/>
      <c r="K39" s="619"/>
      <c r="L39" s="619"/>
      <c r="M39" s="619"/>
      <c r="N39" s="619"/>
      <c r="O39" s="619"/>
      <c r="P39" s="619"/>
      <c r="Q39" s="620"/>
      <c r="R39" s="621" t="s">
        <v>129</v>
      </c>
      <c r="S39" s="622"/>
      <c r="T39" s="622"/>
      <c r="U39" s="622"/>
      <c r="V39" s="622"/>
      <c r="W39" s="622"/>
      <c r="X39" s="622"/>
      <c r="Y39" s="623"/>
      <c r="Z39" s="659" t="s">
        <v>235</v>
      </c>
      <c r="AA39" s="659"/>
      <c r="AB39" s="659"/>
      <c r="AC39" s="659"/>
      <c r="AD39" s="660" t="s">
        <v>129</v>
      </c>
      <c r="AE39" s="660"/>
      <c r="AF39" s="660"/>
      <c r="AG39" s="660"/>
      <c r="AH39" s="660"/>
      <c r="AI39" s="660"/>
      <c r="AJ39" s="660"/>
      <c r="AK39" s="660"/>
      <c r="AL39" s="624" t="s">
        <v>138</v>
      </c>
      <c r="AM39" s="625"/>
      <c r="AN39" s="625"/>
      <c r="AO39" s="661"/>
      <c r="AQ39" s="654" t="s">
        <v>341</v>
      </c>
      <c r="AR39" s="655"/>
      <c r="AS39" s="655"/>
      <c r="AT39" s="655"/>
      <c r="AU39" s="655"/>
      <c r="AV39" s="655"/>
      <c r="AW39" s="655"/>
      <c r="AX39" s="655"/>
      <c r="AY39" s="656"/>
      <c r="AZ39" s="621">
        <v>612644</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142831</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6567660</v>
      </c>
      <c r="CS39" s="634"/>
      <c r="CT39" s="634"/>
      <c r="CU39" s="634"/>
      <c r="CV39" s="634"/>
      <c r="CW39" s="634"/>
      <c r="CX39" s="634"/>
      <c r="CY39" s="635"/>
      <c r="CZ39" s="624">
        <v>1.7</v>
      </c>
      <c r="DA39" s="636"/>
      <c r="DB39" s="636"/>
      <c r="DC39" s="637"/>
      <c r="DD39" s="627">
        <v>6366423</v>
      </c>
      <c r="DE39" s="634"/>
      <c r="DF39" s="634"/>
      <c r="DG39" s="634"/>
      <c r="DH39" s="634"/>
      <c r="DI39" s="634"/>
      <c r="DJ39" s="634"/>
      <c r="DK39" s="635"/>
      <c r="DL39" s="627" t="s">
        <v>235</v>
      </c>
      <c r="DM39" s="634"/>
      <c r="DN39" s="634"/>
      <c r="DO39" s="634"/>
      <c r="DP39" s="634"/>
      <c r="DQ39" s="634"/>
      <c r="DR39" s="634"/>
      <c r="DS39" s="634"/>
      <c r="DT39" s="634"/>
      <c r="DU39" s="634"/>
      <c r="DV39" s="635"/>
      <c r="DW39" s="624" t="s">
        <v>129</v>
      </c>
      <c r="DX39" s="636"/>
      <c r="DY39" s="636"/>
      <c r="DZ39" s="636"/>
      <c r="EA39" s="636"/>
      <c r="EB39" s="636"/>
      <c r="EC39" s="648"/>
    </row>
    <row r="40" spans="2:133" ht="11.25" customHeight="1" x14ac:dyDescent="0.2">
      <c r="B40" s="618" t="s">
        <v>344</v>
      </c>
      <c r="C40" s="619"/>
      <c r="D40" s="619"/>
      <c r="E40" s="619"/>
      <c r="F40" s="619"/>
      <c r="G40" s="619"/>
      <c r="H40" s="619"/>
      <c r="I40" s="619"/>
      <c r="J40" s="619"/>
      <c r="K40" s="619"/>
      <c r="L40" s="619"/>
      <c r="M40" s="619"/>
      <c r="N40" s="619"/>
      <c r="O40" s="619"/>
      <c r="P40" s="619"/>
      <c r="Q40" s="620"/>
      <c r="R40" s="621">
        <v>14607000</v>
      </c>
      <c r="S40" s="622"/>
      <c r="T40" s="622"/>
      <c r="U40" s="622"/>
      <c r="V40" s="622"/>
      <c r="W40" s="622"/>
      <c r="X40" s="622"/>
      <c r="Y40" s="623"/>
      <c r="Z40" s="659">
        <v>3.7</v>
      </c>
      <c r="AA40" s="659"/>
      <c r="AB40" s="659"/>
      <c r="AC40" s="659"/>
      <c r="AD40" s="660" t="s">
        <v>138</v>
      </c>
      <c r="AE40" s="660"/>
      <c r="AF40" s="660"/>
      <c r="AG40" s="660"/>
      <c r="AH40" s="660"/>
      <c r="AI40" s="660"/>
      <c r="AJ40" s="660"/>
      <c r="AK40" s="660"/>
      <c r="AL40" s="624" t="s">
        <v>138</v>
      </c>
      <c r="AM40" s="625"/>
      <c r="AN40" s="625"/>
      <c r="AO40" s="661"/>
      <c r="AQ40" s="654" t="s">
        <v>345</v>
      </c>
      <c r="AR40" s="655"/>
      <c r="AS40" s="655"/>
      <c r="AT40" s="655"/>
      <c r="AU40" s="655"/>
      <c r="AV40" s="655"/>
      <c r="AW40" s="655"/>
      <c r="AX40" s="655"/>
      <c r="AY40" s="656"/>
      <c r="AZ40" s="621">
        <v>154411</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109</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1161165</v>
      </c>
      <c r="CS40" s="622"/>
      <c r="CT40" s="622"/>
      <c r="CU40" s="622"/>
      <c r="CV40" s="622"/>
      <c r="CW40" s="622"/>
      <c r="CX40" s="622"/>
      <c r="CY40" s="623"/>
      <c r="CZ40" s="624">
        <v>0.3</v>
      </c>
      <c r="DA40" s="636"/>
      <c r="DB40" s="636"/>
      <c r="DC40" s="637"/>
      <c r="DD40" s="627">
        <v>1030552</v>
      </c>
      <c r="DE40" s="622"/>
      <c r="DF40" s="622"/>
      <c r="DG40" s="622"/>
      <c r="DH40" s="622"/>
      <c r="DI40" s="622"/>
      <c r="DJ40" s="622"/>
      <c r="DK40" s="623"/>
      <c r="DL40" s="627">
        <v>1014634</v>
      </c>
      <c r="DM40" s="622"/>
      <c r="DN40" s="622"/>
      <c r="DO40" s="622"/>
      <c r="DP40" s="622"/>
      <c r="DQ40" s="622"/>
      <c r="DR40" s="622"/>
      <c r="DS40" s="622"/>
      <c r="DT40" s="622"/>
      <c r="DU40" s="622"/>
      <c r="DV40" s="623"/>
      <c r="DW40" s="624">
        <v>0.4</v>
      </c>
      <c r="DX40" s="636"/>
      <c r="DY40" s="636"/>
      <c r="DZ40" s="636"/>
      <c r="EA40" s="636"/>
      <c r="EB40" s="636"/>
      <c r="EC40" s="648"/>
    </row>
    <row r="41" spans="2:133" ht="11.25" customHeight="1" x14ac:dyDescent="0.2">
      <c r="B41" s="602" t="s">
        <v>349</v>
      </c>
      <c r="C41" s="603"/>
      <c r="D41" s="603"/>
      <c r="E41" s="603"/>
      <c r="F41" s="603"/>
      <c r="G41" s="603"/>
      <c r="H41" s="603"/>
      <c r="I41" s="603"/>
      <c r="J41" s="603"/>
      <c r="K41" s="603"/>
      <c r="L41" s="603"/>
      <c r="M41" s="603"/>
      <c r="N41" s="603"/>
      <c r="O41" s="603"/>
      <c r="P41" s="603"/>
      <c r="Q41" s="604"/>
      <c r="R41" s="605">
        <v>396006285</v>
      </c>
      <c r="S41" s="646"/>
      <c r="T41" s="646"/>
      <c r="U41" s="646"/>
      <c r="V41" s="646"/>
      <c r="W41" s="646"/>
      <c r="X41" s="646"/>
      <c r="Y41" s="649"/>
      <c r="Z41" s="650">
        <v>100</v>
      </c>
      <c r="AA41" s="650"/>
      <c r="AB41" s="650"/>
      <c r="AC41" s="650"/>
      <c r="AD41" s="651">
        <v>211391278</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5035937</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235</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138</v>
      </c>
      <c r="CS41" s="634"/>
      <c r="CT41" s="634"/>
      <c r="CU41" s="634"/>
      <c r="CV41" s="634"/>
      <c r="CW41" s="634"/>
      <c r="CX41" s="634"/>
      <c r="CY41" s="635"/>
      <c r="CZ41" s="624" t="s">
        <v>235</v>
      </c>
      <c r="DA41" s="636"/>
      <c r="DB41" s="636"/>
      <c r="DC41" s="637"/>
      <c r="DD41" s="627" t="s">
        <v>235</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353</v>
      </c>
      <c r="AR42" s="667"/>
      <c r="AS42" s="667"/>
      <c r="AT42" s="667"/>
      <c r="AU42" s="667"/>
      <c r="AV42" s="667"/>
      <c r="AW42" s="667"/>
      <c r="AX42" s="667"/>
      <c r="AY42" s="668"/>
      <c r="AZ42" s="605">
        <v>20250721</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366</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56202583</v>
      </c>
      <c r="CS42" s="634"/>
      <c r="CT42" s="634"/>
      <c r="CU42" s="634"/>
      <c r="CV42" s="634"/>
      <c r="CW42" s="634"/>
      <c r="CX42" s="634"/>
      <c r="CY42" s="635"/>
      <c r="CZ42" s="624">
        <v>14.7</v>
      </c>
      <c r="DA42" s="636"/>
      <c r="DB42" s="636"/>
      <c r="DC42" s="637"/>
      <c r="DD42" s="627">
        <v>17977515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356</v>
      </c>
      <c r="CD43" s="618" t="s">
        <v>357</v>
      </c>
      <c r="CE43" s="619"/>
      <c r="CF43" s="619"/>
      <c r="CG43" s="619"/>
      <c r="CH43" s="619"/>
      <c r="CI43" s="619"/>
      <c r="CJ43" s="619"/>
      <c r="CK43" s="619"/>
      <c r="CL43" s="619"/>
      <c r="CM43" s="619"/>
      <c r="CN43" s="619"/>
      <c r="CO43" s="619"/>
      <c r="CP43" s="619"/>
      <c r="CQ43" s="620"/>
      <c r="CR43" s="621">
        <v>1248329</v>
      </c>
      <c r="CS43" s="634"/>
      <c r="CT43" s="634"/>
      <c r="CU43" s="634"/>
      <c r="CV43" s="634"/>
      <c r="CW43" s="634"/>
      <c r="CX43" s="634"/>
      <c r="CY43" s="635"/>
      <c r="CZ43" s="624">
        <v>0.3</v>
      </c>
      <c r="DA43" s="636"/>
      <c r="DB43" s="636"/>
      <c r="DC43" s="637"/>
      <c r="DD43" s="627">
        <v>1248138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359</v>
      </c>
      <c r="CG44" s="619"/>
      <c r="CH44" s="619"/>
      <c r="CI44" s="619"/>
      <c r="CJ44" s="619"/>
      <c r="CK44" s="619"/>
      <c r="CL44" s="619"/>
      <c r="CM44" s="619"/>
      <c r="CN44" s="619"/>
      <c r="CO44" s="619"/>
      <c r="CP44" s="619"/>
      <c r="CQ44" s="620"/>
      <c r="CR44" s="621">
        <v>52453232</v>
      </c>
      <c r="CS44" s="622"/>
      <c r="CT44" s="622"/>
      <c r="CU44" s="622"/>
      <c r="CV44" s="622"/>
      <c r="CW44" s="622"/>
      <c r="CX44" s="622"/>
      <c r="CY44" s="623"/>
      <c r="CZ44" s="624">
        <v>13.8</v>
      </c>
      <c r="DA44" s="625"/>
      <c r="DB44" s="625"/>
      <c r="DC44" s="626"/>
      <c r="DD44" s="627">
        <v>16897774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22330793</v>
      </c>
      <c r="CS45" s="634"/>
      <c r="CT45" s="634"/>
      <c r="CU45" s="634"/>
      <c r="CV45" s="634"/>
      <c r="CW45" s="634"/>
      <c r="CX45" s="634"/>
      <c r="CY45" s="635"/>
      <c r="CZ45" s="624">
        <v>5.9</v>
      </c>
      <c r="DA45" s="636"/>
      <c r="DB45" s="636"/>
      <c r="DC45" s="637"/>
      <c r="DD45" s="627">
        <v>3255975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362</v>
      </c>
      <c r="CG46" s="619"/>
      <c r="CH46" s="619"/>
      <c r="CI46" s="619"/>
      <c r="CJ46" s="619"/>
      <c r="CK46" s="619"/>
      <c r="CL46" s="619"/>
      <c r="CM46" s="619"/>
      <c r="CN46" s="619"/>
      <c r="CO46" s="619"/>
      <c r="CP46" s="619"/>
      <c r="CQ46" s="620"/>
      <c r="CR46" s="621">
        <v>28346434</v>
      </c>
      <c r="CS46" s="622"/>
      <c r="CT46" s="622"/>
      <c r="CU46" s="622"/>
      <c r="CV46" s="622"/>
      <c r="CW46" s="622"/>
      <c r="CX46" s="622"/>
      <c r="CY46" s="623"/>
      <c r="CZ46" s="624">
        <v>7.4</v>
      </c>
      <c r="DA46" s="625"/>
      <c r="DB46" s="625"/>
      <c r="DC46" s="626"/>
      <c r="DD46" s="627">
        <v>13425827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363</v>
      </c>
      <c r="CG47" s="619"/>
      <c r="CH47" s="619"/>
      <c r="CI47" s="619"/>
      <c r="CJ47" s="619"/>
      <c r="CK47" s="619"/>
      <c r="CL47" s="619"/>
      <c r="CM47" s="619"/>
      <c r="CN47" s="619"/>
      <c r="CO47" s="619"/>
      <c r="CP47" s="619"/>
      <c r="CQ47" s="620"/>
      <c r="CR47" s="621">
        <v>3749351</v>
      </c>
      <c r="CS47" s="634"/>
      <c r="CT47" s="634"/>
      <c r="CU47" s="634"/>
      <c r="CV47" s="634"/>
      <c r="CW47" s="634"/>
      <c r="CX47" s="634"/>
      <c r="CY47" s="635"/>
      <c r="CZ47" s="624">
        <v>1</v>
      </c>
      <c r="DA47" s="636"/>
      <c r="DB47" s="636"/>
      <c r="DC47" s="637"/>
      <c r="DD47" s="627">
        <v>1079741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364</v>
      </c>
      <c r="CG48" s="619"/>
      <c r="CH48" s="619"/>
      <c r="CI48" s="619"/>
      <c r="CJ48" s="619"/>
      <c r="CK48" s="619"/>
      <c r="CL48" s="619"/>
      <c r="CM48" s="619"/>
      <c r="CN48" s="619"/>
      <c r="CO48" s="619"/>
      <c r="CP48" s="619"/>
      <c r="CQ48" s="620"/>
      <c r="CR48" s="621" t="s">
        <v>235</v>
      </c>
      <c r="CS48" s="622"/>
      <c r="CT48" s="622"/>
      <c r="CU48" s="622"/>
      <c r="CV48" s="622"/>
      <c r="CW48" s="622"/>
      <c r="CX48" s="622"/>
      <c r="CY48" s="623"/>
      <c r="CZ48" s="624" t="s">
        <v>235</v>
      </c>
      <c r="DA48" s="625"/>
      <c r="DB48" s="625"/>
      <c r="DC48" s="626"/>
      <c r="DD48" s="627" t="s">
        <v>138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365</v>
      </c>
      <c r="CE49" s="603"/>
      <c r="CF49" s="603"/>
      <c r="CG49" s="603"/>
      <c r="CH49" s="603"/>
      <c r="CI49" s="603"/>
      <c r="CJ49" s="603"/>
      <c r="CK49" s="603"/>
      <c r="CL49" s="603"/>
      <c r="CM49" s="603"/>
      <c r="CN49" s="603"/>
      <c r="CO49" s="603"/>
      <c r="CP49" s="603"/>
      <c r="CQ49" s="604"/>
      <c r="CR49" s="605">
        <v>381204906</v>
      </c>
      <c r="CS49" s="606"/>
      <c r="CT49" s="606"/>
      <c r="CU49" s="606"/>
      <c r="CV49" s="606"/>
      <c r="CW49" s="606"/>
      <c r="CX49" s="606"/>
      <c r="CY49" s="607"/>
      <c r="CZ49" s="608">
        <v>100</v>
      </c>
      <c r="DA49" s="609"/>
      <c r="DB49" s="609"/>
      <c r="DC49" s="610"/>
      <c r="DD49" s="611">
        <v>248290108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Vq/X6oomkqjv2JhEWZijKKsSkj2XIO/eQsRs5zQEJUx9iREZ5hSPbleaXd+9S0AdP1yPBo8PaFCLIEld6r0OBg==" saltValue="KvHgAr/HrBO0V/fDCSORL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S29" sqref="BS29:CG29"/>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388</v>
      </c>
      <c r="C7" s="1048"/>
      <c r="D7" s="1048"/>
      <c r="E7" s="1048"/>
      <c r="F7" s="1048"/>
      <c r="G7" s="1048"/>
      <c r="H7" s="1048"/>
      <c r="I7" s="1048"/>
      <c r="J7" s="1048"/>
      <c r="K7" s="1048"/>
      <c r="L7" s="1048"/>
      <c r="M7" s="1048"/>
      <c r="N7" s="1048"/>
      <c r="O7" s="1048"/>
      <c r="P7" s="1049"/>
      <c r="Q7" s="1102">
        <v>395980</v>
      </c>
      <c r="R7" s="1103"/>
      <c r="S7" s="1103"/>
      <c r="T7" s="1103"/>
      <c r="U7" s="1103"/>
      <c r="V7" s="1103">
        <v>381377</v>
      </c>
      <c r="W7" s="1103"/>
      <c r="X7" s="1103"/>
      <c r="Y7" s="1103"/>
      <c r="Z7" s="1103"/>
      <c r="AA7" s="1103">
        <v>14603</v>
      </c>
      <c r="AB7" s="1103"/>
      <c r="AC7" s="1103"/>
      <c r="AD7" s="1103"/>
      <c r="AE7" s="1104"/>
      <c r="AF7" s="1105">
        <v>9203</v>
      </c>
      <c r="AG7" s="1106"/>
      <c r="AH7" s="1106"/>
      <c r="AI7" s="1106"/>
      <c r="AJ7" s="1107"/>
      <c r="AK7" s="1108">
        <v>54</v>
      </c>
      <c r="AL7" s="1109"/>
      <c r="AM7" s="1109"/>
      <c r="AN7" s="1109"/>
      <c r="AO7" s="1109"/>
      <c r="AP7" s="1109">
        <v>285258</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602</v>
      </c>
      <c r="BT7" s="1100"/>
      <c r="BU7" s="1100"/>
      <c r="BV7" s="1100"/>
      <c r="BW7" s="1100"/>
      <c r="BX7" s="1100"/>
      <c r="BY7" s="1100"/>
      <c r="BZ7" s="1100"/>
      <c r="CA7" s="1100"/>
      <c r="CB7" s="1100"/>
      <c r="CC7" s="1100"/>
      <c r="CD7" s="1100"/>
      <c r="CE7" s="1100"/>
      <c r="CF7" s="1100"/>
      <c r="CG7" s="1112"/>
      <c r="CH7" s="1096">
        <v>1</v>
      </c>
      <c r="CI7" s="1097"/>
      <c r="CJ7" s="1097"/>
      <c r="CK7" s="1097"/>
      <c r="CL7" s="1098"/>
      <c r="CM7" s="1096">
        <v>418</v>
      </c>
      <c r="CN7" s="1097"/>
      <c r="CO7" s="1097"/>
      <c r="CP7" s="1097"/>
      <c r="CQ7" s="1098"/>
      <c r="CR7" s="1096">
        <v>150</v>
      </c>
      <c r="CS7" s="1097"/>
      <c r="CT7" s="1097"/>
      <c r="CU7" s="1097"/>
      <c r="CV7" s="1098"/>
      <c r="CW7" s="1096">
        <v>5</v>
      </c>
      <c r="CX7" s="1097"/>
      <c r="CY7" s="1097"/>
      <c r="CZ7" s="1097"/>
      <c r="DA7" s="1098"/>
      <c r="DB7" s="1096" t="s">
        <v>537</v>
      </c>
      <c r="DC7" s="1097"/>
      <c r="DD7" s="1097"/>
      <c r="DE7" s="1097"/>
      <c r="DF7" s="1098"/>
      <c r="DG7" s="1096" t="s">
        <v>537</v>
      </c>
      <c r="DH7" s="1097"/>
      <c r="DI7" s="1097"/>
      <c r="DJ7" s="1097"/>
      <c r="DK7" s="1098"/>
      <c r="DL7" s="1096" t="s">
        <v>537</v>
      </c>
      <c r="DM7" s="1097"/>
      <c r="DN7" s="1097"/>
      <c r="DO7" s="1097"/>
      <c r="DP7" s="1098"/>
      <c r="DQ7" s="1096" t="s">
        <v>537</v>
      </c>
      <c r="DR7" s="1097"/>
      <c r="DS7" s="1097"/>
      <c r="DT7" s="1097"/>
      <c r="DU7" s="1098"/>
      <c r="DV7" s="1099"/>
      <c r="DW7" s="1100"/>
      <c r="DX7" s="1100"/>
      <c r="DY7" s="1100"/>
      <c r="DZ7" s="1101"/>
      <c r="EA7" s="234"/>
    </row>
    <row r="8" spans="1:131" s="235" customFormat="1" ht="26.25" customHeight="1" x14ac:dyDescent="0.2">
      <c r="A8" s="238">
        <v>2</v>
      </c>
      <c r="B8" s="1030" t="s">
        <v>389</v>
      </c>
      <c r="C8" s="1031"/>
      <c r="D8" s="1031"/>
      <c r="E8" s="1031"/>
      <c r="F8" s="1031"/>
      <c r="G8" s="1031"/>
      <c r="H8" s="1031"/>
      <c r="I8" s="1031"/>
      <c r="J8" s="1031"/>
      <c r="K8" s="1031"/>
      <c r="L8" s="1031"/>
      <c r="M8" s="1031"/>
      <c r="N8" s="1031"/>
      <c r="O8" s="1031"/>
      <c r="P8" s="1032"/>
      <c r="Q8" s="1038">
        <v>321</v>
      </c>
      <c r="R8" s="1039"/>
      <c r="S8" s="1039"/>
      <c r="T8" s="1039"/>
      <c r="U8" s="1039"/>
      <c r="V8" s="1039">
        <v>134</v>
      </c>
      <c r="W8" s="1039"/>
      <c r="X8" s="1039"/>
      <c r="Y8" s="1039"/>
      <c r="Z8" s="1039"/>
      <c r="AA8" s="1039">
        <v>187</v>
      </c>
      <c r="AB8" s="1039"/>
      <c r="AC8" s="1039"/>
      <c r="AD8" s="1039"/>
      <c r="AE8" s="1040"/>
      <c r="AF8" s="1035">
        <v>104</v>
      </c>
      <c r="AG8" s="1036"/>
      <c r="AH8" s="1036"/>
      <c r="AI8" s="1036"/>
      <c r="AJ8" s="1037"/>
      <c r="AK8" s="1080">
        <v>16</v>
      </c>
      <c r="AL8" s="1081"/>
      <c r="AM8" s="1081"/>
      <c r="AN8" s="1081"/>
      <c r="AO8" s="1081"/>
      <c r="AP8" s="1081">
        <v>974</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603</v>
      </c>
      <c r="BT8" s="993"/>
      <c r="BU8" s="993"/>
      <c r="BV8" s="993"/>
      <c r="BW8" s="993"/>
      <c r="BX8" s="993"/>
      <c r="BY8" s="993"/>
      <c r="BZ8" s="993"/>
      <c r="CA8" s="993"/>
      <c r="CB8" s="993"/>
      <c r="CC8" s="993"/>
      <c r="CD8" s="993"/>
      <c r="CE8" s="993"/>
      <c r="CF8" s="993"/>
      <c r="CG8" s="1014"/>
      <c r="CH8" s="989">
        <v>73</v>
      </c>
      <c r="CI8" s="990"/>
      <c r="CJ8" s="990"/>
      <c r="CK8" s="990"/>
      <c r="CL8" s="991"/>
      <c r="CM8" s="989">
        <v>3362</v>
      </c>
      <c r="CN8" s="990"/>
      <c r="CO8" s="990"/>
      <c r="CP8" s="990"/>
      <c r="CQ8" s="991"/>
      <c r="CR8" s="989">
        <v>2000</v>
      </c>
      <c r="CS8" s="990"/>
      <c r="CT8" s="990"/>
      <c r="CU8" s="990"/>
      <c r="CV8" s="991"/>
      <c r="CW8" s="989" t="s">
        <v>537</v>
      </c>
      <c r="CX8" s="990"/>
      <c r="CY8" s="990"/>
      <c r="CZ8" s="990"/>
      <c r="DA8" s="991"/>
      <c r="DB8" s="989" t="s">
        <v>537</v>
      </c>
      <c r="DC8" s="990"/>
      <c r="DD8" s="990"/>
      <c r="DE8" s="990"/>
      <c r="DF8" s="991"/>
      <c r="DG8" s="989" t="s">
        <v>537</v>
      </c>
      <c r="DH8" s="990"/>
      <c r="DI8" s="990"/>
      <c r="DJ8" s="990"/>
      <c r="DK8" s="991"/>
      <c r="DL8" s="989" t="s">
        <v>537</v>
      </c>
      <c r="DM8" s="990"/>
      <c r="DN8" s="990"/>
      <c r="DO8" s="990"/>
      <c r="DP8" s="991"/>
      <c r="DQ8" s="989" t="s">
        <v>537</v>
      </c>
      <c r="DR8" s="990"/>
      <c r="DS8" s="990"/>
      <c r="DT8" s="990"/>
      <c r="DU8" s="991"/>
      <c r="DV8" s="992"/>
      <c r="DW8" s="993"/>
      <c r="DX8" s="993"/>
      <c r="DY8" s="993"/>
      <c r="DZ8" s="994"/>
      <c r="EA8" s="234"/>
    </row>
    <row r="9" spans="1:131" s="235" customFormat="1" ht="26.25" customHeight="1" x14ac:dyDescent="0.2">
      <c r="A9" s="238">
        <v>3</v>
      </c>
      <c r="B9" s="1030" t="s">
        <v>390</v>
      </c>
      <c r="C9" s="1031"/>
      <c r="D9" s="1031"/>
      <c r="E9" s="1031"/>
      <c r="F9" s="1031"/>
      <c r="G9" s="1031"/>
      <c r="H9" s="1031"/>
      <c r="I9" s="1031"/>
      <c r="J9" s="1031"/>
      <c r="K9" s="1031"/>
      <c r="L9" s="1031"/>
      <c r="M9" s="1031"/>
      <c r="N9" s="1031"/>
      <c r="O9" s="1031"/>
      <c r="P9" s="1032"/>
      <c r="Q9" s="1038" t="s">
        <v>614</v>
      </c>
      <c r="R9" s="1039"/>
      <c r="S9" s="1039"/>
      <c r="T9" s="1039"/>
      <c r="U9" s="1039"/>
      <c r="V9" s="1039" t="s">
        <v>537</v>
      </c>
      <c r="W9" s="1039"/>
      <c r="X9" s="1039"/>
      <c r="Y9" s="1039"/>
      <c r="Z9" s="1039"/>
      <c r="AA9" s="1039" t="s">
        <v>537</v>
      </c>
      <c r="AB9" s="1039"/>
      <c r="AC9" s="1039"/>
      <c r="AD9" s="1039"/>
      <c r="AE9" s="1040"/>
      <c r="AF9" s="1035" t="s">
        <v>391</v>
      </c>
      <c r="AG9" s="1036"/>
      <c r="AH9" s="1036"/>
      <c r="AI9" s="1036"/>
      <c r="AJ9" s="1037"/>
      <c r="AK9" s="1080" t="s">
        <v>537</v>
      </c>
      <c r="AL9" s="1081"/>
      <c r="AM9" s="1081"/>
      <c r="AN9" s="1081"/>
      <c r="AO9" s="1081"/>
      <c r="AP9" s="1081" t="s">
        <v>537</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604</v>
      </c>
      <c r="BT9" s="993"/>
      <c r="BU9" s="993"/>
      <c r="BV9" s="993"/>
      <c r="BW9" s="993"/>
      <c r="BX9" s="993"/>
      <c r="BY9" s="993"/>
      <c r="BZ9" s="993"/>
      <c r="CA9" s="993"/>
      <c r="CB9" s="993"/>
      <c r="CC9" s="993"/>
      <c r="CD9" s="993"/>
      <c r="CE9" s="993"/>
      <c r="CF9" s="993"/>
      <c r="CG9" s="1014"/>
      <c r="CH9" s="989">
        <v>-65</v>
      </c>
      <c r="CI9" s="990"/>
      <c r="CJ9" s="990"/>
      <c r="CK9" s="990"/>
      <c r="CL9" s="991"/>
      <c r="CM9" s="989">
        <v>163</v>
      </c>
      <c r="CN9" s="990"/>
      <c r="CO9" s="990"/>
      <c r="CP9" s="990"/>
      <c r="CQ9" s="991"/>
      <c r="CR9" s="989" t="s">
        <v>620</v>
      </c>
      <c r="CS9" s="990"/>
      <c r="CT9" s="990"/>
      <c r="CU9" s="990"/>
      <c r="CV9" s="991"/>
      <c r="CW9" s="989">
        <v>205</v>
      </c>
      <c r="CX9" s="990"/>
      <c r="CY9" s="990"/>
      <c r="CZ9" s="990"/>
      <c r="DA9" s="991"/>
      <c r="DB9" s="989" t="s">
        <v>537</v>
      </c>
      <c r="DC9" s="990"/>
      <c r="DD9" s="990"/>
      <c r="DE9" s="990"/>
      <c r="DF9" s="991"/>
      <c r="DG9" s="989" t="s">
        <v>537</v>
      </c>
      <c r="DH9" s="990"/>
      <c r="DI9" s="990"/>
      <c r="DJ9" s="990"/>
      <c r="DK9" s="991"/>
      <c r="DL9" s="989" t="s">
        <v>537</v>
      </c>
      <c r="DM9" s="990"/>
      <c r="DN9" s="990"/>
      <c r="DO9" s="990"/>
      <c r="DP9" s="991"/>
      <c r="DQ9" s="989" t="s">
        <v>537</v>
      </c>
      <c r="DR9" s="990"/>
      <c r="DS9" s="990"/>
      <c r="DT9" s="990"/>
      <c r="DU9" s="991"/>
      <c r="DV9" s="992"/>
      <c r="DW9" s="993"/>
      <c r="DX9" s="993"/>
      <c r="DY9" s="993"/>
      <c r="DZ9" s="994"/>
      <c r="EA9" s="234"/>
    </row>
    <row r="10" spans="1:131" s="235" customFormat="1" ht="26.25" customHeight="1" x14ac:dyDescent="0.2">
      <c r="A10" s="238">
        <v>4</v>
      </c>
      <c r="B10" s="1030" t="s">
        <v>392</v>
      </c>
      <c r="C10" s="1031"/>
      <c r="D10" s="1031"/>
      <c r="E10" s="1031"/>
      <c r="F10" s="1031"/>
      <c r="G10" s="1031"/>
      <c r="H10" s="1031"/>
      <c r="I10" s="1031"/>
      <c r="J10" s="1031"/>
      <c r="K10" s="1031"/>
      <c r="L10" s="1031"/>
      <c r="M10" s="1031"/>
      <c r="N10" s="1031"/>
      <c r="O10" s="1031"/>
      <c r="P10" s="1032"/>
      <c r="Q10" s="1038">
        <v>70</v>
      </c>
      <c r="R10" s="1039"/>
      <c r="S10" s="1039"/>
      <c r="T10" s="1039"/>
      <c r="U10" s="1039"/>
      <c r="V10" s="1039">
        <v>61</v>
      </c>
      <c r="W10" s="1039"/>
      <c r="X10" s="1039"/>
      <c r="Y10" s="1039"/>
      <c r="Z10" s="1039"/>
      <c r="AA10" s="1039">
        <v>9</v>
      </c>
      <c r="AB10" s="1039"/>
      <c r="AC10" s="1039"/>
      <c r="AD10" s="1039"/>
      <c r="AE10" s="1040"/>
      <c r="AF10" s="1035">
        <v>10</v>
      </c>
      <c r="AG10" s="1036"/>
      <c r="AH10" s="1036"/>
      <c r="AI10" s="1036"/>
      <c r="AJ10" s="1037"/>
      <c r="AK10" s="1080" t="s">
        <v>537</v>
      </c>
      <c r="AL10" s="1081"/>
      <c r="AM10" s="1081"/>
      <c r="AN10" s="1081"/>
      <c r="AO10" s="1081"/>
      <c r="AP10" s="1081" t="s">
        <v>537</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605</v>
      </c>
      <c r="BT10" s="993"/>
      <c r="BU10" s="993"/>
      <c r="BV10" s="993"/>
      <c r="BW10" s="993"/>
      <c r="BX10" s="993"/>
      <c r="BY10" s="993"/>
      <c r="BZ10" s="993"/>
      <c r="CA10" s="993"/>
      <c r="CB10" s="993"/>
      <c r="CC10" s="993"/>
      <c r="CD10" s="993"/>
      <c r="CE10" s="993"/>
      <c r="CF10" s="993"/>
      <c r="CG10" s="1014"/>
      <c r="CH10" s="989">
        <v>8</v>
      </c>
      <c r="CI10" s="990"/>
      <c r="CJ10" s="990"/>
      <c r="CK10" s="990"/>
      <c r="CL10" s="991"/>
      <c r="CM10" s="989">
        <v>229</v>
      </c>
      <c r="CN10" s="990"/>
      <c r="CO10" s="990"/>
      <c r="CP10" s="990"/>
      <c r="CQ10" s="991"/>
      <c r="CR10" s="989" t="s">
        <v>620</v>
      </c>
      <c r="CS10" s="990"/>
      <c r="CT10" s="990"/>
      <c r="CU10" s="990"/>
      <c r="CV10" s="991"/>
      <c r="CW10" s="989">
        <v>63</v>
      </c>
      <c r="CX10" s="990"/>
      <c r="CY10" s="990"/>
      <c r="CZ10" s="990"/>
      <c r="DA10" s="991"/>
      <c r="DB10" s="989" t="s">
        <v>537</v>
      </c>
      <c r="DC10" s="990"/>
      <c r="DD10" s="990"/>
      <c r="DE10" s="990"/>
      <c r="DF10" s="991"/>
      <c r="DG10" s="989" t="s">
        <v>537</v>
      </c>
      <c r="DH10" s="990"/>
      <c r="DI10" s="990"/>
      <c r="DJ10" s="990"/>
      <c r="DK10" s="991"/>
      <c r="DL10" s="989" t="s">
        <v>537</v>
      </c>
      <c r="DM10" s="990"/>
      <c r="DN10" s="990"/>
      <c r="DO10" s="990"/>
      <c r="DP10" s="991"/>
      <c r="DQ10" s="989" t="s">
        <v>537</v>
      </c>
      <c r="DR10" s="990"/>
      <c r="DS10" s="990"/>
      <c r="DT10" s="990"/>
      <c r="DU10" s="991"/>
      <c r="DV10" s="992"/>
      <c r="DW10" s="993"/>
      <c r="DX10" s="993"/>
      <c r="DY10" s="993"/>
      <c r="DZ10" s="994"/>
      <c r="EA10" s="234"/>
    </row>
    <row r="11" spans="1:131" s="235" customFormat="1" ht="26.25" customHeight="1" x14ac:dyDescent="0.2">
      <c r="A11" s="238">
        <v>5</v>
      </c>
      <c r="B11" s="1030" t="s">
        <v>393</v>
      </c>
      <c r="C11" s="1031"/>
      <c r="D11" s="1031"/>
      <c r="E11" s="1031"/>
      <c r="F11" s="1031"/>
      <c r="G11" s="1031"/>
      <c r="H11" s="1031"/>
      <c r="I11" s="1031"/>
      <c r="J11" s="1031"/>
      <c r="K11" s="1031"/>
      <c r="L11" s="1031"/>
      <c r="M11" s="1031"/>
      <c r="N11" s="1031"/>
      <c r="O11" s="1031"/>
      <c r="P11" s="1032"/>
      <c r="Q11" s="1038">
        <v>5</v>
      </c>
      <c r="R11" s="1039"/>
      <c r="S11" s="1039"/>
      <c r="T11" s="1039"/>
      <c r="U11" s="1039"/>
      <c r="V11" s="1039">
        <v>4</v>
      </c>
      <c r="W11" s="1039"/>
      <c r="X11" s="1039"/>
      <c r="Y11" s="1039"/>
      <c r="Z11" s="1039"/>
      <c r="AA11" s="1039">
        <v>1</v>
      </c>
      <c r="AB11" s="1039"/>
      <c r="AC11" s="1039"/>
      <c r="AD11" s="1039"/>
      <c r="AE11" s="1040"/>
      <c r="AF11" s="1035">
        <v>2</v>
      </c>
      <c r="AG11" s="1036"/>
      <c r="AH11" s="1036"/>
      <c r="AI11" s="1036"/>
      <c r="AJ11" s="1037"/>
      <c r="AK11" s="1080">
        <v>3</v>
      </c>
      <c r="AL11" s="1081"/>
      <c r="AM11" s="1081"/>
      <c r="AN11" s="1081"/>
      <c r="AO11" s="1081"/>
      <c r="AP11" s="1081" t="s">
        <v>537</v>
      </c>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606</v>
      </c>
      <c r="BT11" s="993"/>
      <c r="BU11" s="993"/>
      <c r="BV11" s="993"/>
      <c r="BW11" s="993"/>
      <c r="BX11" s="993"/>
      <c r="BY11" s="993"/>
      <c r="BZ11" s="993"/>
      <c r="CA11" s="993"/>
      <c r="CB11" s="993"/>
      <c r="CC11" s="993"/>
      <c r="CD11" s="993"/>
      <c r="CE11" s="993"/>
      <c r="CF11" s="993"/>
      <c r="CG11" s="1014"/>
      <c r="CH11" s="989">
        <v>-34</v>
      </c>
      <c r="CI11" s="990"/>
      <c r="CJ11" s="990"/>
      <c r="CK11" s="990"/>
      <c r="CL11" s="991"/>
      <c r="CM11" s="989">
        <v>442</v>
      </c>
      <c r="CN11" s="990"/>
      <c r="CO11" s="990"/>
      <c r="CP11" s="990"/>
      <c r="CQ11" s="991"/>
      <c r="CR11" s="989">
        <v>3</v>
      </c>
      <c r="CS11" s="990"/>
      <c r="CT11" s="990"/>
      <c r="CU11" s="990"/>
      <c r="CV11" s="991"/>
      <c r="CW11" s="989" t="s">
        <v>537</v>
      </c>
      <c r="CX11" s="990"/>
      <c r="CY11" s="990"/>
      <c r="CZ11" s="990"/>
      <c r="DA11" s="991"/>
      <c r="DB11" s="989" t="s">
        <v>537</v>
      </c>
      <c r="DC11" s="990"/>
      <c r="DD11" s="990"/>
      <c r="DE11" s="990"/>
      <c r="DF11" s="991"/>
      <c r="DG11" s="989" t="s">
        <v>537</v>
      </c>
      <c r="DH11" s="990"/>
      <c r="DI11" s="990"/>
      <c r="DJ11" s="990"/>
      <c r="DK11" s="991"/>
      <c r="DL11" s="989" t="s">
        <v>537</v>
      </c>
      <c r="DM11" s="990"/>
      <c r="DN11" s="990"/>
      <c r="DO11" s="990"/>
      <c r="DP11" s="991"/>
      <c r="DQ11" s="989" t="s">
        <v>537</v>
      </c>
      <c r="DR11" s="990"/>
      <c r="DS11" s="990"/>
      <c r="DT11" s="990"/>
      <c r="DU11" s="991"/>
      <c r="DV11" s="992"/>
      <c r="DW11" s="993"/>
      <c r="DX11" s="993"/>
      <c r="DY11" s="993"/>
      <c r="DZ11" s="994"/>
      <c r="EA11" s="234"/>
    </row>
    <row r="12" spans="1:131" s="235" customFormat="1" ht="26.25" customHeight="1" x14ac:dyDescent="0.2">
      <c r="A12" s="238">
        <v>6</v>
      </c>
      <c r="B12" s="1030" t="s">
        <v>394</v>
      </c>
      <c r="C12" s="1031"/>
      <c r="D12" s="1031"/>
      <c r="E12" s="1031"/>
      <c r="F12" s="1031"/>
      <c r="G12" s="1031"/>
      <c r="H12" s="1031"/>
      <c r="I12" s="1031"/>
      <c r="J12" s="1031"/>
      <c r="K12" s="1031"/>
      <c r="L12" s="1031"/>
      <c r="M12" s="1031"/>
      <c r="N12" s="1031"/>
      <c r="O12" s="1031"/>
      <c r="P12" s="1032"/>
      <c r="Q12" s="1038">
        <v>46395</v>
      </c>
      <c r="R12" s="1039"/>
      <c r="S12" s="1039"/>
      <c r="T12" s="1039"/>
      <c r="U12" s="1039"/>
      <c r="V12" s="1039">
        <v>46395</v>
      </c>
      <c r="W12" s="1039"/>
      <c r="X12" s="1039"/>
      <c r="Y12" s="1039"/>
      <c r="Z12" s="1039"/>
      <c r="AA12" s="1039">
        <v>0</v>
      </c>
      <c r="AB12" s="1039"/>
      <c r="AC12" s="1039"/>
      <c r="AD12" s="1039"/>
      <c r="AE12" s="1040"/>
      <c r="AF12" s="1035" t="s">
        <v>129</v>
      </c>
      <c r="AG12" s="1036"/>
      <c r="AH12" s="1036"/>
      <c r="AI12" s="1036"/>
      <c r="AJ12" s="1037"/>
      <c r="AK12" s="1080">
        <v>35395</v>
      </c>
      <c r="AL12" s="1081"/>
      <c r="AM12" s="1081"/>
      <c r="AN12" s="1081"/>
      <c r="AO12" s="1081"/>
      <c r="AP12" s="1081" t="s">
        <v>537</v>
      </c>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607</v>
      </c>
      <c r="BT12" s="993"/>
      <c r="BU12" s="993"/>
      <c r="BV12" s="993"/>
      <c r="BW12" s="993"/>
      <c r="BX12" s="993"/>
      <c r="BY12" s="993"/>
      <c r="BZ12" s="993"/>
      <c r="CA12" s="993"/>
      <c r="CB12" s="993"/>
      <c r="CC12" s="993"/>
      <c r="CD12" s="993"/>
      <c r="CE12" s="993"/>
      <c r="CF12" s="993"/>
      <c r="CG12" s="1014"/>
      <c r="CH12" s="989">
        <v>478</v>
      </c>
      <c r="CI12" s="990"/>
      <c r="CJ12" s="990"/>
      <c r="CK12" s="990"/>
      <c r="CL12" s="991"/>
      <c r="CM12" s="989">
        <v>1931</v>
      </c>
      <c r="CN12" s="990"/>
      <c r="CO12" s="990"/>
      <c r="CP12" s="990"/>
      <c r="CQ12" s="991"/>
      <c r="CR12" s="989">
        <v>530</v>
      </c>
      <c r="CS12" s="990"/>
      <c r="CT12" s="990"/>
      <c r="CU12" s="990"/>
      <c r="CV12" s="991"/>
      <c r="CW12" s="989">
        <v>13</v>
      </c>
      <c r="CX12" s="990"/>
      <c r="CY12" s="990"/>
      <c r="CZ12" s="990"/>
      <c r="DA12" s="991"/>
      <c r="DB12" s="989" t="s">
        <v>537</v>
      </c>
      <c r="DC12" s="990"/>
      <c r="DD12" s="990"/>
      <c r="DE12" s="990"/>
      <c r="DF12" s="991"/>
      <c r="DG12" s="989" t="s">
        <v>537</v>
      </c>
      <c r="DH12" s="990"/>
      <c r="DI12" s="990"/>
      <c r="DJ12" s="990"/>
      <c r="DK12" s="991"/>
      <c r="DL12" s="989" t="s">
        <v>537</v>
      </c>
      <c r="DM12" s="990"/>
      <c r="DN12" s="990"/>
      <c r="DO12" s="990"/>
      <c r="DP12" s="991"/>
      <c r="DQ12" s="989" t="s">
        <v>537</v>
      </c>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608</v>
      </c>
      <c r="BT13" s="993"/>
      <c r="BU13" s="993"/>
      <c r="BV13" s="993"/>
      <c r="BW13" s="993"/>
      <c r="BX13" s="993"/>
      <c r="BY13" s="993"/>
      <c r="BZ13" s="993"/>
      <c r="CA13" s="993"/>
      <c r="CB13" s="993"/>
      <c r="CC13" s="993"/>
      <c r="CD13" s="993"/>
      <c r="CE13" s="993"/>
      <c r="CF13" s="993"/>
      <c r="CG13" s="1014"/>
      <c r="CH13" s="989">
        <v>133</v>
      </c>
      <c r="CI13" s="990"/>
      <c r="CJ13" s="990"/>
      <c r="CK13" s="990"/>
      <c r="CL13" s="991"/>
      <c r="CM13" s="989">
        <v>2421</v>
      </c>
      <c r="CN13" s="990"/>
      <c r="CO13" s="990"/>
      <c r="CP13" s="990"/>
      <c r="CQ13" s="991"/>
      <c r="CR13" s="989">
        <v>5</v>
      </c>
      <c r="CS13" s="990"/>
      <c r="CT13" s="990"/>
      <c r="CU13" s="990"/>
      <c r="CV13" s="991"/>
      <c r="CW13" s="989" t="s">
        <v>537</v>
      </c>
      <c r="CX13" s="990"/>
      <c r="CY13" s="990"/>
      <c r="CZ13" s="990"/>
      <c r="DA13" s="991"/>
      <c r="DB13" s="989" t="s">
        <v>537</v>
      </c>
      <c r="DC13" s="990"/>
      <c r="DD13" s="990"/>
      <c r="DE13" s="990"/>
      <c r="DF13" s="991"/>
      <c r="DG13" s="989" t="s">
        <v>537</v>
      </c>
      <c r="DH13" s="990"/>
      <c r="DI13" s="990"/>
      <c r="DJ13" s="990"/>
      <c r="DK13" s="991"/>
      <c r="DL13" s="989" t="s">
        <v>537</v>
      </c>
      <c r="DM13" s="990"/>
      <c r="DN13" s="990"/>
      <c r="DO13" s="990"/>
      <c r="DP13" s="991"/>
      <c r="DQ13" s="989" t="s">
        <v>537</v>
      </c>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t="s">
        <v>609</v>
      </c>
      <c r="BT14" s="993"/>
      <c r="BU14" s="993"/>
      <c r="BV14" s="993"/>
      <c r="BW14" s="993"/>
      <c r="BX14" s="993"/>
      <c r="BY14" s="993"/>
      <c r="BZ14" s="993"/>
      <c r="CA14" s="993"/>
      <c r="CB14" s="993"/>
      <c r="CC14" s="993"/>
      <c r="CD14" s="993"/>
      <c r="CE14" s="993"/>
      <c r="CF14" s="993"/>
      <c r="CG14" s="1014"/>
      <c r="CH14" s="989">
        <v>7</v>
      </c>
      <c r="CI14" s="990"/>
      <c r="CJ14" s="990"/>
      <c r="CK14" s="990"/>
      <c r="CL14" s="991"/>
      <c r="CM14" s="989">
        <v>1675</v>
      </c>
      <c r="CN14" s="990"/>
      <c r="CO14" s="990"/>
      <c r="CP14" s="990"/>
      <c r="CQ14" s="991"/>
      <c r="CR14" s="989">
        <v>543</v>
      </c>
      <c r="CS14" s="990"/>
      <c r="CT14" s="990"/>
      <c r="CU14" s="990"/>
      <c r="CV14" s="991"/>
      <c r="CW14" s="989" t="s">
        <v>537</v>
      </c>
      <c r="CX14" s="990"/>
      <c r="CY14" s="990"/>
      <c r="CZ14" s="990"/>
      <c r="DA14" s="991"/>
      <c r="DB14" s="989" t="s">
        <v>537</v>
      </c>
      <c r="DC14" s="990"/>
      <c r="DD14" s="990"/>
      <c r="DE14" s="990"/>
      <c r="DF14" s="991"/>
      <c r="DG14" s="989" t="s">
        <v>537</v>
      </c>
      <c r="DH14" s="990"/>
      <c r="DI14" s="990"/>
      <c r="DJ14" s="990"/>
      <c r="DK14" s="991"/>
      <c r="DL14" s="989" t="s">
        <v>537</v>
      </c>
      <c r="DM14" s="990"/>
      <c r="DN14" s="990"/>
      <c r="DO14" s="990"/>
      <c r="DP14" s="991"/>
      <c r="DQ14" s="989" t="s">
        <v>537</v>
      </c>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t="s">
        <v>610</v>
      </c>
      <c r="BT15" s="993"/>
      <c r="BU15" s="993"/>
      <c r="BV15" s="993"/>
      <c r="BW15" s="993"/>
      <c r="BX15" s="993"/>
      <c r="BY15" s="993"/>
      <c r="BZ15" s="993"/>
      <c r="CA15" s="993"/>
      <c r="CB15" s="993"/>
      <c r="CC15" s="993"/>
      <c r="CD15" s="993"/>
      <c r="CE15" s="993"/>
      <c r="CF15" s="993"/>
      <c r="CG15" s="1014"/>
      <c r="CH15" s="989">
        <v>-1</v>
      </c>
      <c r="CI15" s="990"/>
      <c r="CJ15" s="990"/>
      <c r="CK15" s="990"/>
      <c r="CL15" s="991"/>
      <c r="CM15" s="989">
        <v>163</v>
      </c>
      <c r="CN15" s="990"/>
      <c r="CO15" s="990"/>
      <c r="CP15" s="990"/>
      <c r="CQ15" s="991"/>
      <c r="CR15" s="989">
        <v>50</v>
      </c>
      <c r="CS15" s="990"/>
      <c r="CT15" s="990"/>
      <c r="CU15" s="990"/>
      <c r="CV15" s="991"/>
      <c r="CW15" s="989">
        <v>8</v>
      </c>
      <c r="CX15" s="990"/>
      <c r="CY15" s="990"/>
      <c r="CZ15" s="990"/>
      <c r="DA15" s="991"/>
      <c r="DB15" s="989" t="s">
        <v>537</v>
      </c>
      <c r="DC15" s="990"/>
      <c r="DD15" s="990"/>
      <c r="DE15" s="990"/>
      <c r="DF15" s="991"/>
      <c r="DG15" s="989" t="s">
        <v>537</v>
      </c>
      <c r="DH15" s="990"/>
      <c r="DI15" s="990"/>
      <c r="DJ15" s="990"/>
      <c r="DK15" s="991"/>
      <c r="DL15" s="989" t="s">
        <v>537</v>
      </c>
      <c r="DM15" s="990"/>
      <c r="DN15" s="990"/>
      <c r="DO15" s="990"/>
      <c r="DP15" s="991"/>
      <c r="DQ15" s="989" t="s">
        <v>537</v>
      </c>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t="s">
        <v>611</v>
      </c>
      <c r="BT16" s="993"/>
      <c r="BU16" s="993"/>
      <c r="BV16" s="993"/>
      <c r="BW16" s="993"/>
      <c r="BX16" s="993"/>
      <c r="BY16" s="993"/>
      <c r="BZ16" s="993"/>
      <c r="CA16" s="993"/>
      <c r="CB16" s="993"/>
      <c r="CC16" s="993"/>
      <c r="CD16" s="993"/>
      <c r="CE16" s="993"/>
      <c r="CF16" s="993"/>
      <c r="CG16" s="1014"/>
      <c r="CH16" s="989">
        <v>-15</v>
      </c>
      <c r="CI16" s="990"/>
      <c r="CJ16" s="990"/>
      <c r="CK16" s="990"/>
      <c r="CL16" s="991"/>
      <c r="CM16" s="989">
        <v>227</v>
      </c>
      <c r="CN16" s="990"/>
      <c r="CO16" s="990"/>
      <c r="CP16" s="990"/>
      <c r="CQ16" s="991"/>
      <c r="CR16" s="989">
        <v>55</v>
      </c>
      <c r="CS16" s="990"/>
      <c r="CT16" s="990"/>
      <c r="CU16" s="990"/>
      <c r="CV16" s="991"/>
      <c r="CW16" s="989" t="s">
        <v>537</v>
      </c>
      <c r="CX16" s="990"/>
      <c r="CY16" s="990"/>
      <c r="CZ16" s="990"/>
      <c r="DA16" s="991"/>
      <c r="DB16" s="989" t="s">
        <v>537</v>
      </c>
      <c r="DC16" s="990"/>
      <c r="DD16" s="990"/>
      <c r="DE16" s="990"/>
      <c r="DF16" s="991"/>
      <c r="DG16" s="989" t="s">
        <v>537</v>
      </c>
      <c r="DH16" s="990"/>
      <c r="DI16" s="990"/>
      <c r="DJ16" s="990"/>
      <c r="DK16" s="991"/>
      <c r="DL16" s="989" t="s">
        <v>537</v>
      </c>
      <c r="DM16" s="990"/>
      <c r="DN16" s="990"/>
      <c r="DO16" s="990"/>
      <c r="DP16" s="991"/>
      <c r="DQ16" s="989" t="s">
        <v>537</v>
      </c>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t="s">
        <v>612</v>
      </c>
      <c r="BT17" s="993"/>
      <c r="BU17" s="993"/>
      <c r="BV17" s="993"/>
      <c r="BW17" s="993"/>
      <c r="BX17" s="993"/>
      <c r="BY17" s="993"/>
      <c r="BZ17" s="993"/>
      <c r="CA17" s="993"/>
      <c r="CB17" s="993"/>
      <c r="CC17" s="993"/>
      <c r="CD17" s="993"/>
      <c r="CE17" s="993"/>
      <c r="CF17" s="993"/>
      <c r="CG17" s="1014"/>
      <c r="CH17" s="989">
        <v>40</v>
      </c>
      <c r="CI17" s="990"/>
      <c r="CJ17" s="990"/>
      <c r="CK17" s="990"/>
      <c r="CL17" s="991"/>
      <c r="CM17" s="989">
        <v>1647</v>
      </c>
      <c r="CN17" s="990"/>
      <c r="CO17" s="990"/>
      <c r="CP17" s="990"/>
      <c r="CQ17" s="991"/>
      <c r="CR17" s="989">
        <v>110</v>
      </c>
      <c r="CS17" s="990"/>
      <c r="CT17" s="990"/>
      <c r="CU17" s="990"/>
      <c r="CV17" s="991"/>
      <c r="CW17" s="989" t="s">
        <v>537</v>
      </c>
      <c r="CX17" s="990"/>
      <c r="CY17" s="990"/>
      <c r="CZ17" s="990"/>
      <c r="DA17" s="991"/>
      <c r="DB17" s="989" t="s">
        <v>537</v>
      </c>
      <c r="DC17" s="990"/>
      <c r="DD17" s="990"/>
      <c r="DE17" s="990"/>
      <c r="DF17" s="991"/>
      <c r="DG17" s="989" t="s">
        <v>537</v>
      </c>
      <c r="DH17" s="990"/>
      <c r="DI17" s="990"/>
      <c r="DJ17" s="990"/>
      <c r="DK17" s="991"/>
      <c r="DL17" s="989" t="s">
        <v>537</v>
      </c>
      <c r="DM17" s="990"/>
      <c r="DN17" s="990"/>
      <c r="DO17" s="990"/>
      <c r="DP17" s="991"/>
      <c r="DQ17" s="989" t="s">
        <v>537</v>
      </c>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t="s">
        <v>613</v>
      </c>
      <c r="BT18" s="993"/>
      <c r="BU18" s="993"/>
      <c r="BV18" s="993"/>
      <c r="BW18" s="993"/>
      <c r="BX18" s="993"/>
      <c r="BY18" s="993"/>
      <c r="BZ18" s="993"/>
      <c r="CA18" s="993"/>
      <c r="CB18" s="993"/>
      <c r="CC18" s="993"/>
      <c r="CD18" s="993"/>
      <c r="CE18" s="993"/>
      <c r="CF18" s="993"/>
      <c r="CG18" s="1014"/>
      <c r="CH18" s="989">
        <v>10</v>
      </c>
      <c r="CI18" s="990"/>
      <c r="CJ18" s="990"/>
      <c r="CK18" s="990"/>
      <c r="CL18" s="991"/>
      <c r="CM18" s="989">
        <v>368</v>
      </c>
      <c r="CN18" s="990"/>
      <c r="CO18" s="990"/>
      <c r="CP18" s="990"/>
      <c r="CQ18" s="991"/>
      <c r="CR18" s="989">
        <v>195</v>
      </c>
      <c r="CS18" s="990"/>
      <c r="CT18" s="990"/>
      <c r="CU18" s="990"/>
      <c r="CV18" s="991"/>
      <c r="CW18" s="989" t="s">
        <v>537</v>
      </c>
      <c r="CX18" s="990"/>
      <c r="CY18" s="990"/>
      <c r="CZ18" s="990"/>
      <c r="DA18" s="991"/>
      <c r="DB18" s="989" t="s">
        <v>537</v>
      </c>
      <c r="DC18" s="990"/>
      <c r="DD18" s="990"/>
      <c r="DE18" s="990"/>
      <c r="DF18" s="991"/>
      <c r="DG18" s="989" t="s">
        <v>537</v>
      </c>
      <c r="DH18" s="990"/>
      <c r="DI18" s="990"/>
      <c r="DJ18" s="990"/>
      <c r="DK18" s="991"/>
      <c r="DL18" s="989" t="s">
        <v>537</v>
      </c>
      <c r="DM18" s="990"/>
      <c r="DN18" s="990"/>
      <c r="DO18" s="990"/>
      <c r="DP18" s="991"/>
      <c r="DQ18" s="989" t="s">
        <v>537</v>
      </c>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396</v>
      </c>
      <c r="B23" s="937" t="s">
        <v>397</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9318</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371</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409</v>
      </c>
      <c r="C28" s="1048"/>
      <c r="D28" s="1048"/>
      <c r="E28" s="1048"/>
      <c r="F28" s="1048"/>
      <c r="G28" s="1048"/>
      <c r="H28" s="1048"/>
      <c r="I28" s="1048"/>
      <c r="J28" s="1048"/>
      <c r="K28" s="1048"/>
      <c r="L28" s="1048"/>
      <c r="M28" s="1048"/>
      <c r="N28" s="1048"/>
      <c r="O28" s="1048"/>
      <c r="P28" s="1049"/>
      <c r="Q28" s="1050">
        <v>77354</v>
      </c>
      <c r="R28" s="1051"/>
      <c r="S28" s="1051"/>
      <c r="T28" s="1051"/>
      <c r="U28" s="1051"/>
      <c r="V28" s="1051">
        <v>74343</v>
      </c>
      <c r="W28" s="1051"/>
      <c r="X28" s="1051"/>
      <c r="Y28" s="1051"/>
      <c r="Z28" s="1051"/>
      <c r="AA28" s="1051">
        <v>3011</v>
      </c>
      <c r="AB28" s="1051"/>
      <c r="AC28" s="1051"/>
      <c r="AD28" s="1051"/>
      <c r="AE28" s="1052"/>
      <c r="AF28" s="1053">
        <v>3011</v>
      </c>
      <c r="AG28" s="1051"/>
      <c r="AH28" s="1051"/>
      <c r="AI28" s="1051"/>
      <c r="AJ28" s="1054"/>
      <c r="AK28" s="1042">
        <v>4605</v>
      </c>
      <c r="AL28" s="1043"/>
      <c r="AM28" s="1043"/>
      <c r="AN28" s="1043"/>
      <c r="AO28" s="1043"/>
      <c r="AP28" s="1043" t="s">
        <v>537</v>
      </c>
      <c r="AQ28" s="1043"/>
      <c r="AR28" s="1043"/>
      <c r="AS28" s="1043"/>
      <c r="AT28" s="1043"/>
      <c r="AU28" s="1043" t="s">
        <v>537</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410</v>
      </c>
      <c r="C29" s="1031"/>
      <c r="D29" s="1031"/>
      <c r="E29" s="1031"/>
      <c r="F29" s="1031"/>
      <c r="G29" s="1031"/>
      <c r="H29" s="1031"/>
      <c r="I29" s="1031"/>
      <c r="J29" s="1031"/>
      <c r="K29" s="1031"/>
      <c r="L29" s="1031"/>
      <c r="M29" s="1031"/>
      <c r="N29" s="1031"/>
      <c r="O29" s="1031"/>
      <c r="P29" s="1032"/>
      <c r="Q29" s="1038">
        <v>70898</v>
      </c>
      <c r="R29" s="1039"/>
      <c r="S29" s="1039"/>
      <c r="T29" s="1039"/>
      <c r="U29" s="1039"/>
      <c r="V29" s="1039">
        <v>69002</v>
      </c>
      <c r="W29" s="1039"/>
      <c r="X29" s="1039"/>
      <c r="Y29" s="1039"/>
      <c r="Z29" s="1039"/>
      <c r="AA29" s="1039">
        <v>1896</v>
      </c>
      <c r="AB29" s="1039"/>
      <c r="AC29" s="1039"/>
      <c r="AD29" s="1039"/>
      <c r="AE29" s="1040"/>
      <c r="AF29" s="1035">
        <v>1896</v>
      </c>
      <c r="AG29" s="1036"/>
      <c r="AH29" s="1036"/>
      <c r="AI29" s="1036"/>
      <c r="AJ29" s="1037"/>
      <c r="AK29" s="980">
        <v>9803</v>
      </c>
      <c r="AL29" s="971"/>
      <c r="AM29" s="971"/>
      <c r="AN29" s="971"/>
      <c r="AO29" s="971"/>
      <c r="AP29" s="971" t="s">
        <v>537</v>
      </c>
      <c r="AQ29" s="971"/>
      <c r="AR29" s="971"/>
      <c r="AS29" s="971"/>
      <c r="AT29" s="971"/>
      <c r="AU29" s="971" t="s">
        <v>537</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411</v>
      </c>
      <c r="C30" s="1031"/>
      <c r="D30" s="1031"/>
      <c r="E30" s="1031"/>
      <c r="F30" s="1031"/>
      <c r="G30" s="1031"/>
      <c r="H30" s="1031"/>
      <c r="I30" s="1031"/>
      <c r="J30" s="1031"/>
      <c r="K30" s="1031"/>
      <c r="L30" s="1031"/>
      <c r="M30" s="1031"/>
      <c r="N30" s="1031"/>
      <c r="O30" s="1031"/>
      <c r="P30" s="1032"/>
      <c r="Q30" s="1038">
        <v>11026</v>
      </c>
      <c r="R30" s="1039"/>
      <c r="S30" s="1039"/>
      <c r="T30" s="1039"/>
      <c r="U30" s="1039"/>
      <c r="V30" s="1039">
        <v>10988</v>
      </c>
      <c r="W30" s="1039"/>
      <c r="X30" s="1039"/>
      <c r="Y30" s="1039"/>
      <c r="Z30" s="1039"/>
      <c r="AA30" s="1039">
        <v>38</v>
      </c>
      <c r="AB30" s="1039"/>
      <c r="AC30" s="1039"/>
      <c r="AD30" s="1039"/>
      <c r="AE30" s="1040"/>
      <c r="AF30" s="1035">
        <v>38</v>
      </c>
      <c r="AG30" s="1036"/>
      <c r="AH30" s="1036"/>
      <c r="AI30" s="1036"/>
      <c r="AJ30" s="1037"/>
      <c r="AK30" s="980">
        <v>1986</v>
      </c>
      <c r="AL30" s="971"/>
      <c r="AM30" s="971"/>
      <c r="AN30" s="971"/>
      <c r="AO30" s="971"/>
      <c r="AP30" s="971" t="s">
        <v>537</v>
      </c>
      <c r="AQ30" s="971"/>
      <c r="AR30" s="971"/>
      <c r="AS30" s="971"/>
      <c r="AT30" s="971"/>
      <c r="AU30" s="971" t="s">
        <v>537</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412</v>
      </c>
      <c r="C31" s="1031"/>
      <c r="D31" s="1031"/>
      <c r="E31" s="1031"/>
      <c r="F31" s="1031"/>
      <c r="G31" s="1031"/>
      <c r="H31" s="1031"/>
      <c r="I31" s="1031"/>
      <c r="J31" s="1031"/>
      <c r="K31" s="1031"/>
      <c r="L31" s="1031"/>
      <c r="M31" s="1031"/>
      <c r="N31" s="1031"/>
      <c r="O31" s="1031"/>
      <c r="P31" s="1032"/>
      <c r="Q31" s="1038">
        <v>18041</v>
      </c>
      <c r="R31" s="1039"/>
      <c r="S31" s="1039"/>
      <c r="T31" s="1039"/>
      <c r="U31" s="1039"/>
      <c r="V31" s="1039">
        <v>17307</v>
      </c>
      <c r="W31" s="1039"/>
      <c r="X31" s="1039"/>
      <c r="Y31" s="1039"/>
      <c r="Z31" s="1039"/>
      <c r="AA31" s="1039">
        <v>734</v>
      </c>
      <c r="AB31" s="1039"/>
      <c r="AC31" s="1039"/>
      <c r="AD31" s="1039"/>
      <c r="AE31" s="1040"/>
      <c r="AF31" s="1035">
        <v>734</v>
      </c>
      <c r="AG31" s="1036"/>
      <c r="AH31" s="1036"/>
      <c r="AI31" s="1036"/>
      <c r="AJ31" s="1037"/>
      <c r="AK31" s="980" t="s">
        <v>614</v>
      </c>
      <c r="AL31" s="971"/>
      <c r="AM31" s="971"/>
      <c r="AN31" s="971"/>
      <c r="AO31" s="971"/>
      <c r="AP31" s="971" t="s">
        <v>537</v>
      </c>
      <c r="AQ31" s="971"/>
      <c r="AR31" s="971"/>
      <c r="AS31" s="971"/>
      <c r="AT31" s="971"/>
      <c r="AU31" s="971" t="s">
        <v>537</v>
      </c>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413</v>
      </c>
      <c r="C32" s="1031"/>
      <c r="D32" s="1031"/>
      <c r="E32" s="1031"/>
      <c r="F32" s="1031"/>
      <c r="G32" s="1031"/>
      <c r="H32" s="1031"/>
      <c r="I32" s="1031"/>
      <c r="J32" s="1031"/>
      <c r="K32" s="1031"/>
      <c r="L32" s="1031"/>
      <c r="M32" s="1031"/>
      <c r="N32" s="1031"/>
      <c r="O32" s="1031"/>
      <c r="P32" s="1032"/>
      <c r="Q32" s="1038">
        <v>424</v>
      </c>
      <c r="R32" s="1039"/>
      <c r="S32" s="1039"/>
      <c r="T32" s="1039"/>
      <c r="U32" s="1039"/>
      <c r="V32" s="1039">
        <v>409</v>
      </c>
      <c r="W32" s="1039"/>
      <c r="X32" s="1039"/>
      <c r="Y32" s="1039"/>
      <c r="Z32" s="1039"/>
      <c r="AA32" s="1039">
        <v>15</v>
      </c>
      <c r="AB32" s="1039"/>
      <c r="AC32" s="1039"/>
      <c r="AD32" s="1039"/>
      <c r="AE32" s="1040"/>
      <c r="AF32" s="1035">
        <v>14</v>
      </c>
      <c r="AG32" s="1036"/>
      <c r="AH32" s="1036"/>
      <c r="AI32" s="1036"/>
      <c r="AJ32" s="1037"/>
      <c r="AK32" s="980">
        <v>34</v>
      </c>
      <c r="AL32" s="971"/>
      <c r="AM32" s="971"/>
      <c r="AN32" s="971"/>
      <c r="AO32" s="971"/>
      <c r="AP32" s="971" t="s">
        <v>537</v>
      </c>
      <c r="AQ32" s="971"/>
      <c r="AR32" s="971"/>
      <c r="AS32" s="971"/>
      <c r="AT32" s="971"/>
      <c r="AU32" s="971" t="s">
        <v>537</v>
      </c>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414</v>
      </c>
      <c r="C33" s="1031"/>
      <c r="D33" s="1031"/>
      <c r="E33" s="1031"/>
      <c r="F33" s="1031"/>
      <c r="G33" s="1031"/>
      <c r="H33" s="1031"/>
      <c r="I33" s="1031"/>
      <c r="J33" s="1031"/>
      <c r="K33" s="1031"/>
      <c r="L33" s="1031"/>
      <c r="M33" s="1031"/>
      <c r="N33" s="1031"/>
      <c r="O33" s="1031"/>
      <c r="P33" s="1032"/>
      <c r="Q33" s="1038">
        <v>18375</v>
      </c>
      <c r="R33" s="1039"/>
      <c r="S33" s="1039"/>
      <c r="T33" s="1039"/>
      <c r="U33" s="1039"/>
      <c r="V33" s="1039">
        <v>18882</v>
      </c>
      <c r="W33" s="1039"/>
      <c r="X33" s="1039"/>
      <c r="Y33" s="1039"/>
      <c r="Z33" s="1039"/>
      <c r="AA33" s="1039">
        <v>-507</v>
      </c>
      <c r="AB33" s="1039"/>
      <c r="AC33" s="1039"/>
      <c r="AD33" s="1039"/>
      <c r="AE33" s="1040"/>
      <c r="AF33" s="1035">
        <v>4831</v>
      </c>
      <c r="AG33" s="1036"/>
      <c r="AH33" s="1036"/>
      <c r="AI33" s="1036"/>
      <c r="AJ33" s="1037"/>
      <c r="AK33" s="980">
        <v>1707</v>
      </c>
      <c r="AL33" s="971"/>
      <c r="AM33" s="971"/>
      <c r="AN33" s="971"/>
      <c r="AO33" s="971"/>
      <c r="AP33" s="971">
        <v>23355</v>
      </c>
      <c r="AQ33" s="971"/>
      <c r="AR33" s="971"/>
      <c r="AS33" s="971"/>
      <c r="AT33" s="971"/>
      <c r="AU33" s="971">
        <v>13593</v>
      </c>
      <c r="AV33" s="971"/>
      <c r="AW33" s="971"/>
      <c r="AX33" s="971"/>
      <c r="AY33" s="971"/>
      <c r="AZ33" s="1041"/>
      <c r="BA33" s="1041"/>
      <c r="BB33" s="1041"/>
      <c r="BC33" s="1041"/>
      <c r="BD33" s="1041"/>
      <c r="BE33" s="972" t="s">
        <v>415</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416</v>
      </c>
      <c r="C34" s="1031"/>
      <c r="D34" s="1031"/>
      <c r="E34" s="1031"/>
      <c r="F34" s="1031"/>
      <c r="G34" s="1031"/>
      <c r="H34" s="1031"/>
      <c r="I34" s="1031"/>
      <c r="J34" s="1031"/>
      <c r="K34" s="1031"/>
      <c r="L34" s="1031"/>
      <c r="M34" s="1031"/>
      <c r="N34" s="1031"/>
      <c r="O34" s="1031"/>
      <c r="P34" s="1032"/>
      <c r="Q34" s="1038">
        <v>15252</v>
      </c>
      <c r="R34" s="1039"/>
      <c r="S34" s="1039"/>
      <c r="T34" s="1039"/>
      <c r="U34" s="1039"/>
      <c r="V34" s="1039">
        <v>20704</v>
      </c>
      <c r="W34" s="1039"/>
      <c r="X34" s="1039"/>
      <c r="Y34" s="1039"/>
      <c r="Z34" s="1039"/>
      <c r="AA34" s="1039">
        <v>-5452</v>
      </c>
      <c r="AB34" s="1039"/>
      <c r="AC34" s="1039"/>
      <c r="AD34" s="1039"/>
      <c r="AE34" s="1040"/>
      <c r="AF34" s="1035">
        <v>7961</v>
      </c>
      <c r="AG34" s="1036"/>
      <c r="AH34" s="1036"/>
      <c r="AI34" s="1036"/>
      <c r="AJ34" s="1037"/>
      <c r="AK34" s="980">
        <v>48</v>
      </c>
      <c r="AL34" s="971"/>
      <c r="AM34" s="971"/>
      <c r="AN34" s="971"/>
      <c r="AO34" s="971"/>
      <c r="AP34" s="971">
        <v>23929</v>
      </c>
      <c r="AQ34" s="971"/>
      <c r="AR34" s="971"/>
      <c r="AS34" s="971"/>
      <c r="AT34" s="971"/>
      <c r="AU34" s="971">
        <v>3877</v>
      </c>
      <c r="AV34" s="971"/>
      <c r="AW34" s="971"/>
      <c r="AX34" s="971"/>
      <c r="AY34" s="971"/>
      <c r="AZ34" s="1041"/>
      <c r="BA34" s="1041"/>
      <c r="BB34" s="1041"/>
      <c r="BC34" s="1041"/>
      <c r="BD34" s="1041"/>
      <c r="BE34" s="972" t="s">
        <v>415</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417</v>
      </c>
      <c r="C35" s="1031"/>
      <c r="D35" s="1031"/>
      <c r="E35" s="1031"/>
      <c r="F35" s="1031"/>
      <c r="G35" s="1031"/>
      <c r="H35" s="1031"/>
      <c r="I35" s="1031"/>
      <c r="J35" s="1031"/>
      <c r="K35" s="1031"/>
      <c r="L35" s="1031"/>
      <c r="M35" s="1031"/>
      <c r="N35" s="1031"/>
      <c r="O35" s="1031"/>
      <c r="P35" s="1032"/>
      <c r="Q35" s="1038">
        <v>30287</v>
      </c>
      <c r="R35" s="1039"/>
      <c r="S35" s="1039"/>
      <c r="T35" s="1039"/>
      <c r="U35" s="1039"/>
      <c r="V35" s="1039">
        <v>37153</v>
      </c>
      <c r="W35" s="1039"/>
      <c r="X35" s="1039"/>
      <c r="Y35" s="1039"/>
      <c r="Z35" s="1039"/>
      <c r="AA35" s="1039">
        <v>-6866</v>
      </c>
      <c r="AB35" s="1039"/>
      <c r="AC35" s="1039"/>
      <c r="AD35" s="1039"/>
      <c r="AE35" s="1040"/>
      <c r="AF35" s="1035">
        <v>5471</v>
      </c>
      <c r="AG35" s="1036"/>
      <c r="AH35" s="1036"/>
      <c r="AI35" s="1036"/>
      <c r="AJ35" s="1037"/>
      <c r="AK35" s="980">
        <v>5618</v>
      </c>
      <c r="AL35" s="971"/>
      <c r="AM35" s="971"/>
      <c r="AN35" s="971"/>
      <c r="AO35" s="971"/>
      <c r="AP35" s="971">
        <v>133646</v>
      </c>
      <c r="AQ35" s="971"/>
      <c r="AR35" s="971"/>
      <c r="AS35" s="971"/>
      <c r="AT35" s="971"/>
      <c r="AU35" s="971">
        <v>41029</v>
      </c>
      <c r="AV35" s="971"/>
      <c r="AW35" s="971"/>
      <c r="AX35" s="971"/>
      <c r="AY35" s="971"/>
      <c r="AZ35" s="1041"/>
      <c r="BA35" s="1041"/>
      <c r="BB35" s="1041"/>
      <c r="BC35" s="1041"/>
      <c r="BD35" s="1041"/>
      <c r="BE35" s="972" t="s">
        <v>418</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t="s">
        <v>419</v>
      </c>
      <c r="C36" s="1031"/>
      <c r="D36" s="1031"/>
      <c r="E36" s="1031"/>
      <c r="F36" s="1031"/>
      <c r="G36" s="1031"/>
      <c r="H36" s="1031"/>
      <c r="I36" s="1031"/>
      <c r="J36" s="1031"/>
      <c r="K36" s="1031"/>
      <c r="L36" s="1031"/>
      <c r="M36" s="1031"/>
      <c r="N36" s="1031"/>
      <c r="O36" s="1031"/>
      <c r="P36" s="1032"/>
      <c r="Q36" s="1038">
        <v>341</v>
      </c>
      <c r="R36" s="1039"/>
      <c r="S36" s="1039"/>
      <c r="T36" s="1039"/>
      <c r="U36" s="1039"/>
      <c r="V36" s="1039">
        <v>341</v>
      </c>
      <c r="W36" s="1039"/>
      <c r="X36" s="1039"/>
      <c r="Y36" s="1039"/>
      <c r="Z36" s="1039"/>
      <c r="AA36" s="1039">
        <v>0</v>
      </c>
      <c r="AB36" s="1039"/>
      <c r="AC36" s="1039"/>
      <c r="AD36" s="1039"/>
      <c r="AE36" s="1040"/>
      <c r="AF36" s="1035" t="s">
        <v>420</v>
      </c>
      <c r="AG36" s="1036"/>
      <c r="AH36" s="1036"/>
      <c r="AI36" s="1036"/>
      <c r="AJ36" s="1037"/>
      <c r="AK36" s="980">
        <v>185</v>
      </c>
      <c r="AL36" s="971"/>
      <c r="AM36" s="971"/>
      <c r="AN36" s="971"/>
      <c r="AO36" s="971"/>
      <c r="AP36" s="971">
        <v>105169</v>
      </c>
      <c r="AQ36" s="971"/>
      <c r="AR36" s="971"/>
      <c r="AS36" s="971"/>
      <c r="AT36" s="971"/>
      <c r="AU36" s="971">
        <v>65730</v>
      </c>
      <c r="AV36" s="971"/>
      <c r="AW36" s="971"/>
      <c r="AX36" s="971"/>
      <c r="AY36" s="971"/>
      <c r="AZ36" s="1041"/>
      <c r="BA36" s="1041"/>
      <c r="BB36" s="1041"/>
      <c r="BC36" s="1041"/>
      <c r="BD36" s="1041"/>
      <c r="BE36" s="972" t="s">
        <v>421</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t="s">
        <v>422</v>
      </c>
      <c r="C37" s="1031"/>
      <c r="D37" s="1031"/>
      <c r="E37" s="1031"/>
      <c r="F37" s="1031"/>
      <c r="G37" s="1031"/>
      <c r="H37" s="1031"/>
      <c r="I37" s="1031"/>
      <c r="J37" s="1031"/>
      <c r="K37" s="1031"/>
      <c r="L37" s="1031"/>
      <c r="M37" s="1031"/>
      <c r="N37" s="1031"/>
      <c r="O37" s="1031"/>
      <c r="P37" s="1032"/>
      <c r="Q37" s="1038">
        <v>170</v>
      </c>
      <c r="R37" s="1039"/>
      <c r="S37" s="1039"/>
      <c r="T37" s="1039"/>
      <c r="U37" s="1039"/>
      <c r="V37" s="1039">
        <v>170</v>
      </c>
      <c r="W37" s="1039"/>
      <c r="X37" s="1039"/>
      <c r="Y37" s="1039"/>
      <c r="Z37" s="1039"/>
      <c r="AA37" s="1039">
        <v>0</v>
      </c>
      <c r="AB37" s="1039"/>
      <c r="AC37" s="1039"/>
      <c r="AD37" s="1039"/>
      <c r="AE37" s="1040"/>
      <c r="AF37" s="1035" t="s">
        <v>398</v>
      </c>
      <c r="AG37" s="1036"/>
      <c r="AH37" s="1036"/>
      <c r="AI37" s="1036"/>
      <c r="AJ37" s="1037"/>
      <c r="AK37" s="980">
        <v>140</v>
      </c>
      <c r="AL37" s="971"/>
      <c r="AM37" s="971"/>
      <c r="AN37" s="971"/>
      <c r="AO37" s="971"/>
      <c r="AP37" s="971">
        <v>382076</v>
      </c>
      <c r="AQ37" s="971"/>
      <c r="AR37" s="971"/>
      <c r="AS37" s="971"/>
      <c r="AT37" s="971"/>
      <c r="AU37" s="971">
        <v>382076</v>
      </c>
      <c r="AV37" s="971"/>
      <c r="AW37" s="971"/>
      <c r="AX37" s="971"/>
      <c r="AY37" s="971"/>
      <c r="AZ37" s="1041"/>
      <c r="BA37" s="1041"/>
      <c r="BB37" s="1041"/>
      <c r="BC37" s="1041"/>
      <c r="BD37" s="1041"/>
      <c r="BE37" s="972" t="s">
        <v>423</v>
      </c>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t="s">
        <v>424</v>
      </c>
      <c r="C38" s="1031"/>
      <c r="D38" s="1031"/>
      <c r="E38" s="1031"/>
      <c r="F38" s="1031"/>
      <c r="G38" s="1031"/>
      <c r="H38" s="1031"/>
      <c r="I38" s="1031"/>
      <c r="J38" s="1031"/>
      <c r="K38" s="1031"/>
      <c r="L38" s="1031"/>
      <c r="M38" s="1031"/>
      <c r="N38" s="1031"/>
      <c r="O38" s="1031"/>
      <c r="P38" s="1032"/>
      <c r="Q38" s="1038">
        <v>824</v>
      </c>
      <c r="R38" s="1039"/>
      <c r="S38" s="1039"/>
      <c r="T38" s="1039"/>
      <c r="U38" s="1039"/>
      <c r="V38" s="1039">
        <v>792</v>
      </c>
      <c r="W38" s="1039"/>
      <c r="X38" s="1039"/>
      <c r="Y38" s="1039"/>
      <c r="Z38" s="1039"/>
      <c r="AA38" s="1039">
        <v>32</v>
      </c>
      <c r="AB38" s="1039"/>
      <c r="AC38" s="1039"/>
      <c r="AD38" s="1039"/>
      <c r="AE38" s="1040"/>
      <c r="AF38" s="1035">
        <v>32</v>
      </c>
      <c r="AG38" s="1036"/>
      <c r="AH38" s="1036"/>
      <c r="AI38" s="1036"/>
      <c r="AJ38" s="1037"/>
      <c r="AK38" s="980" t="s">
        <v>537</v>
      </c>
      <c r="AL38" s="971"/>
      <c r="AM38" s="971"/>
      <c r="AN38" s="971"/>
      <c r="AO38" s="971"/>
      <c r="AP38" s="971">
        <v>73450</v>
      </c>
      <c r="AQ38" s="971"/>
      <c r="AR38" s="971"/>
      <c r="AS38" s="971"/>
      <c r="AT38" s="971"/>
      <c r="AU38" s="971">
        <v>0</v>
      </c>
      <c r="AV38" s="971"/>
      <c r="AW38" s="971"/>
      <c r="AX38" s="971"/>
      <c r="AY38" s="971"/>
      <c r="AZ38" s="1041"/>
      <c r="BA38" s="1041"/>
      <c r="BB38" s="1041"/>
      <c r="BC38" s="1041"/>
      <c r="BD38" s="1041"/>
      <c r="BE38" s="972" t="s">
        <v>425</v>
      </c>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396</v>
      </c>
      <c r="B63" s="937" t="s">
        <v>427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23988</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428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430</v>
      </c>
      <c r="B66" s="996"/>
      <c r="C66" s="996"/>
      <c r="D66" s="996"/>
      <c r="E66" s="996"/>
      <c r="F66" s="996"/>
      <c r="G66" s="996"/>
      <c r="H66" s="996"/>
      <c r="I66" s="996"/>
      <c r="J66" s="996"/>
      <c r="K66" s="996"/>
      <c r="L66" s="996"/>
      <c r="M66" s="996"/>
      <c r="N66" s="996"/>
      <c r="O66" s="996"/>
      <c r="P66" s="997"/>
      <c r="Q66" s="1001" t="s">
        <v>431</v>
      </c>
      <c r="R66" s="1002"/>
      <c r="S66" s="1002"/>
      <c r="T66" s="1002"/>
      <c r="U66" s="1003"/>
      <c r="V66" s="1001" t="s">
        <v>432</v>
      </c>
      <c r="W66" s="1002"/>
      <c r="X66" s="1002"/>
      <c r="Y66" s="1002"/>
      <c r="Z66" s="1003"/>
      <c r="AA66" s="1001" t="s">
        <v>433</v>
      </c>
      <c r="AB66" s="1002"/>
      <c r="AC66" s="1002"/>
      <c r="AD66" s="1002"/>
      <c r="AE66" s="1003"/>
      <c r="AF66" s="1007" t="s">
        <v>434</v>
      </c>
      <c r="AG66" s="1008"/>
      <c r="AH66" s="1008"/>
      <c r="AI66" s="1008"/>
      <c r="AJ66" s="1009"/>
      <c r="AK66" s="1001" t="s">
        <v>435</v>
      </c>
      <c r="AL66" s="996"/>
      <c r="AM66" s="996"/>
      <c r="AN66" s="996"/>
      <c r="AO66" s="997"/>
      <c r="AP66" s="1001" t="s">
        <v>436</v>
      </c>
      <c r="AQ66" s="1002"/>
      <c r="AR66" s="1002"/>
      <c r="AS66" s="1002"/>
      <c r="AT66" s="1003"/>
      <c r="AU66" s="1001" t="s">
        <v>437</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615</v>
      </c>
      <c r="C68" s="986"/>
      <c r="D68" s="986"/>
      <c r="E68" s="986"/>
      <c r="F68" s="986"/>
      <c r="G68" s="986"/>
      <c r="H68" s="986"/>
      <c r="I68" s="986"/>
      <c r="J68" s="986"/>
      <c r="K68" s="986"/>
      <c r="L68" s="986"/>
      <c r="M68" s="986"/>
      <c r="N68" s="986"/>
      <c r="O68" s="986"/>
      <c r="P68" s="987"/>
      <c r="Q68" s="988">
        <v>115000</v>
      </c>
      <c r="R68" s="982"/>
      <c r="S68" s="982"/>
      <c r="T68" s="982"/>
      <c r="U68" s="982"/>
      <c r="V68" s="982">
        <v>112745</v>
      </c>
      <c r="W68" s="982"/>
      <c r="X68" s="982"/>
      <c r="Y68" s="982"/>
      <c r="Z68" s="982"/>
      <c r="AA68" s="982">
        <v>2255</v>
      </c>
      <c r="AB68" s="982"/>
      <c r="AC68" s="982"/>
      <c r="AD68" s="982"/>
      <c r="AE68" s="982"/>
      <c r="AF68" s="982">
        <v>16232</v>
      </c>
      <c r="AG68" s="982"/>
      <c r="AH68" s="982"/>
      <c r="AI68" s="982"/>
      <c r="AJ68" s="982"/>
      <c r="AK68" s="982" t="s">
        <v>537</v>
      </c>
      <c r="AL68" s="982"/>
      <c r="AM68" s="982"/>
      <c r="AN68" s="982"/>
      <c r="AO68" s="982"/>
      <c r="AP68" s="982" t="s">
        <v>537</v>
      </c>
      <c r="AQ68" s="982"/>
      <c r="AR68" s="982"/>
      <c r="AS68" s="982"/>
      <c r="AT68" s="982"/>
      <c r="AU68" s="982" t="s">
        <v>537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616</v>
      </c>
      <c r="C69" s="975"/>
      <c r="D69" s="975"/>
      <c r="E69" s="975"/>
      <c r="F69" s="975"/>
      <c r="G69" s="975"/>
      <c r="H69" s="975"/>
      <c r="I69" s="975"/>
      <c r="J69" s="975"/>
      <c r="K69" s="975"/>
      <c r="L69" s="975"/>
      <c r="M69" s="975"/>
      <c r="N69" s="975"/>
      <c r="O69" s="975"/>
      <c r="P69" s="976"/>
      <c r="Q69" s="977">
        <v>439</v>
      </c>
      <c r="R69" s="971"/>
      <c r="S69" s="971"/>
      <c r="T69" s="971"/>
      <c r="U69" s="971"/>
      <c r="V69" s="971">
        <v>395</v>
      </c>
      <c r="W69" s="971"/>
      <c r="X69" s="971"/>
      <c r="Y69" s="971"/>
      <c r="Z69" s="971"/>
      <c r="AA69" s="971">
        <v>44</v>
      </c>
      <c r="AB69" s="971"/>
      <c r="AC69" s="971"/>
      <c r="AD69" s="971"/>
      <c r="AE69" s="971"/>
      <c r="AF69" s="971">
        <v>44</v>
      </c>
      <c r="AG69" s="971"/>
      <c r="AH69" s="971"/>
      <c r="AI69" s="971"/>
      <c r="AJ69" s="971"/>
      <c r="AK69" s="971">
        <v>1</v>
      </c>
      <c r="AL69" s="971"/>
      <c r="AM69" s="971"/>
      <c r="AN69" s="971"/>
      <c r="AO69" s="971"/>
      <c r="AP69" s="971" t="s">
        <v>537</v>
      </c>
      <c r="AQ69" s="971"/>
      <c r="AR69" s="971"/>
      <c r="AS69" s="971"/>
      <c r="AT69" s="971"/>
      <c r="AU69" s="971" t="s">
        <v>537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617</v>
      </c>
      <c r="C70" s="975"/>
      <c r="D70" s="975"/>
      <c r="E70" s="975"/>
      <c r="F70" s="975"/>
      <c r="G70" s="975"/>
      <c r="H70" s="975"/>
      <c r="I70" s="975"/>
      <c r="J70" s="975"/>
      <c r="K70" s="975"/>
      <c r="L70" s="975"/>
      <c r="M70" s="975"/>
      <c r="N70" s="975"/>
      <c r="O70" s="975"/>
      <c r="P70" s="976"/>
      <c r="Q70" s="977">
        <v>129</v>
      </c>
      <c r="R70" s="971"/>
      <c r="S70" s="971"/>
      <c r="T70" s="971"/>
      <c r="U70" s="971"/>
      <c r="V70" s="971">
        <v>123</v>
      </c>
      <c r="W70" s="971"/>
      <c r="X70" s="971"/>
      <c r="Y70" s="971"/>
      <c r="Z70" s="971"/>
      <c r="AA70" s="971">
        <v>6</v>
      </c>
      <c r="AB70" s="971"/>
      <c r="AC70" s="971"/>
      <c r="AD70" s="971"/>
      <c r="AE70" s="971"/>
      <c r="AF70" s="971">
        <v>6</v>
      </c>
      <c r="AG70" s="971"/>
      <c r="AH70" s="971"/>
      <c r="AI70" s="971"/>
      <c r="AJ70" s="971"/>
      <c r="AK70" s="971" t="s">
        <v>537</v>
      </c>
      <c r="AL70" s="971"/>
      <c r="AM70" s="971"/>
      <c r="AN70" s="971"/>
      <c r="AO70" s="971"/>
      <c r="AP70" s="971" t="s">
        <v>537</v>
      </c>
      <c r="AQ70" s="971"/>
      <c r="AR70" s="971"/>
      <c r="AS70" s="971"/>
      <c r="AT70" s="971"/>
      <c r="AU70" s="971" t="s">
        <v>537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618</v>
      </c>
      <c r="C71" s="975"/>
      <c r="D71" s="975"/>
      <c r="E71" s="975"/>
      <c r="F71" s="975"/>
      <c r="G71" s="975"/>
      <c r="H71" s="975"/>
      <c r="I71" s="975"/>
      <c r="J71" s="975"/>
      <c r="K71" s="975"/>
      <c r="L71" s="975"/>
      <c r="M71" s="975"/>
      <c r="N71" s="975"/>
      <c r="O71" s="975"/>
      <c r="P71" s="976"/>
      <c r="Q71" s="977">
        <v>466463</v>
      </c>
      <c r="R71" s="971"/>
      <c r="S71" s="971"/>
      <c r="T71" s="971"/>
      <c r="U71" s="971"/>
      <c r="V71" s="971">
        <v>453925</v>
      </c>
      <c r="W71" s="971"/>
      <c r="X71" s="971"/>
      <c r="Y71" s="971"/>
      <c r="Z71" s="971"/>
      <c r="AA71" s="971">
        <v>12538</v>
      </c>
      <c r="AB71" s="971"/>
      <c r="AC71" s="971"/>
      <c r="AD71" s="971"/>
      <c r="AE71" s="971"/>
      <c r="AF71" s="971">
        <v>12538</v>
      </c>
      <c r="AG71" s="971"/>
      <c r="AH71" s="971"/>
      <c r="AI71" s="971"/>
      <c r="AJ71" s="971"/>
      <c r="AK71" s="971" t="s">
        <v>537</v>
      </c>
      <c r="AL71" s="971"/>
      <c r="AM71" s="971"/>
      <c r="AN71" s="971"/>
      <c r="AO71" s="971"/>
      <c r="AP71" s="971" t="s">
        <v>537</v>
      </c>
      <c r="AQ71" s="971"/>
      <c r="AR71" s="971"/>
      <c r="AS71" s="971"/>
      <c r="AT71" s="971"/>
      <c r="AU71" s="971" t="s">
        <v>537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619</v>
      </c>
      <c r="C72" s="975"/>
      <c r="D72" s="975"/>
      <c r="E72" s="975"/>
      <c r="F72" s="975"/>
      <c r="G72" s="975"/>
      <c r="H72" s="975"/>
      <c r="I72" s="975"/>
      <c r="J72" s="975"/>
      <c r="K72" s="975"/>
      <c r="L72" s="975"/>
      <c r="M72" s="975"/>
      <c r="N72" s="975"/>
      <c r="O72" s="975"/>
      <c r="P72" s="976"/>
      <c r="Q72" s="977">
        <v>286</v>
      </c>
      <c r="R72" s="971"/>
      <c r="S72" s="971"/>
      <c r="T72" s="971"/>
      <c r="U72" s="971"/>
      <c r="V72" s="971">
        <v>290</v>
      </c>
      <c r="W72" s="971"/>
      <c r="X72" s="971"/>
      <c r="Y72" s="971"/>
      <c r="Z72" s="971"/>
      <c r="AA72" s="971">
        <v>-4</v>
      </c>
      <c r="AB72" s="971"/>
      <c r="AC72" s="971"/>
      <c r="AD72" s="971"/>
      <c r="AE72" s="971"/>
      <c r="AF72" s="971">
        <v>-4</v>
      </c>
      <c r="AG72" s="971"/>
      <c r="AH72" s="971"/>
      <c r="AI72" s="971"/>
      <c r="AJ72" s="971"/>
      <c r="AK72" s="971" t="s">
        <v>537</v>
      </c>
      <c r="AL72" s="971"/>
      <c r="AM72" s="971"/>
      <c r="AN72" s="971"/>
      <c r="AO72" s="971"/>
      <c r="AP72" s="971" t="s">
        <v>537</v>
      </c>
      <c r="AQ72" s="971"/>
      <c r="AR72" s="971"/>
      <c r="AS72" s="971"/>
      <c r="AT72" s="971"/>
      <c r="AU72" s="971" t="s">
        <v>537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396</v>
      </c>
      <c r="B88" s="937" t="s">
        <v>438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439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440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441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442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444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446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447</v>
      </c>
      <c r="AB109" s="896"/>
      <c r="AC109" s="896"/>
      <c r="AD109" s="896"/>
      <c r="AE109" s="897"/>
      <c r="AF109" s="898" t="s">
        <v>448</v>
      </c>
      <c r="AG109" s="896"/>
      <c r="AH109" s="896"/>
      <c r="AI109" s="896"/>
      <c r="AJ109" s="897"/>
      <c r="AK109" s="898" t="s">
        <v>308</v>
      </c>
      <c r="AL109" s="896"/>
      <c r="AM109" s="896"/>
      <c r="AN109" s="896"/>
      <c r="AO109" s="897"/>
      <c r="AP109" s="898" t="s">
        <v>449</v>
      </c>
      <c r="AQ109" s="896"/>
      <c r="AR109" s="896"/>
      <c r="AS109" s="896"/>
      <c r="AT109" s="929"/>
      <c r="AU109" s="895" t="s">
        <v>446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447</v>
      </c>
      <c r="BR109" s="896"/>
      <c r="BS109" s="896"/>
      <c r="BT109" s="896"/>
      <c r="BU109" s="897"/>
      <c r="BV109" s="898" t="s">
        <v>448</v>
      </c>
      <c r="BW109" s="896"/>
      <c r="BX109" s="896"/>
      <c r="BY109" s="896"/>
      <c r="BZ109" s="897"/>
      <c r="CA109" s="898" t="s">
        <v>308</v>
      </c>
      <c r="CB109" s="896"/>
      <c r="CC109" s="896"/>
      <c r="CD109" s="896"/>
      <c r="CE109" s="897"/>
      <c r="CF109" s="936" t="s">
        <v>449</v>
      </c>
      <c r="CG109" s="936"/>
      <c r="CH109" s="936"/>
      <c r="CI109" s="936"/>
      <c r="CJ109" s="936"/>
      <c r="CK109" s="898" t="s">
        <v>450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447</v>
      </c>
      <c r="DH109" s="896"/>
      <c r="DI109" s="896"/>
      <c r="DJ109" s="896"/>
      <c r="DK109" s="897"/>
      <c r="DL109" s="898" t="s">
        <v>448</v>
      </c>
      <c r="DM109" s="896"/>
      <c r="DN109" s="896"/>
      <c r="DO109" s="896"/>
      <c r="DP109" s="897"/>
      <c r="DQ109" s="898" t="s">
        <v>308</v>
      </c>
      <c r="DR109" s="896"/>
      <c r="DS109" s="896"/>
      <c r="DT109" s="896"/>
      <c r="DU109" s="897"/>
      <c r="DV109" s="898" t="s">
        <v>449</v>
      </c>
      <c r="DW109" s="896"/>
      <c r="DX109" s="896"/>
      <c r="DY109" s="896"/>
      <c r="DZ109" s="929"/>
    </row>
    <row r="110" spans="1:131" s="230" customFormat="1" ht="26.25" customHeight="1" x14ac:dyDescent="0.2">
      <c r="A110" s="807" t="s">
        <v>451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29595721</v>
      </c>
      <c r="AB110" s="889"/>
      <c r="AC110" s="889"/>
      <c r="AD110" s="889"/>
      <c r="AE110" s="890"/>
      <c r="AF110" s="891">
        <v>28964026</v>
      </c>
      <c r="AG110" s="889"/>
      <c r="AH110" s="889"/>
      <c r="AI110" s="889"/>
      <c r="AJ110" s="890"/>
      <c r="AK110" s="891">
        <v>25816017</v>
      </c>
      <c r="AL110" s="889"/>
      <c r="AM110" s="889"/>
      <c r="AN110" s="889"/>
      <c r="AO110" s="890"/>
      <c r="AP110" s="892">
        <v>13.3</v>
      </c>
      <c r="AQ110" s="893"/>
      <c r="AR110" s="893"/>
      <c r="AS110" s="893"/>
      <c r="AT110" s="894"/>
      <c r="AU110" s="930" t="s">
        <v>75</v>
      </c>
      <c r="AV110" s="931"/>
      <c r="AW110" s="931"/>
      <c r="AX110" s="931"/>
      <c r="AY110" s="931"/>
      <c r="AZ110" s="860" t="s">
        <v>452</v>
      </c>
      <c r="BA110" s="808"/>
      <c r="BB110" s="808"/>
      <c r="BC110" s="808"/>
      <c r="BD110" s="808"/>
      <c r="BE110" s="808"/>
      <c r="BF110" s="808"/>
      <c r="BG110" s="808"/>
      <c r="BH110" s="808"/>
      <c r="BI110" s="808"/>
      <c r="BJ110" s="808"/>
      <c r="BK110" s="808"/>
      <c r="BL110" s="808"/>
      <c r="BM110" s="808"/>
      <c r="BN110" s="808"/>
      <c r="BO110" s="808"/>
      <c r="BP110" s="809"/>
      <c r="BQ110" s="861">
        <v>286534773</v>
      </c>
      <c r="BR110" s="842"/>
      <c r="BS110" s="842"/>
      <c r="BT110" s="842"/>
      <c r="BU110" s="842"/>
      <c r="BV110" s="842">
        <v>282919369</v>
      </c>
      <c r="BW110" s="842"/>
      <c r="BX110" s="842"/>
      <c r="BY110" s="842"/>
      <c r="BZ110" s="842"/>
      <c r="CA110" s="842">
        <v>286231547</v>
      </c>
      <c r="CB110" s="842"/>
      <c r="CC110" s="842"/>
      <c r="CD110" s="842"/>
      <c r="CE110" s="842"/>
      <c r="CF110" s="866">
        <v>147.6</v>
      </c>
      <c r="CG110" s="867"/>
      <c r="CH110" s="867"/>
      <c r="CI110" s="867"/>
      <c r="CJ110" s="867"/>
      <c r="CK110" s="926" t="s">
        <v>453</v>
      </c>
      <c r="CL110" s="819"/>
      <c r="CM110" s="860" t="s">
        <v>454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210383</v>
      </c>
      <c r="DH110" s="842"/>
      <c r="DI110" s="842"/>
      <c r="DJ110" s="842"/>
      <c r="DK110" s="842"/>
      <c r="DL110" s="842">
        <v>260611</v>
      </c>
      <c r="DM110" s="842"/>
      <c r="DN110" s="842"/>
      <c r="DO110" s="842"/>
      <c r="DP110" s="842"/>
      <c r="DQ110" s="842">
        <v>792334</v>
      </c>
      <c r="DR110" s="842"/>
      <c r="DS110" s="842"/>
      <c r="DT110" s="842"/>
      <c r="DU110" s="842"/>
      <c r="DV110" s="843">
        <v>0.4</v>
      </c>
      <c r="DW110" s="843"/>
      <c r="DX110" s="843"/>
      <c r="DY110" s="843"/>
      <c r="DZ110" s="844"/>
    </row>
    <row r="111" spans="1:131" s="230" customFormat="1" ht="26.25" customHeight="1" x14ac:dyDescent="0.2">
      <c r="A111" s="774" t="s">
        <v>455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420</v>
      </c>
      <c r="AB111" s="919"/>
      <c r="AC111" s="919"/>
      <c r="AD111" s="919"/>
      <c r="AE111" s="920"/>
      <c r="AF111" s="921" t="s">
        <v>420</v>
      </c>
      <c r="AG111" s="919"/>
      <c r="AH111" s="919"/>
      <c r="AI111" s="919"/>
      <c r="AJ111" s="920"/>
      <c r="AK111" s="921" t="s">
        <v>428</v>
      </c>
      <c r="AL111" s="919"/>
      <c r="AM111" s="919"/>
      <c r="AN111" s="919"/>
      <c r="AO111" s="920"/>
      <c r="AP111" s="922" t="s">
        <v>420</v>
      </c>
      <c r="AQ111" s="923"/>
      <c r="AR111" s="923"/>
      <c r="AS111" s="923"/>
      <c r="AT111" s="924"/>
      <c r="AU111" s="932"/>
      <c r="AV111" s="933"/>
      <c r="AW111" s="933"/>
      <c r="AX111" s="933"/>
      <c r="AY111" s="933"/>
      <c r="AZ111" s="815" t="s">
        <v>456</v>
      </c>
      <c r="BA111" s="752"/>
      <c r="BB111" s="752"/>
      <c r="BC111" s="752"/>
      <c r="BD111" s="752"/>
      <c r="BE111" s="752"/>
      <c r="BF111" s="752"/>
      <c r="BG111" s="752"/>
      <c r="BH111" s="752"/>
      <c r="BI111" s="752"/>
      <c r="BJ111" s="752"/>
      <c r="BK111" s="752"/>
      <c r="BL111" s="752"/>
      <c r="BM111" s="752"/>
      <c r="BN111" s="752"/>
      <c r="BO111" s="752"/>
      <c r="BP111" s="753"/>
      <c r="BQ111" s="816">
        <v>9672739</v>
      </c>
      <c r="BR111" s="817"/>
      <c r="BS111" s="817"/>
      <c r="BT111" s="817"/>
      <c r="BU111" s="817"/>
      <c r="BV111" s="817">
        <v>8850716</v>
      </c>
      <c r="BW111" s="817"/>
      <c r="BX111" s="817"/>
      <c r="BY111" s="817"/>
      <c r="BZ111" s="817"/>
      <c r="CA111" s="817">
        <v>7970569</v>
      </c>
      <c r="CB111" s="817"/>
      <c r="CC111" s="817"/>
      <c r="CD111" s="817"/>
      <c r="CE111" s="817"/>
      <c r="CF111" s="875">
        <v>4.0999999999999996</v>
      </c>
      <c r="CG111" s="876"/>
      <c r="CH111" s="876"/>
      <c r="CI111" s="876"/>
      <c r="CJ111" s="876"/>
      <c r="CK111" s="927"/>
      <c r="CL111" s="821"/>
      <c r="CM111" s="815" t="s">
        <v>457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420</v>
      </c>
      <c r="DH111" s="817"/>
      <c r="DI111" s="817"/>
      <c r="DJ111" s="817"/>
      <c r="DK111" s="817"/>
      <c r="DL111" s="817" t="s">
        <v>420</v>
      </c>
      <c r="DM111" s="817"/>
      <c r="DN111" s="817"/>
      <c r="DO111" s="817"/>
      <c r="DP111" s="817"/>
      <c r="DQ111" s="817" t="s">
        <v>420</v>
      </c>
      <c r="DR111" s="817"/>
      <c r="DS111" s="817"/>
      <c r="DT111" s="817"/>
      <c r="DU111" s="817"/>
      <c r="DV111" s="794" t="s">
        <v>420</v>
      </c>
      <c r="DW111" s="794"/>
      <c r="DX111" s="794"/>
      <c r="DY111" s="794"/>
      <c r="DZ111" s="795"/>
    </row>
    <row r="112" spans="1:131" s="230" customFormat="1" ht="26.25" customHeight="1" x14ac:dyDescent="0.2">
      <c r="A112" s="912" t="s">
        <v>458</v>
      </c>
      <c r="B112" s="913"/>
      <c r="C112" s="752" t="s">
        <v>459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4166667</v>
      </c>
      <c r="AB112" s="780"/>
      <c r="AC112" s="780"/>
      <c r="AD112" s="780"/>
      <c r="AE112" s="781"/>
      <c r="AF112" s="782">
        <v>4500000</v>
      </c>
      <c r="AG112" s="780"/>
      <c r="AH112" s="780"/>
      <c r="AI112" s="780"/>
      <c r="AJ112" s="781"/>
      <c r="AK112" s="782">
        <v>4833333</v>
      </c>
      <c r="AL112" s="780"/>
      <c r="AM112" s="780"/>
      <c r="AN112" s="780"/>
      <c r="AO112" s="781"/>
      <c r="AP112" s="824">
        <v>2.5</v>
      </c>
      <c r="AQ112" s="825"/>
      <c r="AR112" s="825"/>
      <c r="AS112" s="825"/>
      <c r="AT112" s="826"/>
      <c r="AU112" s="932"/>
      <c r="AV112" s="933"/>
      <c r="AW112" s="933"/>
      <c r="AX112" s="933"/>
      <c r="AY112" s="933"/>
      <c r="AZ112" s="815" t="s">
        <v>460</v>
      </c>
      <c r="BA112" s="752"/>
      <c r="BB112" s="752"/>
      <c r="BC112" s="752"/>
      <c r="BD112" s="752"/>
      <c r="BE112" s="752"/>
      <c r="BF112" s="752"/>
      <c r="BG112" s="752"/>
      <c r="BH112" s="752"/>
      <c r="BI112" s="752"/>
      <c r="BJ112" s="752"/>
      <c r="BK112" s="752"/>
      <c r="BL112" s="752"/>
      <c r="BM112" s="752"/>
      <c r="BN112" s="752"/>
      <c r="BO112" s="752"/>
      <c r="BP112" s="753"/>
      <c r="BQ112" s="816">
        <v>60781596</v>
      </c>
      <c r="BR112" s="817"/>
      <c r="BS112" s="817"/>
      <c r="BT112" s="817"/>
      <c r="BU112" s="817"/>
      <c r="BV112" s="817">
        <v>58255866</v>
      </c>
      <c r="BW112" s="817"/>
      <c r="BX112" s="817"/>
      <c r="BY112" s="817"/>
      <c r="BZ112" s="817"/>
      <c r="CA112" s="817">
        <v>58950705</v>
      </c>
      <c r="CB112" s="817"/>
      <c r="CC112" s="817"/>
      <c r="CD112" s="817"/>
      <c r="CE112" s="817"/>
      <c r="CF112" s="875">
        <v>30.4</v>
      </c>
      <c r="CG112" s="876"/>
      <c r="CH112" s="876"/>
      <c r="CI112" s="876"/>
      <c r="CJ112" s="876"/>
      <c r="CK112" s="927"/>
      <c r="CL112" s="821"/>
      <c r="CM112" s="815" t="s">
        <v>461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420</v>
      </c>
      <c r="DH112" s="817"/>
      <c r="DI112" s="817"/>
      <c r="DJ112" s="817"/>
      <c r="DK112" s="817"/>
      <c r="DL112" s="817" t="s">
        <v>428</v>
      </c>
      <c r="DM112" s="817"/>
      <c r="DN112" s="817"/>
      <c r="DO112" s="817"/>
      <c r="DP112" s="817"/>
      <c r="DQ112" s="817" t="s">
        <v>420</v>
      </c>
      <c r="DR112" s="817"/>
      <c r="DS112" s="817"/>
      <c r="DT112" s="817"/>
      <c r="DU112" s="817"/>
      <c r="DV112" s="794" t="s">
        <v>428</v>
      </c>
      <c r="DW112" s="794"/>
      <c r="DX112" s="794"/>
      <c r="DY112" s="794"/>
      <c r="DZ112" s="795"/>
    </row>
    <row r="113" spans="1:130" s="230" customFormat="1" ht="26.25" customHeight="1" x14ac:dyDescent="0.2">
      <c r="A113" s="914"/>
      <c r="B113" s="915"/>
      <c r="C113" s="752" t="s">
        <v>462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5226615</v>
      </c>
      <c r="AB113" s="919"/>
      <c r="AC113" s="919"/>
      <c r="AD113" s="919"/>
      <c r="AE113" s="920"/>
      <c r="AF113" s="921">
        <v>5018799</v>
      </c>
      <c r="AG113" s="919"/>
      <c r="AH113" s="919"/>
      <c r="AI113" s="919"/>
      <c r="AJ113" s="920"/>
      <c r="AK113" s="921">
        <v>4931352</v>
      </c>
      <c r="AL113" s="919"/>
      <c r="AM113" s="919"/>
      <c r="AN113" s="919"/>
      <c r="AO113" s="920"/>
      <c r="AP113" s="922">
        <v>2.5</v>
      </c>
      <c r="AQ113" s="923"/>
      <c r="AR113" s="923"/>
      <c r="AS113" s="923"/>
      <c r="AT113" s="924"/>
      <c r="AU113" s="932"/>
      <c r="AV113" s="933"/>
      <c r="AW113" s="933"/>
      <c r="AX113" s="933"/>
      <c r="AY113" s="933"/>
      <c r="AZ113" s="815" t="s">
        <v>463</v>
      </c>
      <c r="BA113" s="752"/>
      <c r="BB113" s="752"/>
      <c r="BC113" s="752"/>
      <c r="BD113" s="752"/>
      <c r="BE113" s="752"/>
      <c r="BF113" s="752"/>
      <c r="BG113" s="752"/>
      <c r="BH113" s="752"/>
      <c r="BI113" s="752"/>
      <c r="BJ113" s="752"/>
      <c r="BK113" s="752"/>
      <c r="BL113" s="752"/>
      <c r="BM113" s="752"/>
      <c r="BN113" s="752"/>
      <c r="BO113" s="752"/>
      <c r="BP113" s="753"/>
      <c r="BQ113" s="816">
        <v>17713</v>
      </c>
      <c r="BR113" s="817"/>
      <c r="BS113" s="817"/>
      <c r="BT113" s="817"/>
      <c r="BU113" s="817"/>
      <c r="BV113" s="817">
        <v>5936</v>
      </c>
      <c r="BW113" s="817"/>
      <c r="BX113" s="817"/>
      <c r="BY113" s="817"/>
      <c r="BZ113" s="817"/>
      <c r="CA113" s="817" t="s">
        <v>420</v>
      </c>
      <c r="CB113" s="817"/>
      <c r="CC113" s="817"/>
      <c r="CD113" s="817"/>
      <c r="CE113" s="817"/>
      <c r="CF113" s="875" t="s">
        <v>420</v>
      </c>
      <c r="CG113" s="876"/>
      <c r="CH113" s="876"/>
      <c r="CI113" s="876"/>
      <c r="CJ113" s="876"/>
      <c r="CK113" s="927"/>
      <c r="CL113" s="821"/>
      <c r="CM113" s="815" t="s">
        <v>464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420</v>
      </c>
      <c r="DH113" s="780"/>
      <c r="DI113" s="780"/>
      <c r="DJ113" s="780"/>
      <c r="DK113" s="781"/>
      <c r="DL113" s="782" t="s">
        <v>428</v>
      </c>
      <c r="DM113" s="780"/>
      <c r="DN113" s="780"/>
      <c r="DO113" s="780"/>
      <c r="DP113" s="781"/>
      <c r="DQ113" s="782" t="s">
        <v>420</v>
      </c>
      <c r="DR113" s="780"/>
      <c r="DS113" s="780"/>
      <c r="DT113" s="780"/>
      <c r="DU113" s="781"/>
      <c r="DV113" s="824" t="s">
        <v>129</v>
      </c>
      <c r="DW113" s="825"/>
      <c r="DX113" s="825"/>
      <c r="DY113" s="825"/>
      <c r="DZ113" s="826"/>
    </row>
    <row r="114" spans="1:130" s="230" customFormat="1" ht="26.25" customHeight="1" x14ac:dyDescent="0.2">
      <c r="A114" s="914"/>
      <c r="B114" s="915"/>
      <c r="C114" s="752" t="s">
        <v>465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1373</v>
      </c>
      <c r="AB114" s="780"/>
      <c r="AC114" s="780"/>
      <c r="AD114" s="780"/>
      <c r="AE114" s="781"/>
      <c r="AF114" s="782">
        <v>1390</v>
      </c>
      <c r="AG114" s="780"/>
      <c r="AH114" s="780"/>
      <c r="AI114" s="780"/>
      <c r="AJ114" s="781"/>
      <c r="AK114" s="782">
        <v>691</v>
      </c>
      <c r="AL114" s="780"/>
      <c r="AM114" s="780"/>
      <c r="AN114" s="780"/>
      <c r="AO114" s="781"/>
      <c r="AP114" s="824">
        <v>0</v>
      </c>
      <c r="AQ114" s="825"/>
      <c r="AR114" s="825"/>
      <c r="AS114" s="825"/>
      <c r="AT114" s="826"/>
      <c r="AU114" s="932"/>
      <c r="AV114" s="933"/>
      <c r="AW114" s="933"/>
      <c r="AX114" s="933"/>
      <c r="AY114" s="933"/>
      <c r="AZ114" s="815" t="s">
        <v>466</v>
      </c>
      <c r="BA114" s="752"/>
      <c r="BB114" s="752"/>
      <c r="BC114" s="752"/>
      <c r="BD114" s="752"/>
      <c r="BE114" s="752"/>
      <c r="BF114" s="752"/>
      <c r="BG114" s="752"/>
      <c r="BH114" s="752"/>
      <c r="BI114" s="752"/>
      <c r="BJ114" s="752"/>
      <c r="BK114" s="752"/>
      <c r="BL114" s="752"/>
      <c r="BM114" s="752"/>
      <c r="BN114" s="752"/>
      <c r="BO114" s="752"/>
      <c r="BP114" s="753"/>
      <c r="BQ114" s="816">
        <v>62937091</v>
      </c>
      <c r="BR114" s="817"/>
      <c r="BS114" s="817"/>
      <c r="BT114" s="817"/>
      <c r="BU114" s="817"/>
      <c r="BV114" s="817">
        <v>62045896</v>
      </c>
      <c r="BW114" s="817"/>
      <c r="BX114" s="817"/>
      <c r="BY114" s="817"/>
      <c r="BZ114" s="817"/>
      <c r="CA114" s="817">
        <v>61162164</v>
      </c>
      <c r="CB114" s="817"/>
      <c r="CC114" s="817"/>
      <c r="CD114" s="817"/>
      <c r="CE114" s="817"/>
      <c r="CF114" s="875">
        <v>31.5</v>
      </c>
      <c r="CG114" s="876"/>
      <c r="CH114" s="876"/>
      <c r="CI114" s="876"/>
      <c r="CJ114" s="876"/>
      <c r="CK114" s="927"/>
      <c r="CL114" s="821"/>
      <c r="CM114" s="815" t="s">
        <v>467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420</v>
      </c>
      <c r="DH114" s="780"/>
      <c r="DI114" s="780"/>
      <c r="DJ114" s="780"/>
      <c r="DK114" s="781"/>
      <c r="DL114" s="782" t="s">
        <v>420</v>
      </c>
      <c r="DM114" s="780"/>
      <c r="DN114" s="780"/>
      <c r="DO114" s="780"/>
      <c r="DP114" s="781"/>
      <c r="DQ114" s="782" t="s">
        <v>129</v>
      </c>
      <c r="DR114" s="780"/>
      <c r="DS114" s="780"/>
      <c r="DT114" s="780"/>
      <c r="DU114" s="781"/>
      <c r="DV114" s="824" t="s">
        <v>420</v>
      </c>
      <c r="DW114" s="825"/>
      <c r="DX114" s="825"/>
      <c r="DY114" s="825"/>
      <c r="DZ114" s="826"/>
    </row>
    <row r="115" spans="1:130" s="230" customFormat="1" ht="26.25" customHeight="1" x14ac:dyDescent="0.2">
      <c r="A115" s="914"/>
      <c r="B115" s="915"/>
      <c r="C115" s="752" t="s">
        <v>468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1347388</v>
      </c>
      <c r="AB115" s="919"/>
      <c r="AC115" s="919"/>
      <c r="AD115" s="919"/>
      <c r="AE115" s="920"/>
      <c r="AF115" s="921">
        <v>1409920</v>
      </c>
      <c r="AG115" s="919"/>
      <c r="AH115" s="919"/>
      <c r="AI115" s="919"/>
      <c r="AJ115" s="920"/>
      <c r="AK115" s="921">
        <v>2156884</v>
      </c>
      <c r="AL115" s="919"/>
      <c r="AM115" s="919"/>
      <c r="AN115" s="919"/>
      <c r="AO115" s="920"/>
      <c r="AP115" s="922">
        <v>1.1000000000000001</v>
      </c>
      <c r="AQ115" s="923"/>
      <c r="AR115" s="923"/>
      <c r="AS115" s="923"/>
      <c r="AT115" s="924"/>
      <c r="AU115" s="932"/>
      <c r="AV115" s="933"/>
      <c r="AW115" s="933"/>
      <c r="AX115" s="933"/>
      <c r="AY115" s="933"/>
      <c r="AZ115" s="815" t="s">
        <v>469</v>
      </c>
      <c r="BA115" s="752"/>
      <c r="BB115" s="752"/>
      <c r="BC115" s="752"/>
      <c r="BD115" s="752"/>
      <c r="BE115" s="752"/>
      <c r="BF115" s="752"/>
      <c r="BG115" s="752"/>
      <c r="BH115" s="752"/>
      <c r="BI115" s="752"/>
      <c r="BJ115" s="752"/>
      <c r="BK115" s="752"/>
      <c r="BL115" s="752"/>
      <c r="BM115" s="752"/>
      <c r="BN115" s="752"/>
      <c r="BO115" s="752"/>
      <c r="BP115" s="753"/>
      <c r="BQ115" s="816" t="s">
        <v>420</v>
      </c>
      <c r="BR115" s="817"/>
      <c r="BS115" s="817"/>
      <c r="BT115" s="817"/>
      <c r="BU115" s="817"/>
      <c r="BV115" s="817" t="s">
        <v>420</v>
      </c>
      <c r="BW115" s="817"/>
      <c r="BX115" s="817"/>
      <c r="BY115" s="817"/>
      <c r="BZ115" s="817"/>
      <c r="CA115" s="817" t="s">
        <v>420</v>
      </c>
      <c r="CB115" s="817"/>
      <c r="CC115" s="817"/>
      <c r="CD115" s="817"/>
      <c r="CE115" s="817"/>
      <c r="CF115" s="875" t="s">
        <v>420</v>
      </c>
      <c r="CG115" s="876"/>
      <c r="CH115" s="876"/>
      <c r="CI115" s="876"/>
      <c r="CJ115" s="876"/>
      <c r="CK115" s="927"/>
      <c r="CL115" s="821"/>
      <c r="CM115" s="815" t="s">
        <v>470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428</v>
      </c>
      <c r="DH115" s="780"/>
      <c r="DI115" s="780"/>
      <c r="DJ115" s="780"/>
      <c r="DK115" s="781"/>
      <c r="DL115" s="782" t="s">
        <v>428</v>
      </c>
      <c r="DM115" s="780"/>
      <c r="DN115" s="780"/>
      <c r="DO115" s="780"/>
      <c r="DP115" s="781"/>
      <c r="DQ115" s="782" t="s">
        <v>420</v>
      </c>
      <c r="DR115" s="780"/>
      <c r="DS115" s="780"/>
      <c r="DT115" s="780"/>
      <c r="DU115" s="781"/>
      <c r="DV115" s="824" t="s">
        <v>420</v>
      </c>
      <c r="DW115" s="825"/>
      <c r="DX115" s="825"/>
      <c r="DY115" s="825"/>
      <c r="DZ115" s="826"/>
    </row>
    <row r="116" spans="1:130" s="230" customFormat="1" ht="26.25" customHeight="1" x14ac:dyDescent="0.2">
      <c r="A116" s="916"/>
      <c r="B116" s="917"/>
      <c r="C116" s="839" t="s">
        <v>471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420</v>
      </c>
      <c r="AB116" s="780"/>
      <c r="AC116" s="780"/>
      <c r="AD116" s="780"/>
      <c r="AE116" s="781"/>
      <c r="AF116" s="782" t="s">
        <v>420</v>
      </c>
      <c r="AG116" s="780"/>
      <c r="AH116" s="780"/>
      <c r="AI116" s="780"/>
      <c r="AJ116" s="781"/>
      <c r="AK116" s="782" t="s">
        <v>428</v>
      </c>
      <c r="AL116" s="780"/>
      <c r="AM116" s="780"/>
      <c r="AN116" s="780"/>
      <c r="AO116" s="781"/>
      <c r="AP116" s="824" t="s">
        <v>420</v>
      </c>
      <c r="AQ116" s="825"/>
      <c r="AR116" s="825"/>
      <c r="AS116" s="825"/>
      <c r="AT116" s="826"/>
      <c r="AU116" s="932"/>
      <c r="AV116" s="933"/>
      <c r="AW116" s="933"/>
      <c r="AX116" s="933"/>
      <c r="AY116" s="933"/>
      <c r="AZ116" s="909" t="s">
        <v>472</v>
      </c>
      <c r="BA116" s="910"/>
      <c r="BB116" s="910"/>
      <c r="BC116" s="910"/>
      <c r="BD116" s="910"/>
      <c r="BE116" s="910"/>
      <c r="BF116" s="910"/>
      <c r="BG116" s="910"/>
      <c r="BH116" s="910"/>
      <c r="BI116" s="910"/>
      <c r="BJ116" s="910"/>
      <c r="BK116" s="910"/>
      <c r="BL116" s="910"/>
      <c r="BM116" s="910"/>
      <c r="BN116" s="910"/>
      <c r="BO116" s="910"/>
      <c r="BP116" s="911"/>
      <c r="BQ116" s="816" t="s">
        <v>420</v>
      </c>
      <c r="BR116" s="817"/>
      <c r="BS116" s="817"/>
      <c r="BT116" s="817"/>
      <c r="BU116" s="817"/>
      <c r="BV116" s="817" t="s">
        <v>420</v>
      </c>
      <c r="BW116" s="817"/>
      <c r="BX116" s="817"/>
      <c r="BY116" s="817"/>
      <c r="BZ116" s="817"/>
      <c r="CA116" s="817" t="s">
        <v>420</v>
      </c>
      <c r="CB116" s="817"/>
      <c r="CC116" s="817"/>
      <c r="CD116" s="817"/>
      <c r="CE116" s="817"/>
      <c r="CF116" s="875" t="s">
        <v>420</v>
      </c>
      <c r="CG116" s="876"/>
      <c r="CH116" s="876"/>
      <c r="CI116" s="876"/>
      <c r="CJ116" s="876"/>
      <c r="CK116" s="927"/>
      <c r="CL116" s="821"/>
      <c r="CM116" s="815" t="s">
        <v>473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42916</v>
      </c>
      <c r="DH116" s="780"/>
      <c r="DI116" s="780"/>
      <c r="DJ116" s="780"/>
      <c r="DK116" s="781"/>
      <c r="DL116" s="782">
        <v>32394</v>
      </c>
      <c r="DM116" s="780"/>
      <c r="DN116" s="780"/>
      <c r="DO116" s="780"/>
      <c r="DP116" s="781"/>
      <c r="DQ116" s="782">
        <v>21872</v>
      </c>
      <c r="DR116" s="780"/>
      <c r="DS116" s="780"/>
      <c r="DT116" s="780"/>
      <c r="DU116" s="781"/>
      <c r="DV116" s="824">
        <v>0</v>
      </c>
      <c r="DW116" s="825"/>
      <c r="DX116" s="825"/>
      <c r="DY116" s="825"/>
      <c r="DZ116" s="826"/>
    </row>
    <row r="117" spans="1:130" s="230" customFormat="1" ht="26.25" customHeight="1" x14ac:dyDescent="0.2">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474</v>
      </c>
      <c r="Z117" s="897"/>
      <c r="AA117" s="902">
        <v>40337764</v>
      </c>
      <c r="AB117" s="903"/>
      <c r="AC117" s="903"/>
      <c r="AD117" s="903"/>
      <c r="AE117" s="904"/>
      <c r="AF117" s="905">
        <v>39894135</v>
      </c>
      <c r="AG117" s="903"/>
      <c r="AH117" s="903"/>
      <c r="AI117" s="903"/>
      <c r="AJ117" s="904"/>
      <c r="AK117" s="905">
        <v>37738277</v>
      </c>
      <c r="AL117" s="903"/>
      <c r="AM117" s="903"/>
      <c r="AN117" s="903"/>
      <c r="AO117" s="904"/>
      <c r="AP117" s="906"/>
      <c r="AQ117" s="907"/>
      <c r="AR117" s="907"/>
      <c r="AS117" s="907"/>
      <c r="AT117" s="908"/>
      <c r="AU117" s="932"/>
      <c r="AV117" s="933"/>
      <c r="AW117" s="933"/>
      <c r="AX117" s="933"/>
      <c r="AY117" s="933"/>
      <c r="AZ117" s="863" t="s">
        <v>475</v>
      </c>
      <c r="BA117" s="864"/>
      <c r="BB117" s="864"/>
      <c r="BC117" s="864"/>
      <c r="BD117" s="864"/>
      <c r="BE117" s="864"/>
      <c r="BF117" s="864"/>
      <c r="BG117" s="864"/>
      <c r="BH117" s="864"/>
      <c r="BI117" s="864"/>
      <c r="BJ117" s="864"/>
      <c r="BK117" s="864"/>
      <c r="BL117" s="864"/>
      <c r="BM117" s="864"/>
      <c r="BN117" s="864"/>
      <c r="BO117" s="864"/>
      <c r="BP117" s="865"/>
      <c r="BQ117" s="816" t="s">
        <v>129</v>
      </c>
      <c r="BR117" s="817"/>
      <c r="BS117" s="817"/>
      <c r="BT117" s="817"/>
      <c r="BU117" s="817"/>
      <c r="BV117" s="817" t="s">
        <v>476</v>
      </c>
      <c r="BW117" s="817"/>
      <c r="BX117" s="817"/>
      <c r="BY117" s="817"/>
      <c r="BZ117" s="817"/>
      <c r="CA117" s="817" t="s">
        <v>129</v>
      </c>
      <c r="CB117" s="817"/>
      <c r="CC117" s="817"/>
      <c r="CD117" s="817"/>
      <c r="CE117" s="817"/>
      <c r="CF117" s="875" t="s">
        <v>477</v>
      </c>
      <c r="CG117" s="876"/>
      <c r="CH117" s="876"/>
      <c r="CI117" s="876"/>
      <c r="CJ117" s="876"/>
      <c r="CK117" s="927"/>
      <c r="CL117" s="821"/>
      <c r="CM117" s="815" t="s">
        <v>478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477</v>
      </c>
      <c r="DH117" s="780"/>
      <c r="DI117" s="780"/>
      <c r="DJ117" s="780"/>
      <c r="DK117" s="781"/>
      <c r="DL117" s="782" t="s">
        <v>479</v>
      </c>
      <c r="DM117" s="780"/>
      <c r="DN117" s="780"/>
      <c r="DO117" s="780"/>
      <c r="DP117" s="781"/>
      <c r="DQ117" s="782" t="s">
        <v>480</v>
      </c>
      <c r="DR117" s="780"/>
      <c r="DS117" s="780"/>
      <c r="DT117" s="780"/>
      <c r="DU117" s="781"/>
      <c r="DV117" s="824" t="s">
        <v>398</v>
      </c>
      <c r="DW117" s="825"/>
      <c r="DX117" s="825"/>
      <c r="DY117" s="825"/>
      <c r="DZ117" s="826"/>
    </row>
    <row r="118" spans="1:130" s="230" customFormat="1" ht="26.25" customHeight="1" x14ac:dyDescent="0.2">
      <c r="A118" s="895" t="s">
        <v>450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447</v>
      </c>
      <c r="AB118" s="896"/>
      <c r="AC118" s="896"/>
      <c r="AD118" s="896"/>
      <c r="AE118" s="897"/>
      <c r="AF118" s="898" t="s">
        <v>448</v>
      </c>
      <c r="AG118" s="896"/>
      <c r="AH118" s="896"/>
      <c r="AI118" s="896"/>
      <c r="AJ118" s="897"/>
      <c r="AK118" s="898" t="s">
        <v>308</v>
      </c>
      <c r="AL118" s="896"/>
      <c r="AM118" s="896"/>
      <c r="AN118" s="896"/>
      <c r="AO118" s="897"/>
      <c r="AP118" s="899" t="s">
        <v>449</v>
      </c>
      <c r="AQ118" s="900"/>
      <c r="AR118" s="900"/>
      <c r="AS118" s="900"/>
      <c r="AT118" s="901"/>
      <c r="AU118" s="932"/>
      <c r="AV118" s="933"/>
      <c r="AW118" s="933"/>
      <c r="AX118" s="933"/>
      <c r="AY118" s="933"/>
      <c r="AZ118" s="838" t="s">
        <v>481</v>
      </c>
      <c r="BA118" s="839"/>
      <c r="BB118" s="839"/>
      <c r="BC118" s="839"/>
      <c r="BD118" s="839"/>
      <c r="BE118" s="839"/>
      <c r="BF118" s="839"/>
      <c r="BG118" s="839"/>
      <c r="BH118" s="839"/>
      <c r="BI118" s="839"/>
      <c r="BJ118" s="839"/>
      <c r="BK118" s="839"/>
      <c r="BL118" s="839"/>
      <c r="BM118" s="839"/>
      <c r="BN118" s="839"/>
      <c r="BO118" s="839"/>
      <c r="BP118" s="840"/>
      <c r="BQ118" s="879" t="s">
        <v>477</v>
      </c>
      <c r="BR118" s="845"/>
      <c r="BS118" s="845"/>
      <c r="BT118" s="845"/>
      <c r="BU118" s="845"/>
      <c r="BV118" s="845" t="s">
        <v>129</v>
      </c>
      <c r="BW118" s="845"/>
      <c r="BX118" s="845"/>
      <c r="BY118" s="845"/>
      <c r="BZ118" s="845"/>
      <c r="CA118" s="845" t="s">
        <v>480</v>
      </c>
      <c r="CB118" s="845"/>
      <c r="CC118" s="845"/>
      <c r="CD118" s="845"/>
      <c r="CE118" s="845"/>
      <c r="CF118" s="875" t="s">
        <v>482</v>
      </c>
      <c r="CG118" s="876"/>
      <c r="CH118" s="876"/>
      <c r="CI118" s="876"/>
      <c r="CJ118" s="876"/>
      <c r="CK118" s="927"/>
      <c r="CL118" s="821"/>
      <c r="CM118" s="815" t="s">
        <v>483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484</v>
      </c>
      <c r="DH118" s="780"/>
      <c r="DI118" s="780"/>
      <c r="DJ118" s="780"/>
      <c r="DK118" s="781"/>
      <c r="DL118" s="782" t="s">
        <v>129</v>
      </c>
      <c r="DM118" s="780"/>
      <c r="DN118" s="780"/>
      <c r="DO118" s="780"/>
      <c r="DP118" s="781"/>
      <c r="DQ118" s="782" t="s">
        <v>129</v>
      </c>
      <c r="DR118" s="780"/>
      <c r="DS118" s="780"/>
      <c r="DT118" s="780"/>
      <c r="DU118" s="781"/>
      <c r="DV118" s="824" t="s">
        <v>398</v>
      </c>
      <c r="DW118" s="825"/>
      <c r="DX118" s="825"/>
      <c r="DY118" s="825"/>
      <c r="DZ118" s="826"/>
    </row>
    <row r="119" spans="1:130" s="230" customFormat="1" ht="26.25" customHeight="1" x14ac:dyDescent="0.2">
      <c r="A119" s="818" t="s">
        <v>453</v>
      </c>
      <c r="B119" s="819"/>
      <c r="C119" s="860" t="s">
        <v>454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477</v>
      </c>
      <c r="AB119" s="889"/>
      <c r="AC119" s="889"/>
      <c r="AD119" s="889"/>
      <c r="AE119" s="890"/>
      <c r="AF119" s="891" t="s">
        <v>129</v>
      </c>
      <c r="AG119" s="889"/>
      <c r="AH119" s="889"/>
      <c r="AI119" s="889"/>
      <c r="AJ119" s="890"/>
      <c r="AK119" s="891" t="s">
        <v>398</v>
      </c>
      <c r="AL119" s="889"/>
      <c r="AM119" s="889"/>
      <c r="AN119" s="889"/>
      <c r="AO119" s="890"/>
      <c r="AP119" s="892" t="s">
        <v>485</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77" t="s">
        <v>486</v>
      </c>
      <c r="BP119" s="878"/>
      <c r="BQ119" s="879">
        <v>419943912</v>
      </c>
      <c r="BR119" s="845"/>
      <c r="BS119" s="845"/>
      <c r="BT119" s="845"/>
      <c r="BU119" s="845"/>
      <c r="BV119" s="845">
        <v>412077783</v>
      </c>
      <c r="BW119" s="845"/>
      <c r="BX119" s="845"/>
      <c r="BY119" s="845"/>
      <c r="BZ119" s="845"/>
      <c r="CA119" s="845">
        <v>414314985</v>
      </c>
      <c r="CB119" s="845"/>
      <c r="CC119" s="845"/>
      <c r="CD119" s="845"/>
      <c r="CE119" s="845"/>
      <c r="CF119" s="748"/>
      <c r="CG119" s="749"/>
      <c r="CH119" s="749"/>
      <c r="CI119" s="749"/>
      <c r="CJ119" s="834"/>
      <c r="CK119" s="928"/>
      <c r="CL119" s="823"/>
      <c r="CM119" s="838" t="s">
        <v>487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9419440</v>
      </c>
      <c r="DH119" s="764"/>
      <c r="DI119" s="764"/>
      <c r="DJ119" s="764"/>
      <c r="DK119" s="765"/>
      <c r="DL119" s="766">
        <v>8557711</v>
      </c>
      <c r="DM119" s="764"/>
      <c r="DN119" s="764"/>
      <c r="DO119" s="764"/>
      <c r="DP119" s="765"/>
      <c r="DQ119" s="766">
        <v>7156363</v>
      </c>
      <c r="DR119" s="764"/>
      <c r="DS119" s="764"/>
      <c r="DT119" s="764"/>
      <c r="DU119" s="765"/>
      <c r="DV119" s="848">
        <v>3.7</v>
      </c>
      <c r="DW119" s="849"/>
      <c r="DX119" s="849"/>
      <c r="DY119" s="849"/>
      <c r="DZ119" s="850"/>
    </row>
    <row r="120" spans="1:130" s="230" customFormat="1" ht="26.25" customHeight="1" x14ac:dyDescent="0.2">
      <c r="A120" s="820"/>
      <c r="B120" s="821"/>
      <c r="C120" s="815" t="s">
        <v>457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484</v>
      </c>
      <c r="AB120" s="780"/>
      <c r="AC120" s="780"/>
      <c r="AD120" s="780"/>
      <c r="AE120" s="781"/>
      <c r="AF120" s="782" t="s">
        <v>398</v>
      </c>
      <c r="AG120" s="780"/>
      <c r="AH120" s="780"/>
      <c r="AI120" s="780"/>
      <c r="AJ120" s="781"/>
      <c r="AK120" s="782" t="s">
        <v>129</v>
      </c>
      <c r="AL120" s="780"/>
      <c r="AM120" s="780"/>
      <c r="AN120" s="780"/>
      <c r="AO120" s="781"/>
      <c r="AP120" s="824" t="s">
        <v>477</v>
      </c>
      <c r="AQ120" s="825"/>
      <c r="AR120" s="825"/>
      <c r="AS120" s="825"/>
      <c r="AT120" s="826"/>
      <c r="AU120" s="880" t="s">
        <v>488</v>
      </c>
      <c r="AV120" s="881"/>
      <c r="AW120" s="881"/>
      <c r="AX120" s="881"/>
      <c r="AY120" s="882"/>
      <c r="AZ120" s="860" t="s">
        <v>489</v>
      </c>
      <c r="BA120" s="808"/>
      <c r="BB120" s="808"/>
      <c r="BC120" s="808"/>
      <c r="BD120" s="808"/>
      <c r="BE120" s="808"/>
      <c r="BF120" s="808"/>
      <c r="BG120" s="808"/>
      <c r="BH120" s="808"/>
      <c r="BI120" s="808"/>
      <c r="BJ120" s="808"/>
      <c r="BK120" s="808"/>
      <c r="BL120" s="808"/>
      <c r="BM120" s="808"/>
      <c r="BN120" s="808"/>
      <c r="BO120" s="808"/>
      <c r="BP120" s="809"/>
      <c r="BQ120" s="861">
        <v>75899196</v>
      </c>
      <c r="BR120" s="842"/>
      <c r="BS120" s="842"/>
      <c r="BT120" s="842"/>
      <c r="BU120" s="842"/>
      <c r="BV120" s="842">
        <v>90642216</v>
      </c>
      <c r="BW120" s="842"/>
      <c r="BX120" s="842"/>
      <c r="BY120" s="842"/>
      <c r="BZ120" s="842"/>
      <c r="CA120" s="842">
        <v>93961304</v>
      </c>
      <c r="CB120" s="842"/>
      <c r="CC120" s="842"/>
      <c r="CD120" s="842"/>
      <c r="CE120" s="842"/>
      <c r="CF120" s="866">
        <v>48.5</v>
      </c>
      <c r="CG120" s="867"/>
      <c r="CH120" s="867"/>
      <c r="CI120" s="867"/>
      <c r="CJ120" s="867"/>
      <c r="CK120" s="868" t="s">
        <v>490</v>
      </c>
      <c r="CL120" s="852"/>
      <c r="CM120" s="852"/>
      <c r="CN120" s="852"/>
      <c r="CO120" s="853"/>
      <c r="CP120" s="872" t="s">
        <v>491</v>
      </c>
      <c r="CQ120" s="873"/>
      <c r="CR120" s="873"/>
      <c r="CS120" s="873"/>
      <c r="CT120" s="873"/>
      <c r="CU120" s="873"/>
      <c r="CV120" s="873"/>
      <c r="CW120" s="873"/>
      <c r="CX120" s="873"/>
      <c r="CY120" s="873"/>
      <c r="CZ120" s="873"/>
      <c r="DA120" s="873"/>
      <c r="DB120" s="873"/>
      <c r="DC120" s="873"/>
      <c r="DD120" s="873"/>
      <c r="DE120" s="873"/>
      <c r="DF120" s="874"/>
      <c r="DG120" s="861">
        <v>47767366</v>
      </c>
      <c r="DH120" s="842"/>
      <c r="DI120" s="842"/>
      <c r="DJ120" s="842"/>
      <c r="DK120" s="842"/>
      <c r="DL120" s="842">
        <v>44239738</v>
      </c>
      <c r="DM120" s="842"/>
      <c r="DN120" s="842"/>
      <c r="DO120" s="842"/>
      <c r="DP120" s="842"/>
      <c r="DQ120" s="842">
        <v>41029276</v>
      </c>
      <c r="DR120" s="842"/>
      <c r="DS120" s="842"/>
      <c r="DT120" s="842"/>
      <c r="DU120" s="842"/>
      <c r="DV120" s="843">
        <v>21.2</v>
      </c>
      <c r="DW120" s="843"/>
      <c r="DX120" s="843"/>
      <c r="DY120" s="843"/>
      <c r="DZ120" s="844"/>
    </row>
    <row r="121" spans="1:130" s="230" customFormat="1" ht="26.25" customHeight="1" x14ac:dyDescent="0.2">
      <c r="A121" s="820"/>
      <c r="B121" s="821"/>
      <c r="C121" s="863" t="s">
        <v>492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129</v>
      </c>
      <c r="AB121" s="780"/>
      <c r="AC121" s="780"/>
      <c r="AD121" s="780"/>
      <c r="AE121" s="781"/>
      <c r="AF121" s="782" t="s">
        <v>476</v>
      </c>
      <c r="AG121" s="780"/>
      <c r="AH121" s="780"/>
      <c r="AI121" s="780"/>
      <c r="AJ121" s="781"/>
      <c r="AK121" s="782" t="s">
        <v>484</v>
      </c>
      <c r="AL121" s="780"/>
      <c r="AM121" s="780"/>
      <c r="AN121" s="780"/>
      <c r="AO121" s="781"/>
      <c r="AP121" s="824" t="s">
        <v>129</v>
      </c>
      <c r="AQ121" s="825"/>
      <c r="AR121" s="825"/>
      <c r="AS121" s="825"/>
      <c r="AT121" s="826"/>
      <c r="AU121" s="883"/>
      <c r="AV121" s="884"/>
      <c r="AW121" s="884"/>
      <c r="AX121" s="884"/>
      <c r="AY121" s="885"/>
      <c r="AZ121" s="815" t="s">
        <v>493</v>
      </c>
      <c r="BA121" s="752"/>
      <c r="BB121" s="752"/>
      <c r="BC121" s="752"/>
      <c r="BD121" s="752"/>
      <c r="BE121" s="752"/>
      <c r="BF121" s="752"/>
      <c r="BG121" s="752"/>
      <c r="BH121" s="752"/>
      <c r="BI121" s="752"/>
      <c r="BJ121" s="752"/>
      <c r="BK121" s="752"/>
      <c r="BL121" s="752"/>
      <c r="BM121" s="752"/>
      <c r="BN121" s="752"/>
      <c r="BO121" s="752"/>
      <c r="BP121" s="753"/>
      <c r="BQ121" s="816">
        <v>43048965</v>
      </c>
      <c r="BR121" s="817"/>
      <c r="BS121" s="817"/>
      <c r="BT121" s="817"/>
      <c r="BU121" s="817"/>
      <c r="BV121" s="817">
        <v>41900779</v>
      </c>
      <c r="BW121" s="817"/>
      <c r="BX121" s="817"/>
      <c r="BY121" s="817"/>
      <c r="BZ121" s="817"/>
      <c r="CA121" s="817">
        <v>39027284</v>
      </c>
      <c r="CB121" s="817"/>
      <c r="CC121" s="817"/>
      <c r="CD121" s="817"/>
      <c r="CE121" s="817"/>
      <c r="CF121" s="875">
        <v>20.100000000000001</v>
      </c>
      <c r="CG121" s="876"/>
      <c r="CH121" s="876"/>
      <c r="CI121" s="876"/>
      <c r="CJ121" s="876"/>
      <c r="CK121" s="869"/>
      <c r="CL121" s="855"/>
      <c r="CM121" s="855"/>
      <c r="CN121" s="855"/>
      <c r="CO121" s="856"/>
      <c r="CP121" s="835" t="s">
        <v>494</v>
      </c>
      <c r="CQ121" s="836"/>
      <c r="CR121" s="836"/>
      <c r="CS121" s="836"/>
      <c r="CT121" s="836"/>
      <c r="CU121" s="836"/>
      <c r="CV121" s="836"/>
      <c r="CW121" s="836"/>
      <c r="CX121" s="836"/>
      <c r="CY121" s="836"/>
      <c r="CZ121" s="836"/>
      <c r="DA121" s="836"/>
      <c r="DB121" s="836"/>
      <c r="DC121" s="836"/>
      <c r="DD121" s="836"/>
      <c r="DE121" s="836"/>
      <c r="DF121" s="837"/>
      <c r="DG121" s="816">
        <v>8483073</v>
      </c>
      <c r="DH121" s="817"/>
      <c r="DI121" s="817"/>
      <c r="DJ121" s="817"/>
      <c r="DK121" s="817"/>
      <c r="DL121" s="817">
        <v>9488732</v>
      </c>
      <c r="DM121" s="817"/>
      <c r="DN121" s="817"/>
      <c r="DO121" s="817"/>
      <c r="DP121" s="817"/>
      <c r="DQ121" s="817">
        <v>13592727</v>
      </c>
      <c r="DR121" s="817"/>
      <c r="DS121" s="817"/>
      <c r="DT121" s="817"/>
      <c r="DU121" s="817"/>
      <c r="DV121" s="794">
        <v>7</v>
      </c>
      <c r="DW121" s="794"/>
      <c r="DX121" s="794"/>
      <c r="DY121" s="794"/>
      <c r="DZ121" s="795"/>
    </row>
    <row r="122" spans="1:130" s="230" customFormat="1" ht="26.25" customHeight="1" x14ac:dyDescent="0.2">
      <c r="A122" s="820"/>
      <c r="B122" s="821"/>
      <c r="C122" s="815" t="s">
        <v>467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129</v>
      </c>
      <c r="AB122" s="780"/>
      <c r="AC122" s="780"/>
      <c r="AD122" s="780"/>
      <c r="AE122" s="781"/>
      <c r="AF122" s="782" t="s">
        <v>398</v>
      </c>
      <c r="AG122" s="780"/>
      <c r="AH122" s="780"/>
      <c r="AI122" s="780"/>
      <c r="AJ122" s="781"/>
      <c r="AK122" s="782" t="s">
        <v>129</v>
      </c>
      <c r="AL122" s="780"/>
      <c r="AM122" s="780"/>
      <c r="AN122" s="780"/>
      <c r="AO122" s="781"/>
      <c r="AP122" s="824" t="s">
        <v>482</v>
      </c>
      <c r="AQ122" s="825"/>
      <c r="AR122" s="825"/>
      <c r="AS122" s="825"/>
      <c r="AT122" s="826"/>
      <c r="AU122" s="883"/>
      <c r="AV122" s="884"/>
      <c r="AW122" s="884"/>
      <c r="AX122" s="884"/>
      <c r="AY122" s="885"/>
      <c r="AZ122" s="838" t="s">
        <v>495</v>
      </c>
      <c r="BA122" s="839"/>
      <c r="BB122" s="839"/>
      <c r="BC122" s="839"/>
      <c r="BD122" s="839"/>
      <c r="BE122" s="839"/>
      <c r="BF122" s="839"/>
      <c r="BG122" s="839"/>
      <c r="BH122" s="839"/>
      <c r="BI122" s="839"/>
      <c r="BJ122" s="839"/>
      <c r="BK122" s="839"/>
      <c r="BL122" s="839"/>
      <c r="BM122" s="839"/>
      <c r="BN122" s="839"/>
      <c r="BO122" s="839"/>
      <c r="BP122" s="840"/>
      <c r="BQ122" s="879">
        <v>362111687</v>
      </c>
      <c r="BR122" s="845"/>
      <c r="BS122" s="845"/>
      <c r="BT122" s="845"/>
      <c r="BU122" s="845"/>
      <c r="BV122" s="845">
        <v>365009429</v>
      </c>
      <c r="BW122" s="845"/>
      <c r="BX122" s="845"/>
      <c r="BY122" s="845"/>
      <c r="BZ122" s="845"/>
      <c r="CA122" s="845">
        <v>365602317</v>
      </c>
      <c r="CB122" s="845"/>
      <c r="CC122" s="845"/>
      <c r="CD122" s="845"/>
      <c r="CE122" s="845"/>
      <c r="CF122" s="846">
        <v>188.5</v>
      </c>
      <c r="CG122" s="847"/>
      <c r="CH122" s="847"/>
      <c r="CI122" s="847"/>
      <c r="CJ122" s="847"/>
      <c r="CK122" s="869"/>
      <c r="CL122" s="855"/>
      <c r="CM122" s="855"/>
      <c r="CN122" s="855"/>
      <c r="CO122" s="856"/>
      <c r="CP122" s="835" t="s">
        <v>496</v>
      </c>
      <c r="CQ122" s="836"/>
      <c r="CR122" s="836"/>
      <c r="CS122" s="836"/>
      <c r="CT122" s="836"/>
      <c r="CU122" s="836"/>
      <c r="CV122" s="836"/>
      <c r="CW122" s="836"/>
      <c r="CX122" s="836"/>
      <c r="CY122" s="836"/>
      <c r="CZ122" s="836"/>
      <c r="DA122" s="836"/>
      <c r="DB122" s="836"/>
      <c r="DC122" s="836"/>
      <c r="DD122" s="836"/>
      <c r="DE122" s="836"/>
      <c r="DF122" s="837"/>
      <c r="DG122" s="816">
        <v>3889638</v>
      </c>
      <c r="DH122" s="817"/>
      <c r="DI122" s="817"/>
      <c r="DJ122" s="817"/>
      <c r="DK122" s="817"/>
      <c r="DL122" s="817">
        <v>3992062</v>
      </c>
      <c r="DM122" s="817"/>
      <c r="DN122" s="817"/>
      <c r="DO122" s="817"/>
      <c r="DP122" s="817"/>
      <c r="DQ122" s="817">
        <v>3876548</v>
      </c>
      <c r="DR122" s="817"/>
      <c r="DS122" s="817"/>
      <c r="DT122" s="817"/>
      <c r="DU122" s="817"/>
      <c r="DV122" s="794">
        <v>2</v>
      </c>
      <c r="DW122" s="794"/>
      <c r="DX122" s="794"/>
      <c r="DY122" s="794"/>
      <c r="DZ122" s="795"/>
    </row>
    <row r="123" spans="1:130" s="230" customFormat="1" ht="26.25" customHeight="1" x14ac:dyDescent="0.2">
      <c r="A123" s="820"/>
      <c r="B123" s="821"/>
      <c r="C123" s="815" t="s">
        <v>473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14098</v>
      </c>
      <c r="AB123" s="780"/>
      <c r="AC123" s="780"/>
      <c r="AD123" s="780"/>
      <c r="AE123" s="781"/>
      <c r="AF123" s="782">
        <v>10522</v>
      </c>
      <c r="AG123" s="780"/>
      <c r="AH123" s="780"/>
      <c r="AI123" s="780"/>
      <c r="AJ123" s="781"/>
      <c r="AK123" s="782">
        <v>10522</v>
      </c>
      <c r="AL123" s="780"/>
      <c r="AM123" s="780"/>
      <c r="AN123" s="780"/>
      <c r="AO123" s="781"/>
      <c r="AP123" s="824">
        <v>0</v>
      </c>
      <c r="AQ123" s="825"/>
      <c r="AR123" s="825"/>
      <c r="AS123" s="825"/>
      <c r="AT123" s="826"/>
      <c r="AU123" s="886"/>
      <c r="AV123" s="887"/>
      <c r="AW123" s="887"/>
      <c r="AX123" s="887"/>
      <c r="AY123" s="887"/>
      <c r="AZ123" s="251" t="s">
        <v>187</v>
      </c>
      <c r="BA123" s="251"/>
      <c r="BB123" s="251"/>
      <c r="BC123" s="251"/>
      <c r="BD123" s="251"/>
      <c r="BE123" s="251"/>
      <c r="BF123" s="251"/>
      <c r="BG123" s="251"/>
      <c r="BH123" s="251"/>
      <c r="BI123" s="251"/>
      <c r="BJ123" s="251"/>
      <c r="BK123" s="251"/>
      <c r="BL123" s="251"/>
      <c r="BM123" s="251"/>
      <c r="BN123" s="251"/>
      <c r="BO123" s="877" t="s">
        <v>497</v>
      </c>
      <c r="BP123" s="878"/>
      <c r="BQ123" s="832">
        <v>481059848</v>
      </c>
      <c r="BR123" s="833"/>
      <c r="BS123" s="833"/>
      <c r="BT123" s="833"/>
      <c r="BU123" s="833"/>
      <c r="BV123" s="833">
        <v>497552424</v>
      </c>
      <c r="BW123" s="833"/>
      <c r="BX123" s="833"/>
      <c r="BY123" s="833"/>
      <c r="BZ123" s="833"/>
      <c r="CA123" s="833">
        <v>498590905</v>
      </c>
      <c r="CB123" s="833"/>
      <c r="CC123" s="833"/>
      <c r="CD123" s="833"/>
      <c r="CE123" s="833"/>
      <c r="CF123" s="748"/>
      <c r="CG123" s="749"/>
      <c r="CH123" s="749"/>
      <c r="CI123" s="749"/>
      <c r="CJ123" s="834"/>
      <c r="CK123" s="869"/>
      <c r="CL123" s="855"/>
      <c r="CM123" s="855"/>
      <c r="CN123" s="855"/>
      <c r="CO123" s="856"/>
      <c r="CP123" s="835" t="s">
        <v>498</v>
      </c>
      <c r="CQ123" s="836"/>
      <c r="CR123" s="836"/>
      <c r="CS123" s="836"/>
      <c r="CT123" s="836"/>
      <c r="CU123" s="836"/>
      <c r="CV123" s="836"/>
      <c r="CW123" s="836"/>
      <c r="CX123" s="836"/>
      <c r="CY123" s="836"/>
      <c r="CZ123" s="836"/>
      <c r="DA123" s="836"/>
      <c r="DB123" s="836"/>
      <c r="DC123" s="836"/>
      <c r="DD123" s="836"/>
      <c r="DE123" s="836"/>
      <c r="DF123" s="837"/>
      <c r="DG123" s="779">
        <v>508735</v>
      </c>
      <c r="DH123" s="780"/>
      <c r="DI123" s="780"/>
      <c r="DJ123" s="780"/>
      <c r="DK123" s="781"/>
      <c r="DL123" s="782">
        <v>444749</v>
      </c>
      <c r="DM123" s="780"/>
      <c r="DN123" s="780"/>
      <c r="DO123" s="780"/>
      <c r="DP123" s="781"/>
      <c r="DQ123" s="782">
        <v>382076</v>
      </c>
      <c r="DR123" s="780"/>
      <c r="DS123" s="780"/>
      <c r="DT123" s="780"/>
      <c r="DU123" s="781"/>
      <c r="DV123" s="824">
        <v>0.2</v>
      </c>
      <c r="DW123" s="825"/>
      <c r="DX123" s="825"/>
      <c r="DY123" s="825"/>
      <c r="DZ123" s="826"/>
    </row>
    <row r="124" spans="1:130" s="230" customFormat="1" ht="26.25" customHeight="1" thickBot="1" x14ac:dyDescent="0.25">
      <c r="A124" s="820"/>
      <c r="B124" s="821"/>
      <c r="C124" s="815" t="s">
        <v>478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129</v>
      </c>
      <c r="AB124" s="780"/>
      <c r="AC124" s="780"/>
      <c r="AD124" s="780"/>
      <c r="AE124" s="781"/>
      <c r="AF124" s="782" t="s">
        <v>476</v>
      </c>
      <c r="AG124" s="780"/>
      <c r="AH124" s="780"/>
      <c r="AI124" s="780"/>
      <c r="AJ124" s="781"/>
      <c r="AK124" s="782" t="s">
        <v>485</v>
      </c>
      <c r="AL124" s="780"/>
      <c r="AM124" s="780"/>
      <c r="AN124" s="780"/>
      <c r="AO124" s="781"/>
      <c r="AP124" s="824" t="s">
        <v>129</v>
      </c>
      <c r="AQ124" s="825"/>
      <c r="AR124" s="825"/>
      <c r="AS124" s="825"/>
      <c r="AT124" s="826"/>
      <c r="AU124" s="827" t="s">
        <v>499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398</v>
      </c>
      <c r="BR124" s="831"/>
      <c r="BS124" s="831"/>
      <c r="BT124" s="831"/>
      <c r="BU124" s="831"/>
      <c r="BV124" s="831" t="s">
        <v>477</v>
      </c>
      <c r="BW124" s="831"/>
      <c r="BX124" s="831"/>
      <c r="BY124" s="831"/>
      <c r="BZ124" s="831"/>
      <c r="CA124" s="831" t="s">
        <v>477</v>
      </c>
      <c r="CB124" s="831"/>
      <c r="CC124" s="831"/>
      <c r="CD124" s="831"/>
      <c r="CE124" s="831"/>
      <c r="CF124" s="726"/>
      <c r="CG124" s="727"/>
      <c r="CH124" s="727"/>
      <c r="CI124" s="727"/>
      <c r="CJ124" s="862"/>
      <c r="CK124" s="870"/>
      <c r="CL124" s="870"/>
      <c r="CM124" s="870"/>
      <c r="CN124" s="870"/>
      <c r="CO124" s="871"/>
      <c r="CP124" s="835" t="s">
        <v>500</v>
      </c>
      <c r="CQ124" s="836"/>
      <c r="CR124" s="836"/>
      <c r="CS124" s="836"/>
      <c r="CT124" s="836"/>
      <c r="CU124" s="836"/>
      <c r="CV124" s="836"/>
      <c r="CW124" s="836"/>
      <c r="CX124" s="836"/>
      <c r="CY124" s="836"/>
      <c r="CZ124" s="836"/>
      <c r="DA124" s="836"/>
      <c r="DB124" s="836"/>
      <c r="DC124" s="836"/>
      <c r="DD124" s="836"/>
      <c r="DE124" s="836"/>
      <c r="DF124" s="837"/>
      <c r="DG124" s="763">
        <v>132784</v>
      </c>
      <c r="DH124" s="764"/>
      <c r="DI124" s="764"/>
      <c r="DJ124" s="764"/>
      <c r="DK124" s="765"/>
      <c r="DL124" s="766">
        <v>90585</v>
      </c>
      <c r="DM124" s="764"/>
      <c r="DN124" s="764"/>
      <c r="DO124" s="764"/>
      <c r="DP124" s="765"/>
      <c r="DQ124" s="766">
        <v>65730</v>
      </c>
      <c r="DR124" s="764"/>
      <c r="DS124" s="764"/>
      <c r="DT124" s="764"/>
      <c r="DU124" s="765"/>
      <c r="DV124" s="848">
        <v>0</v>
      </c>
      <c r="DW124" s="849"/>
      <c r="DX124" s="849"/>
      <c r="DY124" s="849"/>
      <c r="DZ124" s="850"/>
    </row>
    <row r="125" spans="1:130" s="230" customFormat="1" ht="26.25" customHeight="1" x14ac:dyDescent="0.2">
      <c r="A125" s="820"/>
      <c r="B125" s="821"/>
      <c r="C125" s="815" t="s">
        <v>483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129</v>
      </c>
      <c r="AB125" s="780"/>
      <c r="AC125" s="780"/>
      <c r="AD125" s="780"/>
      <c r="AE125" s="781"/>
      <c r="AF125" s="782" t="s">
        <v>398</v>
      </c>
      <c r="AG125" s="780"/>
      <c r="AH125" s="780"/>
      <c r="AI125" s="780"/>
      <c r="AJ125" s="781"/>
      <c r="AK125" s="782" t="s">
        <v>398</v>
      </c>
      <c r="AL125" s="780"/>
      <c r="AM125" s="780"/>
      <c r="AN125" s="780"/>
      <c r="AO125" s="781"/>
      <c r="AP125" s="824" t="s">
        <v>129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501</v>
      </c>
      <c r="CL125" s="852"/>
      <c r="CM125" s="852"/>
      <c r="CN125" s="852"/>
      <c r="CO125" s="853"/>
      <c r="CP125" s="860" t="s">
        <v>502</v>
      </c>
      <c r="CQ125" s="808"/>
      <c r="CR125" s="808"/>
      <c r="CS125" s="808"/>
      <c r="CT125" s="808"/>
      <c r="CU125" s="808"/>
      <c r="CV125" s="808"/>
      <c r="CW125" s="808"/>
      <c r="CX125" s="808"/>
      <c r="CY125" s="808"/>
      <c r="CZ125" s="808"/>
      <c r="DA125" s="808"/>
      <c r="DB125" s="808"/>
      <c r="DC125" s="808"/>
      <c r="DD125" s="808"/>
      <c r="DE125" s="808"/>
      <c r="DF125" s="809"/>
      <c r="DG125" s="861" t="s">
        <v>477</v>
      </c>
      <c r="DH125" s="842"/>
      <c r="DI125" s="842"/>
      <c r="DJ125" s="842"/>
      <c r="DK125" s="842"/>
      <c r="DL125" s="842" t="s">
        <v>485</v>
      </c>
      <c r="DM125" s="842"/>
      <c r="DN125" s="842"/>
      <c r="DO125" s="842"/>
      <c r="DP125" s="842"/>
      <c r="DQ125" s="842" t="s">
        <v>129</v>
      </c>
      <c r="DR125" s="842"/>
      <c r="DS125" s="842"/>
      <c r="DT125" s="842"/>
      <c r="DU125" s="842"/>
      <c r="DV125" s="843" t="s">
        <v>129</v>
      </c>
      <c r="DW125" s="843"/>
      <c r="DX125" s="843"/>
      <c r="DY125" s="843"/>
      <c r="DZ125" s="844"/>
    </row>
    <row r="126" spans="1:130" s="230" customFormat="1" ht="26.25" customHeight="1" thickBot="1" x14ac:dyDescent="0.25">
      <c r="A126" s="820"/>
      <c r="B126" s="821"/>
      <c r="C126" s="815" t="s">
        <v>487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1308194</v>
      </c>
      <c r="AB126" s="780"/>
      <c r="AC126" s="780"/>
      <c r="AD126" s="780"/>
      <c r="AE126" s="781"/>
      <c r="AF126" s="782">
        <v>1374940</v>
      </c>
      <c r="AG126" s="780"/>
      <c r="AH126" s="780"/>
      <c r="AI126" s="780"/>
      <c r="AJ126" s="781"/>
      <c r="AK126" s="782">
        <v>2127336</v>
      </c>
      <c r="AL126" s="780"/>
      <c r="AM126" s="780"/>
      <c r="AN126" s="780"/>
      <c r="AO126" s="781"/>
      <c r="AP126" s="824">
        <v>1.1000000000000001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503</v>
      </c>
      <c r="CQ126" s="752"/>
      <c r="CR126" s="752"/>
      <c r="CS126" s="752"/>
      <c r="CT126" s="752"/>
      <c r="CU126" s="752"/>
      <c r="CV126" s="752"/>
      <c r="CW126" s="752"/>
      <c r="CX126" s="752"/>
      <c r="CY126" s="752"/>
      <c r="CZ126" s="752"/>
      <c r="DA126" s="752"/>
      <c r="DB126" s="752"/>
      <c r="DC126" s="752"/>
      <c r="DD126" s="752"/>
      <c r="DE126" s="752"/>
      <c r="DF126" s="753"/>
      <c r="DG126" s="816" t="s">
        <v>398</v>
      </c>
      <c r="DH126" s="817"/>
      <c r="DI126" s="817"/>
      <c r="DJ126" s="817"/>
      <c r="DK126" s="817"/>
      <c r="DL126" s="817" t="s">
        <v>477</v>
      </c>
      <c r="DM126" s="817"/>
      <c r="DN126" s="817"/>
      <c r="DO126" s="817"/>
      <c r="DP126" s="817"/>
      <c r="DQ126" s="817" t="s">
        <v>482</v>
      </c>
      <c r="DR126" s="817"/>
      <c r="DS126" s="817"/>
      <c r="DT126" s="817"/>
      <c r="DU126" s="817"/>
      <c r="DV126" s="794" t="s">
        <v>129</v>
      </c>
      <c r="DW126" s="794"/>
      <c r="DX126" s="794"/>
      <c r="DY126" s="794"/>
      <c r="DZ126" s="795"/>
    </row>
    <row r="127" spans="1:130" s="230" customFormat="1" ht="26.25" customHeight="1" x14ac:dyDescent="0.2">
      <c r="A127" s="822"/>
      <c r="B127" s="823"/>
      <c r="C127" s="838" t="s">
        <v>504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25096</v>
      </c>
      <c r="AB127" s="780"/>
      <c r="AC127" s="780"/>
      <c r="AD127" s="780"/>
      <c r="AE127" s="781"/>
      <c r="AF127" s="782">
        <v>24458</v>
      </c>
      <c r="AG127" s="780"/>
      <c r="AH127" s="780"/>
      <c r="AI127" s="780"/>
      <c r="AJ127" s="781"/>
      <c r="AK127" s="782">
        <v>19026</v>
      </c>
      <c r="AL127" s="780"/>
      <c r="AM127" s="780"/>
      <c r="AN127" s="780"/>
      <c r="AO127" s="781"/>
      <c r="AP127" s="824">
        <v>0</v>
      </c>
      <c r="AQ127" s="825"/>
      <c r="AR127" s="825"/>
      <c r="AS127" s="825"/>
      <c r="AT127" s="826"/>
      <c r="AU127" s="232"/>
      <c r="AV127" s="232"/>
      <c r="AW127" s="232"/>
      <c r="AX127" s="841" t="s">
        <v>505</v>
      </c>
      <c r="AY127" s="812"/>
      <c r="AZ127" s="812"/>
      <c r="BA127" s="812"/>
      <c r="BB127" s="812"/>
      <c r="BC127" s="812"/>
      <c r="BD127" s="812"/>
      <c r="BE127" s="813"/>
      <c r="BF127" s="811" t="s">
        <v>506</v>
      </c>
      <c r="BG127" s="812"/>
      <c r="BH127" s="812"/>
      <c r="BI127" s="812"/>
      <c r="BJ127" s="812"/>
      <c r="BK127" s="812"/>
      <c r="BL127" s="813"/>
      <c r="BM127" s="811" t="s">
        <v>507</v>
      </c>
      <c r="BN127" s="812"/>
      <c r="BO127" s="812"/>
      <c r="BP127" s="812"/>
      <c r="BQ127" s="812"/>
      <c r="BR127" s="812"/>
      <c r="BS127" s="813"/>
      <c r="BT127" s="811" t="s">
        <v>508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509</v>
      </c>
      <c r="CQ127" s="752"/>
      <c r="CR127" s="752"/>
      <c r="CS127" s="752"/>
      <c r="CT127" s="752"/>
      <c r="CU127" s="752"/>
      <c r="CV127" s="752"/>
      <c r="CW127" s="752"/>
      <c r="CX127" s="752"/>
      <c r="CY127" s="752"/>
      <c r="CZ127" s="752"/>
      <c r="DA127" s="752"/>
      <c r="DB127" s="752"/>
      <c r="DC127" s="752"/>
      <c r="DD127" s="752"/>
      <c r="DE127" s="752"/>
      <c r="DF127" s="753"/>
      <c r="DG127" s="816" t="s">
        <v>398</v>
      </c>
      <c r="DH127" s="817"/>
      <c r="DI127" s="817"/>
      <c r="DJ127" s="817"/>
      <c r="DK127" s="817"/>
      <c r="DL127" s="817" t="s">
        <v>510</v>
      </c>
      <c r="DM127" s="817"/>
      <c r="DN127" s="817"/>
      <c r="DO127" s="817"/>
      <c r="DP127" s="817"/>
      <c r="DQ127" s="817" t="s">
        <v>398</v>
      </c>
      <c r="DR127" s="817"/>
      <c r="DS127" s="817"/>
      <c r="DT127" s="817"/>
      <c r="DU127" s="817"/>
      <c r="DV127" s="794" t="s">
        <v>510</v>
      </c>
      <c r="DW127" s="794"/>
      <c r="DX127" s="794"/>
      <c r="DY127" s="794"/>
      <c r="DZ127" s="795"/>
    </row>
    <row r="128" spans="1:130" s="230" customFormat="1" ht="26.25" customHeight="1" thickBot="1" x14ac:dyDescent="0.25">
      <c r="A128" s="796" t="s">
        <v>511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512</v>
      </c>
      <c r="X128" s="798"/>
      <c r="Y128" s="798"/>
      <c r="Z128" s="799"/>
      <c r="AA128" s="800">
        <v>5989901</v>
      </c>
      <c r="AB128" s="801"/>
      <c r="AC128" s="801"/>
      <c r="AD128" s="801"/>
      <c r="AE128" s="802"/>
      <c r="AF128" s="803">
        <v>5580213</v>
      </c>
      <c r="AG128" s="801"/>
      <c r="AH128" s="801"/>
      <c r="AI128" s="801"/>
      <c r="AJ128" s="802"/>
      <c r="AK128" s="803">
        <v>5237390</v>
      </c>
      <c r="AL128" s="801"/>
      <c r="AM128" s="801"/>
      <c r="AN128" s="801"/>
      <c r="AO128" s="802"/>
      <c r="AP128" s="804"/>
      <c r="AQ128" s="805"/>
      <c r="AR128" s="805"/>
      <c r="AS128" s="805"/>
      <c r="AT128" s="806"/>
      <c r="AU128" s="232"/>
      <c r="AV128" s="232"/>
      <c r="AW128" s="232"/>
      <c r="AX128" s="807" t="s">
        <v>513</v>
      </c>
      <c r="AY128" s="808"/>
      <c r="AZ128" s="808"/>
      <c r="BA128" s="808"/>
      <c r="BB128" s="808"/>
      <c r="BC128" s="808"/>
      <c r="BD128" s="808"/>
      <c r="BE128" s="809"/>
      <c r="BF128" s="786" t="s">
        <v>398</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514</v>
      </c>
      <c r="CQ128" s="730"/>
      <c r="CR128" s="730"/>
      <c r="CS128" s="730"/>
      <c r="CT128" s="730"/>
      <c r="CU128" s="730"/>
      <c r="CV128" s="730"/>
      <c r="CW128" s="730"/>
      <c r="CX128" s="730"/>
      <c r="CY128" s="730"/>
      <c r="CZ128" s="730"/>
      <c r="DA128" s="730"/>
      <c r="DB128" s="730"/>
      <c r="DC128" s="730"/>
      <c r="DD128" s="730"/>
      <c r="DE128" s="730"/>
      <c r="DF128" s="731"/>
      <c r="DG128" s="790" t="s">
        <v>129</v>
      </c>
      <c r="DH128" s="791"/>
      <c r="DI128" s="791"/>
      <c r="DJ128" s="791"/>
      <c r="DK128" s="791"/>
      <c r="DL128" s="791" t="s">
        <v>129</v>
      </c>
      <c r="DM128" s="791"/>
      <c r="DN128" s="791"/>
      <c r="DO128" s="791"/>
      <c r="DP128" s="791"/>
      <c r="DQ128" s="791" t="s">
        <v>480</v>
      </c>
      <c r="DR128" s="791"/>
      <c r="DS128" s="791"/>
      <c r="DT128" s="791"/>
      <c r="DU128" s="791"/>
      <c r="DV128" s="792" t="s">
        <v>398</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515</v>
      </c>
      <c r="X129" s="777"/>
      <c r="Y129" s="777"/>
      <c r="Z129" s="778"/>
      <c r="AA129" s="779">
        <v>216033868</v>
      </c>
      <c r="AB129" s="780"/>
      <c r="AC129" s="780"/>
      <c r="AD129" s="780"/>
      <c r="AE129" s="781"/>
      <c r="AF129" s="782">
        <v>227707392</v>
      </c>
      <c r="AG129" s="780"/>
      <c r="AH129" s="780"/>
      <c r="AI129" s="780"/>
      <c r="AJ129" s="781"/>
      <c r="AK129" s="782">
        <v>218550571</v>
      </c>
      <c r="AL129" s="780"/>
      <c r="AM129" s="780"/>
      <c r="AN129" s="780"/>
      <c r="AO129" s="781"/>
      <c r="AP129" s="783"/>
      <c r="AQ129" s="784"/>
      <c r="AR129" s="784"/>
      <c r="AS129" s="784"/>
      <c r="AT129" s="785"/>
      <c r="AU129" s="233"/>
      <c r="AV129" s="233"/>
      <c r="AW129" s="233"/>
      <c r="AX129" s="751" t="s">
        <v>516</v>
      </c>
      <c r="AY129" s="752"/>
      <c r="AZ129" s="752"/>
      <c r="BA129" s="752"/>
      <c r="BB129" s="752"/>
      <c r="BC129" s="752"/>
      <c r="BD129" s="752"/>
      <c r="BE129" s="753"/>
      <c r="BF129" s="770" t="s">
        <v>482</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517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518</v>
      </c>
      <c r="X130" s="777"/>
      <c r="Y130" s="777"/>
      <c r="Z130" s="778"/>
      <c r="AA130" s="779">
        <v>24851566</v>
      </c>
      <c r="AB130" s="780"/>
      <c r="AC130" s="780"/>
      <c r="AD130" s="780"/>
      <c r="AE130" s="781"/>
      <c r="AF130" s="782">
        <v>25424430</v>
      </c>
      <c r="AG130" s="780"/>
      <c r="AH130" s="780"/>
      <c r="AI130" s="780"/>
      <c r="AJ130" s="781"/>
      <c r="AK130" s="782">
        <v>24632484</v>
      </c>
      <c r="AL130" s="780"/>
      <c r="AM130" s="780"/>
      <c r="AN130" s="780"/>
      <c r="AO130" s="781"/>
      <c r="AP130" s="783"/>
      <c r="AQ130" s="784"/>
      <c r="AR130" s="784"/>
      <c r="AS130" s="784"/>
      <c r="AT130" s="785"/>
      <c r="AU130" s="233"/>
      <c r="AV130" s="233"/>
      <c r="AW130" s="233"/>
      <c r="AX130" s="751" t="s">
        <v>519</v>
      </c>
      <c r="AY130" s="752"/>
      <c r="AZ130" s="752"/>
      <c r="BA130" s="752"/>
      <c r="BB130" s="752"/>
      <c r="BC130" s="752"/>
      <c r="BD130" s="752"/>
      <c r="BE130" s="753"/>
      <c r="BF130" s="754">
        <v>4.4000000000000004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520</v>
      </c>
      <c r="X131" s="761"/>
      <c r="Y131" s="761"/>
      <c r="Z131" s="762"/>
      <c r="AA131" s="763">
        <v>191182302</v>
      </c>
      <c r="AB131" s="764"/>
      <c r="AC131" s="764"/>
      <c r="AD131" s="764"/>
      <c r="AE131" s="765"/>
      <c r="AF131" s="766">
        <v>202282962</v>
      </c>
      <c r="AG131" s="764"/>
      <c r="AH131" s="764"/>
      <c r="AI131" s="764"/>
      <c r="AJ131" s="765"/>
      <c r="AK131" s="766">
        <v>193918087</v>
      </c>
      <c r="AL131" s="764"/>
      <c r="AM131" s="764"/>
      <c r="AN131" s="764"/>
      <c r="AO131" s="765"/>
      <c r="AP131" s="767"/>
      <c r="AQ131" s="768"/>
      <c r="AR131" s="768"/>
      <c r="AS131" s="768"/>
      <c r="AT131" s="769"/>
      <c r="AU131" s="233"/>
      <c r="AV131" s="233"/>
      <c r="AW131" s="233"/>
      <c r="AX131" s="729" t="s">
        <v>521</v>
      </c>
      <c r="AY131" s="730"/>
      <c r="AZ131" s="730"/>
      <c r="BA131" s="730"/>
      <c r="BB131" s="730"/>
      <c r="BC131" s="730"/>
      <c r="BD131" s="730"/>
      <c r="BE131" s="731"/>
      <c r="BF131" s="732" t="s">
        <v>485</v>
      </c>
      <c r="BG131" s="733"/>
      <c r="BH131" s="733"/>
      <c r="BI131" s="733"/>
      <c r="BJ131" s="733"/>
      <c r="BK131" s="733"/>
      <c r="BL131" s="734"/>
      <c r="BM131" s="732">
        <v>400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522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523</v>
      </c>
      <c r="W132" s="742"/>
      <c r="X132" s="742"/>
      <c r="Y132" s="742"/>
      <c r="Z132" s="743"/>
      <c r="AA132" s="744">
        <v>4.9671423040000002</v>
      </c>
      <c r="AB132" s="745"/>
      <c r="AC132" s="745"/>
      <c r="AD132" s="745"/>
      <c r="AE132" s="746"/>
      <c r="AF132" s="747">
        <v>4.3945826520000004</v>
      </c>
      <c r="AG132" s="745"/>
      <c r="AH132" s="745"/>
      <c r="AI132" s="745"/>
      <c r="AJ132" s="746"/>
      <c r="AK132" s="747">
        <v>4.0575910799999999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524</v>
      </c>
      <c r="W133" s="721"/>
      <c r="X133" s="721"/>
      <c r="Y133" s="721"/>
      <c r="Z133" s="722"/>
      <c r="AA133" s="723">
        <v>5.0999999999999996</v>
      </c>
      <c r="AB133" s="724"/>
      <c r="AC133" s="724"/>
      <c r="AD133" s="724"/>
      <c r="AE133" s="725"/>
      <c r="AF133" s="723">
        <v>4.8</v>
      </c>
      <c r="AG133" s="724"/>
      <c r="AH133" s="724"/>
      <c r="AI133" s="724"/>
      <c r="AJ133" s="725"/>
      <c r="AK133" s="723">
        <v>4.4000000000000004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uDjZCDJtLEvvhiUv8SH1xTkLmNNbqyCNFpytku4fNzNMOZbx9Ieofihft7J1ssHFj9mQZGrG+/n9Sgy2hkyg==" saltValue="7F9UNvWcOOzx26LacH7Gc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605F6-84AD-496E-99D3-67DBBC462092}">
  <sheetPr>
    <pageSetUpPr fitToPage="1"/>
  </sheetPr>
  <dimension ref="A1:DQ105"/>
  <sheetViews>
    <sheetView showGridLines="0" view="pageBreakPreview" topLeftCell="AB52"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525</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kaFR7PyGvfdx5whi8L9zyLhe5ho9AGYs4dKSPxYSxmcZyx+EEAg7Igwb8JIIFBa2vMsAA5HipW+5Lccid20Oww==" saltValue="036izyNFhrYWPyofrBqj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9vmu6qGYaFh/MWYCjOMkoAx/ydgCGyUiAQguC6aGQKflVnut2IyxwGK+yS4oGhTDCpstFhDS/TrL8Y9+r/awMg==" saltValue="3nteVKmscH8jn55SyhUs6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526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528</v>
      </c>
      <c r="AP7" s="272"/>
      <c r="AQ7" s="273" t="s">
        <v>529</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530</v>
      </c>
      <c r="AQ8" s="279" t="s">
        <v>531</v>
      </c>
      <c r="AR8" s="280" t="s">
        <v>532</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533</v>
      </c>
      <c r="AL9" s="1131"/>
      <c r="AM9" s="1131"/>
      <c r="AN9" s="1132"/>
      <c r="AO9" s="281">
        <v>79907742</v>
      </c>
      <c r="AP9" s="281">
        <v>100804</v>
      </c>
      <c r="AQ9" s="282">
        <v>106216</v>
      </c>
      <c r="AR9" s="283">
        <v>-5.0999999999999996</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534</v>
      </c>
      <c r="AL10" s="1131"/>
      <c r="AM10" s="1131"/>
      <c r="AN10" s="1132"/>
      <c r="AO10" s="284">
        <v>129112</v>
      </c>
      <c r="AP10" s="284">
        <v>163</v>
      </c>
      <c r="AQ10" s="285">
        <v>93</v>
      </c>
      <c r="AR10" s="286">
        <v>75.3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535</v>
      </c>
      <c r="AL11" s="1131"/>
      <c r="AM11" s="1131"/>
      <c r="AN11" s="1132"/>
      <c r="AO11" s="284">
        <v>194223</v>
      </c>
      <c r="AP11" s="284">
        <v>245</v>
      </c>
      <c r="AQ11" s="285">
        <v>1081</v>
      </c>
      <c r="AR11" s="286">
        <v>-77.3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536</v>
      </c>
      <c r="AL12" s="1131"/>
      <c r="AM12" s="1131"/>
      <c r="AN12" s="1132"/>
      <c r="AO12" s="284" t="s">
        <v>537</v>
      </c>
      <c r="AP12" s="284" t="s">
        <v>537</v>
      </c>
      <c r="AQ12" s="285">
        <v>5</v>
      </c>
      <c r="AR12" s="286" t="s">
        <v>537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538</v>
      </c>
      <c r="AL13" s="1131"/>
      <c r="AM13" s="1131"/>
      <c r="AN13" s="1132"/>
      <c r="AO13" s="284">
        <v>1328296</v>
      </c>
      <c r="AP13" s="284">
        <v>1676</v>
      </c>
      <c r="AQ13" s="285">
        <v>1912</v>
      </c>
      <c r="AR13" s="286">
        <v>-12.3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539</v>
      </c>
      <c r="AL14" s="1131"/>
      <c r="AM14" s="1131"/>
      <c r="AN14" s="1132"/>
      <c r="AO14" s="284">
        <v>1248329</v>
      </c>
      <c r="AP14" s="284">
        <v>1575</v>
      </c>
      <c r="AQ14" s="285">
        <v>1291</v>
      </c>
      <c r="AR14" s="286">
        <v>22</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540</v>
      </c>
      <c r="AL15" s="1134"/>
      <c r="AM15" s="1134"/>
      <c r="AN15" s="1135"/>
      <c r="AO15" s="284">
        <v>-5800336</v>
      </c>
      <c r="AP15" s="284">
        <v>-7317</v>
      </c>
      <c r="AQ15" s="285">
        <v>-7284</v>
      </c>
      <c r="AR15" s="286">
        <v>0.5</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187</v>
      </c>
      <c r="AL16" s="1134"/>
      <c r="AM16" s="1134"/>
      <c r="AN16" s="1135"/>
      <c r="AO16" s="284">
        <v>77007366</v>
      </c>
      <c r="AP16" s="284">
        <v>97145</v>
      </c>
      <c r="AQ16" s="285">
        <v>103314</v>
      </c>
      <c r="AR16" s="286">
        <v>-6</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541</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542</v>
      </c>
      <c r="AP20" s="293" t="s">
        <v>543</v>
      </c>
      <c r="AQ20" s="294" t="s">
        <v>544</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545</v>
      </c>
      <c r="AL21" s="1137"/>
      <c r="AM21" s="1137"/>
      <c r="AN21" s="1138"/>
      <c r="AO21" s="297">
        <v>10.95</v>
      </c>
      <c r="AP21" s="298">
        <v>11.33</v>
      </c>
      <c r="AQ21" s="299">
        <v>-0.38</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546</v>
      </c>
      <c r="AL22" s="1137"/>
      <c r="AM22" s="1137"/>
      <c r="AN22" s="1138"/>
      <c r="AO22" s="302">
        <v>100.1</v>
      </c>
      <c r="AP22" s="303">
        <v>99.7</v>
      </c>
      <c r="AQ22" s="304">
        <v>0.4</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547</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548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528</v>
      </c>
      <c r="AP30" s="272"/>
      <c r="AQ30" s="273" t="s">
        <v>529</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530</v>
      </c>
      <c r="AQ31" s="279" t="s">
        <v>531</v>
      </c>
      <c r="AR31" s="280" t="s">
        <v>532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550</v>
      </c>
      <c r="AL32" s="1121"/>
      <c r="AM32" s="1121"/>
      <c r="AN32" s="1122"/>
      <c r="AO32" s="312">
        <v>25816017</v>
      </c>
      <c r="AP32" s="312">
        <v>32567</v>
      </c>
      <c r="AQ32" s="313">
        <v>30951</v>
      </c>
      <c r="AR32" s="314">
        <v>5.2</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551</v>
      </c>
      <c r="AL33" s="1121"/>
      <c r="AM33" s="1121"/>
      <c r="AN33" s="1122"/>
      <c r="AO33" s="312" t="s">
        <v>537</v>
      </c>
      <c r="AP33" s="312" t="s">
        <v>537</v>
      </c>
      <c r="AQ33" s="313">
        <v>1792</v>
      </c>
      <c r="AR33" s="314" t="s">
        <v>537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552</v>
      </c>
      <c r="AL34" s="1121"/>
      <c r="AM34" s="1121"/>
      <c r="AN34" s="1122"/>
      <c r="AO34" s="312">
        <v>4833333</v>
      </c>
      <c r="AP34" s="312">
        <v>6097</v>
      </c>
      <c r="AQ34" s="313">
        <v>21367</v>
      </c>
      <c r="AR34" s="314">
        <v>-71.5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553</v>
      </c>
      <c r="AL35" s="1121"/>
      <c r="AM35" s="1121"/>
      <c r="AN35" s="1122"/>
      <c r="AO35" s="312">
        <v>4931352</v>
      </c>
      <c r="AP35" s="312">
        <v>6221</v>
      </c>
      <c r="AQ35" s="313">
        <v>9606</v>
      </c>
      <c r="AR35" s="314">
        <v>-35.200000000000003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554</v>
      </c>
      <c r="AL36" s="1121"/>
      <c r="AM36" s="1121"/>
      <c r="AN36" s="1122"/>
      <c r="AO36" s="312">
        <v>691</v>
      </c>
      <c r="AP36" s="312">
        <v>1</v>
      </c>
      <c r="AQ36" s="313">
        <v>129</v>
      </c>
      <c r="AR36" s="314">
        <v>-99.2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555</v>
      </c>
      <c r="AL37" s="1121"/>
      <c r="AM37" s="1121"/>
      <c r="AN37" s="1122"/>
      <c r="AO37" s="312">
        <v>2156884</v>
      </c>
      <c r="AP37" s="312">
        <v>2721</v>
      </c>
      <c r="AQ37" s="313">
        <v>1458</v>
      </c>
      <c r="AR37" s="314">
        <v>86.6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556</v>
      </c>
      <c r="AL38" s="1124"/>
      <c r="AM38" s="1124"/>
      <c r="AN38" s="1125"/>
      <c r="AO38" s="315" t="s">
        <v>537</v>
      </c>
      <c r="AP38" s="315" t="s">
        <v>537</v>
      </c>
      <c r="AQ38" s="316">
        <v>0</v>
      </c>
      <c r="AR38" s="304" t="s">
        <v>537</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557</v>
      </c>
      <c r="AL39" s="1124"/>
      <c r="AM39" s="1124"/>
      <c r="AN39" s="1125"/>
      <c r="AO39" s="312">
        <v>-5237390</v>
      </c>
      <c r="AP39" s="312">
        <v>-6607</v>
      </c>
      <c r="AQ39" s="313">
        <v>-17360</v>
      </c>
      <c r="AR39" s="314">
        <v>-61.9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558</v>
      </c>
      <c r="AL40" s="1121"/>
      <c r="AM40" s="1121"/>
      <c r="AN40" s="1122"/>
      <c r="AO40" s="312">
        <v>-24632484</v>
      </c>
      <c r="AP40" s="312">
        <v>-31074</v>
      </c>
      <c r="AQ40" s="313">
        <v>-31639</v>
      </c>
      <c r="AR40" s="314">
        <v>-1.8</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7868403</v>
      </c>
      <c r="AP41" s="312">
        <v>9926</v>
      </c>
      <c r="AQ41" s="313">
        <v>16304</v>
      </c>
      <c r="AR41" s="314">
        <v>-39.1</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559</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560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528</v>
      </c>
      <c r="AN49" s="1115" t="s">
        <v>562</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563</v>
      </c>
      <c r="AO50" s="329" t="s">
        <v>564</v>
      </c>
      <c r="AP50" s="330" t="s">
        <v>565</v>
      </c>
      <c r="AQ50" s="331" t="s">
        <v>566</v>
      </c>
      <c r="AR50" s="332" t="s">
        <v>567</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568</v>
      </c>
      <c r="AL51" s="325"/>
      <c r="AM51" s="333">
        <v>42244181</v>
      </c>
      <c r="AN51" s="334">
        <v>52492</v>
      </c>
      <c r="AO51" s="335">
        <v>-3.9</v>
      </c>
      <c r="AP51" s="336">
        <v>54945</v>
      </c>
      <c r="AQ51" s="337">
        <v>3.9</v>
      </c>
      <c r="AR51" s="338">
        <v>-7.8</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569</v>
      </c>
      <c r="AM52" s="341">
        <v>21083006</v>
      </c>
      <c r="AN52" s="342">
        <v>26197</v>
      </c>
      <c r="AO52" s="343">
        <v>-10.1</v>
      </c>
      <c r="AP52" s="344">
        <v>29293</v>
      </c>
      <c r="AQ52" s="345">
        <v>8.4</v>
      </c>
      <c r="AR52" s="346">
        <v>-18.5</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570</v>
      </c>
      <c r="AL53" s="325"/>
      <c r="AM53" s="333">
        <v>56699489</v>
      </c>
      <c r="AN53" s="334">
        <v>70651</v>
      </c>
      <c r="AO53" s="335">
        <v>34.6</v>
      </c>
      <c r="AP53" s="336">
        <v>57132</v>
      </c>
      <c r="AQ53" s="337">
        <v>4</v>
      </c>
      <c r="AR53" s="338">
        <v>30.6</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569</v>
      </c>
      <c r="AM54" s="341">
        <v>29346368</v>
      </c>
      <c r="AN54" s="342">
        <v>36567</v>
      </c>
      <c r="AO54" s="343">
        <v>39.6</v>
      </c>
      <c r="AP54" s="344">
        <v>30126</v>
      </c>
      <c r="AQ54" s="345">
        <v>2.8</v>
      </c>
      <c r="AR54" s="346">
        <v>36.799999999999997</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571</v>
      </c>
      <c r="AL55" s="325"/>
      <c r="AM55" s="333">
        <v>56456955</v>
      </c>
      <c r="AN55" s="334">
        <v>70574</v>
      </c>
      <c r="AO55" s="335">
        <v>-0.1</v>
      </c>
      <c r="AP55" s="336">
        <v>58766</v>
      </c>
      <c r="AQ55" s="337">
        <v>2.9</v>
      </c>
      <c r="AR55" s="338">
        <v>-3</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569</v>
      </c>
      <c r="AM56" s="341">
        <v>29937384</v>
      </c>
      <c r="AN56" s="342">
        <v>37423</v>
      </c>
      <c r="AO56" s="343">
        <v>2.2999999999999998</v>
      </c>
      <c r="AP56" s="344">
        <v>29363</v>
      </c>
      <c r="AQ56" s="345">
        <v>-2.5</v>
      </c>
      <c r="AR56" s="346">
        <v>4.8</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572</v>
      </c>
      <c r="AL57" s="325"/>
      <c r="AM57" s="333">
        <v>45842169</v>
      </c>
      <c r="AN57" s="334">
        <v>57607</v>
      </c>
      <c r="AO57" s="335">
        <v>-18.399999999999999</v>
      </c>
      <c r="AP57" s="336">
        <v>62482</v>
      </c>
      <c r="AQ57" s="337">
        <v>6.3</v>
      </c>
      <c r="AR57" s="338">
        <v>-24.7</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569</v>
      </c>
      <c r="AM58" s="341">
        <v>23304104</v>
      </c>
      <c r="AN58" s="342">
        <v>29285</v>
      </c>
      <c r="AO58" s="343">
        <v>-21.7</v>
      </c>
      <c r="AP58" s="344">
        <v>34626</v>
      </c>
      <c r="AQ58" s="345">
        <v>17.899999999999999</v>
      </c>
      <c r="AR58" s="346">
        <v>-39.6</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573</v>
      </c>
      <c r="AL59" s="325"/>
      <c r="AM59" s="333">
        <v>52453232</v>
      </c>
      <c r="AN59" s="334">
        <v>66170</v>
      </c>
      <c r="AO59" s="335">
        <v>14.9</v>
      </c>
      <c r="AP59" s="336">
        <v>59288</v>
      </c>
      <c r="AQ59" s="337">
        <v>-5.0999999999999996</v>
      </c>
      <c r="AR59" s="338">
        <v>20</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569</v>
      </c>
      <c r="AM60" s="341">
        <v>28346434</v>
      </c>
      <c r="AN60" s="342">
        <v>35759</v>
      </c>
      <c r="AO60" s="343">
        <v>22.1</v>
      </c>
      <c r="AP60" s="344">
        <v>32670</v>
      </c>
      <c r="AQ60" s="345">
        <v>-5.6</v>
      </c>
      <c r="AR60" s="346">
        <v>27.7</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574</v>
      </c>
      <c r="AL61" s="347"/>
      <c r="AM61" s="348">
        <v>50739205</v>
      </c>
      <c r="AN61" s="349">
        <v>63499</v>
      </c>
      <c r="AO61" s="350">
        <v>5.4</v>
      </c>
      <c r="AP61" s="351">
        <v>58523</v>
      </c>
      <c r="AQ61" s="352">
        <v>2.4</v>
      </c>
      <c r="AR61" s="338">
        <v>3</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569</v>
      </c>
      <c r="AM62" s="341">
        <v>26403459</v>
      </c>
      <c r="AN62" s="342">
        <v>33046</v>
      </c>
      <c r="AO62" s="343">
        <v>6.4</v>
      </c>
      <c r="AP62" s="344">
        <v>31216</v>
      </c>
      <c r="AQ62" s="345">
        <v>4.2</v>
      </c>
      <c r="AR62" s="346">
        <v>2.2000000000000002</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p1QoizF16l2wb7pJl3XT+/PL0uKoMRsudAbDYLlMEYi9xnInaWJR6x46IaO6mePvT/woGt2LgJfH0cgAOXVRuQ==" saltValue="B4lBWhwdWBfpwglkbC0bH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F94" zoomScaleNormal="100" zoomScaleSheetLayoutView="55" workbookViewId="0">
      <selection activeCell="CN103" sqref="CN103"/>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576</v>
      </c>
    </row>
    <row r="120" spans="125:125" ht="13.5" hidden="1" customHeight="1" x14ac:dyDescent="0.2"/>
    <row r="121" spans="125:125" ht="13.5" hidden="1" customHeight="1" x14ac:dyDescent="0.2">
      <c r="DU121" s="259"/>
    </row>
  </sheetData>
  <sheetProtection algorithmName="SHA-512" hashValue="HQSjKK3Lm/3EZ2PYigB5qVXmpuZvYJCpyegMVEF6vKto/yI0+3inr3FE68UF2Sw3oCPFLZwW5V+jkI3zlkTiVQ==" saltValue="kUOBJGleAagvULWXQ7QG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T82" zoomScaleNormal="100" zoomScaleSheetLayoutView="55" workbookViewId="0">
      <selection activeCell="CT100" sqref="CT100"/>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577</v>
      </c>
    </row>
  </sheetData>
  <sheetProtection algorithmName="SHA-512" hashValue="xdkhx9AWh2dBb7+C+N/q9Nc4E8kWVvq4JXvy5fQ8rN8pZgQo5GG0PfUyTSY16qtk15ematXd3H0DarEi/dDm4w==" saltValue="xlmp0n7PkDI7SqSo5P1i6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5" zoomScaleSheetLayoutView="100" workbookViewId="0">
      <selection activeCell="M45" sqref="M45"/>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578</v>
      </c>
      <c r="G46" s="8" t="s">
        <v>579</v>
      </c>
      <c r="H46" s="8" t="s">
        <v>580</v>
      </c>
      <c r="I46" s="8" t="s">
        <v>581</v>
      </c>
      <c r="J46" s="9" t="s">
        <v>582</v>
      </c>
    </row>
    <row r="47" spans="2:10" ht="57.75" customHeight="1" x14ac:dyDescent="0.2">
      <c r="B47" s="10"/>
      <c r="C47" s="1139" t="s">
        <v>3</v>
      </c>
      <c r="D47" s="1139"/>
      <c r="E47" s="1140"/>
      <c r="F47" s="11">
        <v>7.15</v>
      </c>
      <c r="G47" s="12">
        <v>5.42</v>
      </c>
      <c r="H47" s="12">
        <v>4.9800000000000004</v>
      </c>
      <c r="I47" s="12">
        <v>6.36</v>
      </c>
      <c r="J47" s="13">
        <v>6.31</v>
      </c>
    </row>
    <row r="48" spans="2:10" ht="57.75" customHeight="1" x14ac:dyDescent="0.2">
      <c r="B48" s="14"/>
      <c r="C48" s="1141" t="s">
        <v>4</v>
      </c>
      <c r="D48" s="1141"/>
      <c r="E48" s="1142"/>
      <c r="F48" s="15">
        <v>2.83</v>
      </c>
      <c r="G48" s="16">
        <v>2.79</v>
      </c>
      <c r="H48" s="16">
        <v>3</v>
      </c>
      <c r="I48" s="16">
        <v>3.18</v>
      </c>
      <c r="J48" s="17">
        <v>4.26</v>
      </c>
    </row>
    <row r="49" spans="2:10" ht="57.75" customHeight="1" thickBot="1" x14ac:dyDescent="0.25">
      <c r="B49" s="18"/>
      <c r="C49" s="1143" t="s">
        <v>5</v>
      </c>
      <c r="D49" s="1143"/>
      <c r="E49" s="1144"/>
      <c r="F49" s="19" t="s">
        <v>583</v>
      </c>
      <c r="G49" s="20" t="s">
        <v>584</v>
      </c>
      <c r="H49" s="20" t="s">
        <v>585</v>
      </c>
      <c r="I49" s="20">
        <v>1.96</v>
      </c>
      <c r="J49" s="21">
        <v>0.64</v>
      </c>
    </row>
    <row r="50" spans="2:10" ht="13" x14ac:dyDescent="0.2"/>
  </sheetData>
  <sheetProtection algorithmName="SHA-512" hashValue="4dKv5JqUv1XBPd8cw88Tr9QoQfFJu6vUhmkwnRMl5CgglbACVSJH9IXnfrms4o/rc5WzGNgNFoUqbJcpel4+QQ==" saltValue="RWCXTJYnSSKyNKAr3GEe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2024-03-27T02:25:53Z</dcterms:created>
  <dcterms:modified xsi:type="dcterms:W3CDTF">2024-03-27T02:26:59Z</dcterms:modified>
  <cp:category/>
</cp:coreProperties>
</file>