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83683648-8842-4AF1-B223-8B3502F7F30D}" xr6:coauthVersionLast="36" xr6:coauthVersionMax="47" xr10:uidLastSave="{00000000-0000-0000-0000-000000000000}"/>
  <bookViews>
    <workbookView xWindow="-28920" yWindow="-120" windowWidth="29040" windowHeight="15990" tabRatio="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7" i="10" l="1"/>
  <c r="BG36" i="10"/>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U37" i="10"/>
  <c r="CO34" i="10"/>
  <c r="CO35" i="10" s="1"/>
  <c r="CO36" i="10" s="1"/>
  <c r="CO37" i="10" s="1"/>
  <c r="CO38" i="10" s="1"/>
  <c r="CO39" i="10" s="1"/>
  <c r="CO40" i="10" s="1"/>
  <c r="CO41" i="10" s="1"/>
  <c r="CO42" i="10" s="1"/>
  <c r="CO43" i="10" s="1"/>
  <c r="BW34" i="10"/>
  <c r="BW35" i="10" s="1"/>
  <c r="BW36" i="10" s="1"/>
  <c r="BW37" i="10" s="1"/>
  <c r="BW38" i="10" s="1"/>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AM37" i="10" s="1"/>
  <c r="BE34" i="10" l="1"/>
  <c r="BE35" i="10" s="1"/>
  <c r="BE36" i="10" s="1"/>
  <c r="BE37" i="10" s="1"/>
</calcChain>
</file>

<file path=xl/sharedStrings.xml><?xml version="1.0" encoding="utf-8"?>
<sst xmlns="http://schemas.openxmlformats.org/spreadsheetml/2006/main" count="1064" uniqueCount="637">
  <si>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</si>
  <si>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</si>
  <si>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</si>
  <si>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</si>
  <si>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</si>
  <si>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</si>
  <si>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</si>
  <si>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</si>
  <si>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</si>
  <si>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</si>
  <si>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</si>
  <si>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</si>
  <si>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</si>
  <si>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</si>
  <si>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</si>
  <si>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</si>
  <si>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</si>
  <si>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</si>
  <si>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</si>
  <si>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</si>
  <si>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</si>
  <si>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</si>
  <si>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</si>
  <si>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</si>
  <si>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</si>
  <si>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</si>
  <si>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</si>
  <si>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</si>
  <si>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</si>
  <si>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</si>
  <si>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</si>
  <si>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</si>
  <si>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</si>
  <si>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</si>
  <si>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</si>
  <si>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</si>
  <si>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</si>
  <si>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</si>
  <si>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</si>
  <si>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</si>
  <si>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</si>
  <si>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</si>
  <si>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</si>
  <si>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</si>
  <si>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</si>
  <si>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</si>
  <si>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</si>
  <si>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</si>
  <si>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</si>
  <si>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</si>
  <si>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</si>
  <si>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</si>
  <si>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</si>
  <si>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</si>
  <si>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</si>
  <si>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</si>
  <si>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</si>
  <si>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</si>
  <si>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</si>
  <si>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</si>
  <si>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</si>
  <si>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</si>
  <si>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</si>
  <si>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</si>
  <si>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</si>
  <si>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</si>
  <si>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</si>
  <si>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</si>
  <si>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</si>
  <si>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</si>
  <si>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</si>
  <si>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</si>
  <si>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</si>
  <si>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</si>
  <si>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</si>
  <si>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</si>
  <si>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</si>
  <si>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</si>
  <si>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</si>
  <si>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</si>
  <si>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</si>
  <si>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</si>
  <si>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</si>
  <si>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</si>
  <si>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</si>
  <si>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</si>
  <si>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</si>
  <si>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</si>
  <si>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</si>
  <si>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</si>
  <si>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</si>
  <si>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</si>
  <si>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</si>
  <si>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</si>
  <si>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</si>
  <si>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</si>
  <si>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</si>
  <si>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</si>
  <si>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</si>
  <si>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</si>
  <si>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京都市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</si>
  <si>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</si>
  <si>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</si>
  <si>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</si>
  <si>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</si>
  <si>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</si>
  <si>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</si>
  <si>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</si>
  <si>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</si>
  <si>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</si>
  <si>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</si>
  <si>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</si>
  <si>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</si>
  <si>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</si>
  <si>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</si>
  <si>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</si>
  <si>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</si>
  <si>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</si>
  <si>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</si>
  <si>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</si>
  <si>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</si>
  <si>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</si>
  <si>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</si>
  <si>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</si>
  <si>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</si>
  <si>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</si>
  <si>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</si>
  <si>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</si>
  <si>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</si>
  <si>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</si>
  <si>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</si>
  <si>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</si>
  <si>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</si>
  <si>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</si>
  <si>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</si>
  <si>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</si>
  <si>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</si>
  <si>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</si>
  <si>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</si>
  <si>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</si>
  <si>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</si>
  <si>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</si>
  <si>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</si>
  <si>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</si>
  <si>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</si>
  <si>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</si>
  <si>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</si>
  <si>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</si>
  <si>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</si>
  <si>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</si>
  <si>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</si>
  <si>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</si>
  <si>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</si>
  <si>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</si>
  <si>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</si>
  <si>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</si>
  <si>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</si>
  <si>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</si>
  <si>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</si>
  <si>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</si>
  <si>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</si>
  <si>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</si>
  <si>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</si>
  <si>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</si>
  <si>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</si>
  <si>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</si>
  <si>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</si>
  <si>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</si>
  <si>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</si>
  <si>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</si>
  <si>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</si>
  <si>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</si>
  <si>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</si>
  <si>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</si>
  <si>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</si>
  <si>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</si>
  <si>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</si>
  <si>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</si>
  <si>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</si>
  <si>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</si>
  <si>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</si>
  <si>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</si>
  <si>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</si>
  <si>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</si>
  <si>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</si>
  <si>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</si>
  <si>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</si>
  <si>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</si>
  <si>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</si>
  <si>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</si>
  <si>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</si>
  <si>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</si>
  <si>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</si>
  <si>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</si>
  <si>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</si>
  <si>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</si>
  <si>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</si>
  <si>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</si>
  <si>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</si>
  <si>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</si>
  <si>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</si>
  <si>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</si>
  <si>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</si>
  <si>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</si>
  <si>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</si>
  <si>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</si>
  <si>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</si>
  <si>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</si>
  <si>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</si>
  <si>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</si>
  <si>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</si>
  <si>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</si>
  <si>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</si>
  <si>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</si>
  <si>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</si>
  <si>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</si>
  <si>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</si>
  <si>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</si>
  <si>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</si>
  <si>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京都府京都市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</si>
  <si>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</si>
  <si>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</si>
  <si>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</si>
  <si>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</si>
  <si>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</si>
  <si>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</si>
  <si>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</si>
  <si>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</si>
  <si>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</si>
  <si>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</si>
  <si>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</si>
  <si>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</si>
  <si>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</si>
  <si>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</si>
  <si>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</si>
  <si>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</si>
  <si>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</si>
  <si>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</si>
  <si>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</si>
  <si>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</si>
  <si>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</si>
  <si>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</si>
  <si>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</si>
  <si>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</si>
  <si>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</si>
  <si>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</si>
  <si>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</si>
  <si>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</si>
  <si>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</si>
  <si>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</si>
  <si>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</si>
  <si>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</si>
  <si>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</si>
  <si>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</si>
  <si>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</si>
  <si>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</si>
  <si>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</si>
  <si>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</si>
  <si>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</si>
  <si>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</si>
  <si>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</si>
  <si>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</si>
  <si>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</si>
  <si>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</si>
  <si>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</si>
  <si>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</si>
  <si>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</si>
  <si>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</si>
  <si>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</si>
  <si>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</si>
  <si>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</si>
  <si>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</si>
  <si>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</si>
  <si>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</si>
  <si>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</si>
  <si>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</si>
  <si>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</si>
  <si>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</si>
  <si>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</si>
  <si>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</si>
  <si>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</si>
  <si>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</si>
  <si>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</si>
  <si>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</si>
  <si>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</si>
  <si>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</si>
  <si>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</si>
  <si>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</si>
  <si>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</si>
  <si>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</si>
  <si>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</si>
  <si>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</si>
  <si>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</si>
  <si>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</si>
  <si>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</si>
  <si>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</si>
  <si>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</si>
  <si>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</si>
  <si>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</si>
  <si>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</si>
  <si>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</si>
  <si>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</si>
  <si>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</si>
  <si>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</si>
  <si>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</si>
  <si>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</si>
  <si>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</si>
  <si>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</si>
  <si>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</si>
  <si>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</si>
  <si>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</si>
  <si>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</si>
  <si>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</si>
  <si>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</si>
  <si>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</si>
  <si>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</si>
  <si>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</si>
  <si>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</si>
  <si>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</si>
  <si>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</si>
  <si>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</si>
  <si>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</si>
  <si>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</si>
  <si>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</si>
  <si>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</si>
  <si>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</si>
  <si>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</si>
  <si>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</si>
  <si>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</si>
  <si>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</si>
  <si>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</si>
  <si>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</si>
  <si>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</si>
  <si>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</si>
  <si>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</si>
  <si>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</si>
  <si>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</si>
  <si>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</si>
  <si>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</si>
  <si>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</si>
  <si>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</si>
  <si>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</si>
  <si>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</si>
  <si>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</si>
  <si>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</si>
  <si>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</si>
  <si>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</si>
  <si>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</si>
  <si>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</si>
  <si>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</si>
  <si>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</si>
  <si>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</si>
  <si>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</si>
  <si>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</si>
  <si>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</si>
  <si>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</si>
  <si>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</si>
  <si>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</si>
  <si>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</si>
  <si>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</si>
  <si>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</si>
  <si>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</si>
  <si>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</si>
  <si>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</si>
  <si>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</si>
  <si>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</si>
  <si>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</si>
  <si>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</si>
  <si>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</si>
  <si>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</si>
  <si>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</si>
  <si>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京都府京都市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</si>
  <si>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</si>
  <si>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</si>
  <si>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</si>
  <si>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</si>
  <si>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</si>
  <si>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</si>
  <si>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</si>
  <si>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</si>
  <si>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</si>
  <si>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</si>
  <si>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</si>
  <si>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</si>
  <si>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</si>
  <si>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</si>
  <si>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</si>
  <si>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</si>
  <si>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</si>
  <si>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</si>
  <si>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</si>
  <si>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</si>
  <si>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京都市母子父子寡婦福祉資金貸付事業特別会計</t>
    <phoneticPr fontId="5"/>
  </si>
  <si>
    <t>-</t>
    <phoneticPr fontId="5"/>
  </si>
  <si>
    <t>京都市土地取得特別会計</t>
    <phoneticPr fontId="5"/>
  </si>
  <si>
    <t>-</t>
    <phoneticPr fontId="5"/>
  </si>
  <si>
    <t>京都市市公債特別会計</t>
    <phoneticPr fontId="5"/>
  </si>
  <si>
    <t>-</t>
    <phoneticPr fontId="5"/>
  </si>
  <si>
    <t>京都市立病院機構病院事業債特別会計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</si>
  <si>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</si>
  <si>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</si>
  <si>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</si>
  <si>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</si>
  <si>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</si>
  <si>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</si>
  <si>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</si>
  <si>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</si>
  <si>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</si>
  <si>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</si>
  <si>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</si>
  <si>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</si>
  <si>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</si>
  <si>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京都市国民健康保険事業特別会計</t>
    <phoneticPr fontId="5"/>
  </si>
  <si>
    <t>京都市介護保険事業特別会計</t>
    <phoneticPr fontId="5"/>
  </si>
  <si>
    <t>京都市後期高齢者医療特別会計</t>
    <phoneticPr fontId="5"/>
  </si>
  <si>
    <t>京都市水道事業特別会計</t>
    <phoneticPr fontId="5"/>
  </si>
  <si>
    <t>法適用企業</t>
    <phoneticPr fontId="5"/>
  </si>
  <si>
    <t>京都市公共下水道事業特別会計</t>
    <phoneticPr fontId="5"/>
  </si>
  <si>
    <t>法適用企業</t>
    <phoneticPr fontId="5"/>
  </si>
  <si>
    <t>京都市自動車運送事業特別会計</t>
    <phoneticPr fontId="5"/>
  </si>
  <si>
    <t>-</t>
    <phoneticPr fontId="5"/>
  </si>
  <si>
    <t>法適用企業</t>
    <phoneticPr fontId="5"/>
  </si>
  <si>
    <t>京都市高速鉄道事業特別会計</t>
    <phoneticPr fontId="5"/>
  </si>
  <si>
    <t>法適用企業</t>
    <phoneticPr fontId="5"/>
  </si>
  <si>
    <t>京都市中央卸売市場第一市場特別会計</t>
    <phoneticPr fontId="5"/>
  </si>
  <si>
    <t>法非適用企業</t>
    <phoneticPr fontId="5"/>
  </si>
  <si>
    <t>京都市中央卸売市場第二市場・と畜場特別会計</t>
    <phoneticPr fontId="5"/>
  </si>
  <si>
    <t>法非適用企業</t>
    <phoneticPr fontId="5"/>
  </si>
  <si>
    <t>京都市農業集落排水事業特別会計</t>
    <phoneticPr fontId="5"/>
  </si>
  <si>
    <t>-</t>
    <phoneticPr fontId="5"/>
  </si>
  <si>
    <t>法非適用企業</t>
    <phoneticPr fontId="5"/>
  </si>
  <si>
    <t>京都市土地区画整理事業特別会計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</si>
  <si>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</si>
  <si>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</si>
  <si>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</si>
  <si>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</si>
  <si>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</si>
  <si>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</si>
  <si>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</si>
  <si>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</si>
  <si>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</si>
  <si>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</si>
  <si>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</si>
  <si>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</si>
  <si>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</si>
  <si>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</si>
  <si>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</si>
  <si>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</si>
  <si>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</si>
  <si>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</si>
  <si>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</si>
  <si>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</si>
  <si>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</si>
  <si>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</si>
  <si>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</si>
  <si>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</si>
  <si>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</si>
  <si>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</si>
  <si>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</si>
  <si>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</si>
  <si>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</si>
  <si>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</si>
  <si>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</si>
  <si>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</si>
  <si>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</si>
  <si>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</si>
  <si>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</si>
  <si>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</si>
  <si>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</si>
  <si>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</si>
  <si>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</si>
  <si>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</si>
  <si>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</si>
  <si>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</si>
  <si>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</si>
  <si>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</si>
  <si>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</si>
  <si>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</si>
  <si>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</si>
  <si>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</si>
  <si>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</si>
  <si>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</si>
  <si>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</si>
  <si>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</si>
  <si>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</si>
  <si>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</si>
  <si>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</si>
  <si>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</si>
  <si>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</si>
  <si>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</si>
  <si>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</si>
  <si>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</si>
  <si>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京都市公共下水道事業特別会計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</si>
  <si>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</si>
  <si>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</si>
  <si>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京都市高速鉄道事業特別会計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</si>
  <si>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</si>
  <si>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京都市中央卸売市場第一市場特別会計</t>
    <phoneticPr fontId="5"/>
  </si>
  <si>
    <t>-</t>
    <phoneticPr fontId="5"/>
  </si>
  <si>
    <t>(Ｆ)</t>
    <phoneticPr fontId="5"/>
  </si>
  <si>
    <t>京都市水道事業特別会計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</si>
  <si>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</si>
  <si>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</si>
  <si>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</si>
  <si>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</si>
  <si>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</si>
  <si>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</si>
  <si>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</si>
  <si>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</si>
  <si>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</si>
  <si>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</si>
  <si>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</si>
  <si>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</si>
  <si>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</si>
  <si>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</si>
  <si>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</si>
  <si>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</si>
  <si>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</si>
  <si>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</si>
  <si>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</si>
  <si>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</si>
  <si>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</si>
  <si>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</si>
  <si>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</si>
  <si>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</si>
  <si>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</si>
  <si>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</si>
  <si>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</si>
  <si>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</si>
  <si>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</si>
  <si>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</si>
  <si>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</si>
  <si>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</si>
  <si>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</si>
  <si>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</si>
  <si>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</si>
  <si>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</si>
  <si>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</si>
  <si>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</si>
  <si>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</si>
  <si>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</si>
  <si>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</si>
  <si>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</si>
  <si>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</si>
  <si>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</si>
  <si>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</si>
  <si>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</si>
  <si>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</si>
  <si>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</si>
  <si>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</si>
  <si>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</si>
  <si>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</si>
  <si>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</si>
  <si>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</si>
  <si>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</si>
  <si>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</si>
  <si>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</si>
  <si>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</si>
  <si>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</si>
  <si>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</si>
  <si>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</si>
  <si>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</si>
  <si>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</si>
  <si>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</si>
  <si>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</si>
  <si>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</si>
  <si>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</si>
  <si>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</si>
  <si>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</si>
  <si>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</si>
  <si>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</si>
  <si>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</si>
  <si>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</si>
  <si>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</si>
  <si>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</si>
  <si>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</si>
  <si>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</si>
  <si>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</si>
  <si>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</si>
  <si>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</si>
  <si>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</si>
  <si>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</si>
  <si>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</si>
  <si>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</si>
  <si>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</si>
  <si>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</si>
  <si>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</si>
  <si>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0.08</t>
  </si>
  <si>
    <t>▲ 0.00</t>
  </si>
  <si>
    <t>▲ 0.96</t>
  </si>
  <si>
    <t>▲ 0.29</t>
  </si>
  <si>
    <t>一般会計</t>
  </si>
  <si>
    <t>▲ 0.07</t>
  </si>
  <si>
    <t>京都市水道事業特別会計</t>
  </si>
  <si>
    <t>京都市公共下水道事業特別会計</t>
  </si>
  <si>
    <t>京都市介護保険事業特別会計</t>
  </si>
  <si>
    <t>京都市国民健康保険事業特別会計</t>
  </si>
  <si>
    <t>京都市中央卸売市場第一市場特別会計</t>
  </si>
  <si>
    <t>京都市後期高齢者医療特別会計</t>
  </si>
  <si>
    <t>京都市土地区画整理事業特別会計</t>
  </si>
  <si>
    <t>その他会計（赤字）</t>
  </si>
  <si>
    <t>▲ 2.96</t>
  </si>
  <si>
    <t>▲ 1.19</t>
  </si>
  <si>
    <t>その他会計（黒字）</t>
  </si>
  <si>
    <t>（百万円）</t>
    <phoneticPr fontId="5"/>
  </si>
  <si>
    <t>H30</t>
    <phoneticPr fontId="5"/>
  </si>
  <si>
    <t>R01</t>
    <phoneticPr fontId="5"/>
  </si>
  <si>
    <t>R02</t>
    <phoneticPr fontId="5"/>
  </si>
  <si>
    <t>R03</t>
    <phoneticPr fontId="5"/>
  </si>
  <si>
    <t>R04</t>
    <phoneticPr fontId="5"/>
  </si>
  <si>
    <t>澱川右岸水防事務組合</t>
  </si>
  <si>
    <t>桂川・小畑川水防事務組合</t>
  </si>
  <si>
    <t>淀川・木津川水防事務組合</t>
  </si>
  <si>
    <t>京都府後期高齢者医療広域連合</t>
  </si>
  <si>
    <t>関西広域連合</t>
  </si>
  <si>
    <t>京都市土地開発公社</t>
  </si>
  <si>
    <t>公益財団法人京都市国際交流協会</t>
  </si>
  <si>
    <t>公益財団法人大学コンソーシアム京都</t>
  </si>
  <si>
    <t>公益財団法人京都市埋蔵文化財研究所</t>
  </si>
  <si>
    <t>公益財団法人京都市音楽芸術文化振興財団</t>
  </si>
  <si>
    <t>公益財団法人京都市芸術文化協会</t>
  </si>
  <si>
    <t>公益財団法人京都伝統産業交流センター</t>
  </si>
  <si>
    <t>公益財団法人京都高度技術研究所</t>
  </si>
  <si>
    <t>株式会社京都産業振興センター</t>
  </si>
  <si>
    <t>京都市住宅供給公社</t>
  </si>
  <si>
    <t>公益財団法人京都市景観・まちづくりセンター</t>
  </si>
  <si>
    <t>京都御池地下街株式会社</t>
  </si>
  <si>
    <t>京都醍醐センター株式会社</t>
  </si>
  <si>
    <t>京都シティ開発株式会社</t>
  </si>
  <si>
    <t>一般財団法人京都市防災協会</t>
  </si>
  <si>
    <t>京都地下鉄整備株式会社</t>
  </si>
  <si>
    <t>公益財団法人京都市生涯学習振興財団</t>
  </si>
  <si>
    <t>市庁舎整備基金</t>
  </si>
  <si>
    <t>市営住宅基金</t>
    <rPh sb="0" eb="6">
      <t>シエイジュウタクキキン</t>
    </rPh>
    <phoneticPr fontId="2"/>
  </si>
  <si>
    <t>京都みらい夢基金</t>
    <rPh sb="0" eb="2">
      <t>キョウト</t>
    </rPh>
    <rPh sb="5" eb="6">
      <t>ユメ</t>
    </rPh>
    <rPh sb="6" eb="8">
      <t>キキン</t>
    </rPh>
    <phoneticPr fontId="5"/>
  </si>
  <si>
    <t>新住宅市街地開発事業基金</t>
    <rPh sb="0" eb="3">
      <t>シンジュウタク</t>
    </rPh>
    <rPh sb="3" eb="6">
      <t>シガイチ</t>
    </rPh>
    <rPh sb="6" eb="8">
      <t>カイハツ</t>
    </rPh>
    <rPh sb="8" eb="10">
      <t>ジギョウ</t>
    </rPh>
    <rPh sb="10" eb="12">
      <t>キキン</t>
    </rPh>
    <phoneticPr fontId="2"/>
  </si>
  <si>
    <t>文化観光資源保護基金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</si>
</sst>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5EDE-45D6-8A63-FD42F1DF1B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57549</c:v>
                </c:pt>
                <c:pt idx="1">
                  <c:v>55122</c:v>
                </c:pt>
                <c:pt idx="2">
                  <c:v>48486</c:v>
                </c:pt>
                <c:pt idx="3">
                  <c:v>45145</c:v>
                </c:pt>
                <c:pt idx="4">
                  <c:v>47037</c:v>
                </c:pt>
              </c:numCache>
            </c:numRef>
          </c:val>
          <c:smooth val="0"/>
          <c:extLst>
            <c:ext xmlns:c16="http://schemas.microsoft.com/office/drawing/2014/chart" uri="{C3380CC4-5D6E-409C-BE32-E72D297353CC}">
              <c16:uniqueId val="{00000001-5EDE-45D6-8A63-FD42F1DF1B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0.09</c:v>
                </c:pt>
                <c:pt idx="1">
                  <c:v>0.1</c:v>
                </c:pt>
                <c:pt idx="2">
                  <c:v>-0.08</c:v>
                </c:pt>
                <c:pt idx="3">
                  <c:v>0.09</c:v>
                </c:pt>
                <c:pt idx="4">
                  <c:v>1.87</c:v>
                </c:pt>
              </c:numCache>
            </c:numRef>
          </c:val>
          <c:extLst>
            <c:ext xmlns:c16="http://schemas.microsoft.com/office/drawing/2014/chart" uri="{C3380CC4-5D6E-409C-BE32-E72D297353CC}">
              <c16:uniqueId val="{00000000-1511-4D93-BCDC-FCC398CDA7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0.89</c:v>
                </c:pt>
                <c:pt idx="1">
                  <c:v>0</c:v>
                </c:pt>
                <c:pt idx="2">
                  <c:v>0</c:v>
                </c:pt>
                <c:pt idx="3">
                  <c:v>2.23</c:v>
                </c:pt>
                <c:pt idx="4">
                  <c:v>2.29</c:v>
                </c:pt>
              </c:numCache>
            </c:numRef>
          </c:val>
          <c:extLst>
            <c:ext xmlns:c16="http://schemas.microsoft.com/office/drawing/2014/chart" uri="{C3380CC4-5D6E-409C-BE32-E72D297353CC}">
              <c16:uniqueId val="{00000001-1511-4D93-BCDC-FCC398CDA7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c:v>
                </c:pt>
                <c:pt idx="1">
                  <c:v>-0.96</c:v>
                </c:pt>
                <c:pt idx="2">
                  <c:v>-0.28999999999999998</c:v>
                </c:pt>
                <c:pt idx="3">
                  <c:v>2.39</c:v>
                </c:pt>
                <c:pt idx="4">
                  <c:v>1.67</c:v>
                </c:pt>
              </c:numCache>
            </c:numRef>
          </c:val>
          <c:smooth val="0"/>
          <c:extLst>
            <c:ext xmlns:c16="http://schemas.microsoft.com/office/drawing/2014/chart" uri="{C3380CC4-5D6E-409C-BE32-E72D297353CC}">
              <c16:uniqueId val="{00000002-1511-4D93-BCDC-FCC398CDA7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c:v>
                </c:pt>
                <c:pt idx="2">
                  <c:v>#N/A</c:v>
                </c:pt>
                <c:pt idx="3">
                  <c:v>1.6</c:v>
                </c:pt>
                <c:pt idx="4">
                  <c:v>#N/A</c:v>
                </c:pt>
                <c:pt idx="5">
                  <c:v>0.61</c:v>
                </c:pt>
                <c:pt idx="6">
                  <c:v>#N/A</c:v>
                </c:pt>
                <c:pt idx="7">
                  <c:v>0.21</c:v>
                </c:pt>
                <c:pt idx="8">
                  <c:v>#N/A</c:v>
                </c:pt>
                <c:pt idx="9">
                  <c:v>0.06</c:v>
                </c:pt>
              </c:numCache>
            </c:numRef>
          </c:val>
          <c:extLst>
            <c:ext xmlns:c16="http://schemas.microsoft.com/office/drawing/2014/chart" uri="{C3380CC4-5D6E-409C-BE32-E72D297353CC}">
              <c16:uniqueId val="{00000000-4A20-4940-9E49-6D9A0FA586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2.96</c:v>
                </c:pt>
                <c:pt idx="5">
                  <c:v>#N/A</c:v>
                </c:pt>
                <c:pt idx="6">
                  <c:v>1.19</c:v>
                </c:pt>
                <c:pt idx="7">
                  <c:v>#N/A</c:v>
                </c:pt>
                <c:pt idx="8">
                  <c:v>0</c:v>
                </c:pt>
                <c:pt idx="9">
                  <c:v>0</c:v>
                </c:pt>
              </c:numCache>
            </c:numRef>
          </c:val>
          <c:extLst>
            <c:ext xmlns:c16="http://schemas.microsoft.com/office/drawing/2014/chart" uri="{C3380CC4-5D6E-409C-BE32-E72D297353CC}">
              <c16:uniqueId val="{00000001-4A20-4940-9E49-6D9A0FA586D6}"/>
            </c:ext>
          </c:extLst>
        </c:ser>
        <c:ser>
          <c:idx val="2"/>
          <c:order val="2"/>
          <c:tx>
            <c:strRef>
              <c:f>データシート!$A$29</c:f>
              <c:strCache>
                <c:ptCount val="1"/>
                <c:pt idx="0">
                  <c:v>京都市土地区画整理事業特別会計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0.05</c:v>
                </c:pt>
                <c:pt idx="8">
                  <c:v>#N/A</c:v>
                </c:pt>
                <c:pt idx="9">
                  <c:v>7.0000000000000007E-2</c:v>
                </c:pt>
              </c:numCache>
            </c:numRef>
          </c:val>
          <c:extLst>
            <c:ext xmlns:c16="http://schemas.microsoft.com/office/drawing/2014/chart" uri="{C3380CC4-5D6E-409C-BE32-E72D297353CC}">
              <c16:uniqueId val="{00000002-4A20-4940-9E49-6D9A0FA586D6}"/>
            </c:ext>
          </c:extLst>
        </c:ser>
        <c:ser>
          <c:idx val="3"/>
          <c:order val="3"/>
          <c:tx>
            <c:strRef>
              <c:f>データシート!$A$30</c:f>
              <c:strCache>
                <c:ptCount val="1"/>
                <c:pt idx="0">
                  <c:v>京都市後期高齢者医療特別会計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0.18</c:v>
                </c:pt>
                <c:pt idx="4">
                  <c:v>#N/A</c:v>
                </c:pt>
                <c:pt idx="5">
                  <c:v>0.2</c:v>
                </c:pt>
                <c:pt idx="6">
                  <c:v>#N/A</c:v>
                </c:pt>
                <c:pt idx="7">
                  <c:v>0.19</c:v>
                </c:pt>
                <c:pt idx="8">
                  <c:v>#N/A</c:v>
                </c:pt>
                <c:pt idx="9">
                  <c:v>0.2</c:v>
                </c:pt>
              </c:numCache>
            </c:numRef>
          </c:val>
          <c:extLst>
            <c:ext xmlns:c16="http://schemas.microsoft.com/office/drawing/2014/chart" uri="{C3380CC4-5D6E-409C-BE32-E72D297353CC}">
              <c16:uniqueId val="{00000003-4A20-4940-9E49-6D9A0FA586D6}"/>
            </c:ext>
          </c:extLst>
        </c:ser>
        <c:ser>
          <c:idx val="4"/>
          <c:order val="4"/>
          <c:tx>
            <c:strRef>
              <c:f>データシート!$A$31</c:f>
              <c:strCache>
                <c:ptCount val="1"/>
                <c:pt idx="0">
                  <c:v>京都市中央卸売市場第一市場特別会計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0.34</c:v>
                </c:pt>
                <c:pt idx="4">
                  <c:v>#N/A</c:v>
                </c:pt>
                <c:pt idx="5">
                  <c:v>0.16</c:v>
                </c:pt>
                <c:pt idx="6">
                  <c:v>#N/A</c:v>
                </c:pt>
                <c:pt idx="7">
                  <c:v>0.2</c:v>
                </c:pt>
                <c:pt idx="8">
                  <c:v>#N/A</c:v>
                </c:pt>
                <c:pt idx="9">
                  <c:v>0.22</c:v>
                </c:pt>
              </c:numCache>
            </c:numRef>
          </c:val>
          <c:extLst>
            <c:ext xmlns:c16="http://schemas.microsoft.com/office/drawing/2014/chart" uri="{C3380CC4-5D6E-409C-BE32-E72D297353CC}">
              <c16:uniqueId val="{00000004-4A20-4940-9E49-6D9A0FA586D6}"/>
            </c:ext>
          </c:extLst>
        </c:ser>
        <c:ser>
          <c:idx val="5"/>
          <c:order val="5"/>
          <c:tx>
            <c:strRef>
              <c:f>データシート!$A$32</c:f>
              <c:strCache>
                <c:ptCount val="1"/>
                <c:pt idx="0">
                  <c:v>京都市国民健康保険事業特別会計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0.16</c:v>
                </c:pt>
                <c:pt idx="4">
                  <c:v>#N/A</c:v>
                </c:pt>
                <c:pt idx="5">
                  <c:v>0.86</c:v>
                </c:pt>
                <c:pt idx="6">
                  <c:v>#N/A</c:v>
                </c:pt>
                <c:pt idx="7">
                  <c:v>0.42</c:v>
                </c:pt>
                <c:pt idx="8">
                  <c:v>#N/A</c:v>
                </c:pt>
                <c:pt idx="9">
                  <c:v>0.67</c:v>
                </c:pt>
              </c:numCache>
            </c:numRef>
          </c:val>
          <c:extLst>
            <c:ext xmlns:c16="http://schemas.microsoft.com/office/drawing/2014/chart" uri="{C3380CC4-5D6E-409C-BE32-E72D297353CC}">
              <c16:uniqueId val="{00000005-4A20-4940-9E49-6D9A0FA586D6}"/>
            </c:ext>
          </c:extLst>
        </c:ser>
        <c:ser>
          <c:idx val="6"/>
          <c:order val="6"/>
          <c:tx>
            <c:strRef>
              <c:f>データシート!$A$33</c:f>
              <c:strCache>
                <c:ptCount val="1"/>
                <c:pt idx="0">
                  <c:v>京都市介護保険事業特別会計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0.48</c:v>
                </c:pt>
                <c:pt idx="2">
                  <c:v>#N/A</c:v>
                </c:pt>
                <c:pt idx="3">
                  <c:v>0.38</c:v>
                </c:pt>
                <c:pt idx="4">
                  <c:v>#N/A</c:v>
                </c:pt>
                <c:pt idx="5">
                  <c:v>0.47</c:v>
                </c:pt>
                <c:pt idx="6">
                  <c:v>#N/A</c:v>
                </c:pt>
                <c:pt idx="7">
                  <c:v>0.76</c:v>
                </c:pt>
                <c:pt idx="8">
                  <c:v>#N/A</c:v>
                </c:pt>
                <c:pt idx="9">
                  <c:v>1.05</c:v>
                </c:pt>
              </c:numCache>
            </c:numRef>
          </c:val>
          <c:extLst>
            <c:ext xmlns:c16="http://schemas.microsoft.com/office/drawing/2014/chart" uri="{C3380CC4-5D6E-409C-BE32-E72D297353CC}">
              <c16:uniqueId val="{00000006-4A20-4940-9E49-6D9A0FA586D6}"/>
            </c:ext>
          </c:extLst>
        </c:ser>
        <c:ser>
          <c:idx val="7"/>
          <c:order val="7"/>
          <c:tx>
            <c:strRef>
              <c:f>データシート!$A$34</c:f>
              <c:strCache>
                <c:ptCount val="1"/>
                <c:pt idx="0">
                  <c:v>京都市公共下水道事業特別会計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c:v>
                </c:pt>
                <c:pt idx="2">
                  <c:v>#N/A</c:v>
                </c:pt>
                <c:pt idx="3">
                  <c:v>2.58</c:v>
                </c:pt>
                <c:pt idx="4">
                  <c:v>#N/A</c:v>
                </c:pt>
                <c:pt idx="5">
                  <c:v>1.42</c:v>
                </c:pt>
                <c:pt idx="6">
                  <c:v>#N/A</c:v>
                </c:pt>
                <c:pt idx="7">
                  <c:v>1.54</c:v>
                </c:pt>
                <c:pt idx="8">
                  <c:v>#N/A</c:v>
                </c:pt>
                <c:pt idx="9">
                  <c:v>1.1599999999999999</c:v>
                </c:pt>
              </c:numCache>
            </c:numRef>
          </c:val>
          <c:extLst>
            <c:ext xmlns:c16="http://schemas.microsoft.com/office/drawing/2014/chart" uri="{C3380CC4-5D6E-409C-BE32-E72D297353CC}">
              <c16:uniqueId val="{00000007-4A20-4940-9E49-6D9A0FA586D6}"/>
            </c:ext>
          </c:extLst>
        </c:ser>
        <c:ser>
          <c:idx val="8"/>
          <c:order val="8"/>
          <c:tx>
            <c:strRef>
              <c:f>データシート!$A$35</c:f>
              <c:strCache>
                <c:ptCount val="1"/>
                <c:pt idx="0">
                  <c:v>京都市水道事業特別会計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2.2200000000000002</c:v>
                </c:pt>
                <c:pt idx="2">
                  <c:v>#N/A</c:v>
                </c:pt>
                <c:pt idx="3">
                  <c:v>1.71</c:v>
                </c:pt>
                <c:pt idx="4">
                  <c:v>#N/A</c:v>
                </c:pt>
                <c:pt idx="5">
                  <c:v>1.37</c:v>
                </c:pt>
                <c:pt idx="6">
                  <c:v>#N/A</c:v>
                </c:pt>
                <c:pt idx="7">
                  <c:v>1.55</c:v>
                </c:pt>
                <c:pt idx="8">
                  <c:v>#N/A</c:v>
                </c:pt>
                <c:pt idx="9">
                  <c:v>1.71</c:v>
                </c:pt>
              </c:numCache>
            </c:numRef>
          </c:val>
          <c:extLst>
            <c:ext xmlns:c16="http://schemas.microsoft.com/office/drawing/2014/chart" uri="{C3380CC4-5D6E-409C-BE32-E72D297353CC}">
              <c16:uniqueId val="{00000008-4A20-4940-9E49-6D9A0FA586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0.08</c:v>
                </c:pt>
                <c:pt idx="2">
                  <c:v>#N/A</c:v>
                </c:pt>
                <c:pt idx="3">
                  <c:v>0.1</c:v>
                </c:pt>
                <c:pt idx="4">
                  <c:v>7.0000000000000007E-2</c:v>
                </c:pt>
                <c:pt idx="5">
                  <c:v>#N/A</c:v>
                </c:pt>
                <c:pt idx="6">
                  <c:v>#N/A</c:v>
                </c:pt>
                <c:pt idx="7">
                  <c:v>0.09</c:v>
                </c:pt>
                <c:pt idx="8">
                  <c:v>#N/A</c:v>
                </c:pt>
                <c:pt idx="9">
                  <c:v>1.86</c:v>
                </c:pt>
              </c:numCache>
            </c:numRef>
          </c:val>
          <c:extLst>
            <c:ext xmlns:c16="http://schemas.microsoft.com/office/drawing/2014/chart" uri="{C3380CC4-5D6E-409C-BE32-E72D297353CC}">
              <c16:uniqueId val="{00000009-4A20-4940-9E49-6D9A0FA586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84128</c:v>
                </c:pt>
                <c:pt idx="5">
                  <c:v>83088</c:v>
                </c:pt>
                <c:pt idx="8">
                  <c:v>79805</c:v>
                </c:pt>
                <c:pt idx="11">
                  <c:v>78770</c:v>
                </c:pt>
                <c:pt idx="14">
                  <c:v>80216</c:v>
                </c:pt>
              </c:numCache>
            </c:numRef>
          </c:val>
          <c:extLst>
            <c:ext xmlns:c16="http://schemas.microsoft.com/office/drawing/2014/chart" uri="{C3380CC4-5D6E-409C-BE32-E72D297353CC}">
              <c16:uniqueId val="{00000000-D8AA-4C20-96F1-7D4C85EB33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1-D8AA-4C20-96F1-7D4C85EB33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868</c:v>
                </c:pt>
                <c:pt idx="3">
                  <c:v>656</c:v>
                </c:pt>
                <c:pt idx="6">
                  <c:v>657</c:v>
                </c:pt>
                <c:pt idx="9">
                  <c:v>770</c:v>
                </c:pt>
                <c:pt idx="12">
                  <c:v>658</c:v>
                </c:pt>
              </c:numCache>
            </c:numRef>
          </c:val>
          <c:extLst>
            <c:ext xmlns:c16="http://schemas.microsoft.com/office/drawing/2014/chart" uri="{C3380CC4-5D6E-409C-BE32-E72D297353CC}">
              <c16:uniqueId val="{00000002-D8AA-4C20-96F1-7D4C85EB33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A-4C20-96F1-7D4C85EB33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19946</c:v>
                </c:pt>
                <c:pt idx="3">
                  <c:v>19711</c:v>
                </c:pt>
                <c:pt idx="6">
                  <c:v>19111</c:v>
                </c:pt>
                <c:pt idx="9">
                  <c:v>18659</c:v>
                </c:pt>
                <c:pt idx="12">
                  <c:v>18227</c:v>
                </c:pt>
              </c:numCache>
            </c:numRef>
          </c:val>
          <c:extLst>
            <c:ext xmlns:c16="http://schemas.microsoft.com/office/drawing/2014/chart" uri="{C3380CC4-5D6E-409C-BE32-E72D297353CC}">
              <c16:uniqueId val="{00000004-D8AA-4C20-96F1-7D4C85EB33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44580</c:v>
                </c:pt>
                <c:pt idx="3">
                  <c:v>45235</c:v>
                </c:pt>
                <c:pt idx="6">
                  <c:v>46050</c:v>
                </c:pt>
                <c:pt idx="9">
                  <c:v>47479</c:v>
                </c:pt>
                <c:pt idx="12">
                  <c:v>48811</c:v>
                </c:pt>
              </c:numCache>
            </c:numRef>
          </c:val>
          <c:extLst>
            <c:ext xmlns:c16="http://schemas.microsoft.com/office/drawing/2014/chart" uri="{C3380CC4-5D6E-409C-BE32-E72D297353CC}">
              <c16:uniqueId val="{00000005-D8AA-4C20-96F1-7D4C85EB33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9241</c:v>
                </c:pt>
                <c:pt idx="3">
                  <c:v>9744</c:v>
                </c:pt>
                <c:pt idx="6">
                  <c:v>9646</c:v>
                </c:pt>
                <c:pt idx="9">
                  <c:v>9794</c:v>
                </c:pt>
                <c:pt idx="12">
                  <c:v>8010</c:v>
                </c:pt>
              </c:numCache>
            </c:numRef>
          </c:val>
          <c:extLst>
            <c:ext xmlns:c16="http://schemas.microsoft.com/office/drawing/2014/chart" uri="{C3380CC4-5D6E-409C-BE32-E72D297353CC}">
              <c16:uniqueId val="{00000006-D8AA-4C20-96F1-7D4C85EB33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47591</c:v>
                </c:pt>
                <c:pt idx="3">
                  <c:v>46846</c:v>
                </c:pt>
                <c:pt idx="6">
                  <c:v>46755</c:v>
                </c:pt>
                <c:pt idx="9">
                  <c:v>47258</c:v>
                </c:pt>
                <c:pt idx="12">
                  <c:v>46611</c:v>
                </c:pt>
              </c:numCache>
            </c:numRef>
          </c:val>
          <c:extLst>
            <c:ext xmlns:c16="http://schemas.microsoft.com/office/drawing/2014/chart" uri="{C3380CC4-5D6E-409C-BE32-E72D297353CC}">
              <c16:uniqueId val="{00000007-D8AA-4C20-96F1-7D4C85EB33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38098</c:v>
                </c:pt>
                <c:pt idx="2">
                  <c:v>#N/A</c:v>
                </c:pt>
                <c:pt idx="3">
                  <c:v>#N/A</c:v>
                </c:pt>
                <c:pt idx="4">
                  <c:v>39104</c:v>
                </c:pt>
                <c:pt idx="5">
                  <c:v>#N/A</c:v>
                </c:pt>
                <c:pt idx="6">
                  <c:v>#N/A</c:v>
                </c:pt>
                <c:pt idx="7">
                  <c:v>42414</c:v>
                </c:pt>
                <c:pt idx="8">
                  <c:v>#N/A</c:v>
                </c:pt>
                <c:pt idx="9">
                  <c:v>#N/A</c:v>
                </c:pt>
                <c:pt idx="10">
                  <c:v>45194</c:v>
                </c:pt>
                <c:pt idx="11">
                  <c:v>#N/A</c:v>
                </c:pt>
                <c:pt idx="12">
                  <c:v>#N/A</c:v>
                </c:pt>
                <c:pt idx="13">
                  <c:v>42101</c:v>
                </c:pt>
                <c:pt idx="14">
                  <c:v>#N/A</c:v>
                </c:pt>
              </c:numCache>
            </c:numRef>
          </c:val>
          <c:smooth val="0"/>
          <c:extLst>
            <c:ext xmlns:c16="http://schemas.microsoft.com/office/drawing/2014/chart" uri="{C3380CC4-5D6E-409C-BE32-E72D297353CC}">
              <c16:uniqueId val="{00000008-D8AA-4C20-96F1-7D4C85EB33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724977</c:v>
                </c:pt>
                <c:pt idx="5">
                  <c:v>727332</c:v>
                </c:pt>
                <c:pt idx="8">
                  <c:v>728306</c:v>
                </c:pt>
                <c:pt idx="11">
                  <c:v>732036</c:v>
                </c:pt>
                <c:pt idx="14">
                  <c:v>722521</c:v>
                </c:pt>
              </c:numCache>
            </c:numRef>
          </c:val>
          <c:extLst>
            <c:ext xmlns:c16="http://schemas.microsoft.com/office/drawing/2014/chart" uri="{C3380CC4-5D6E-409C-BE32-E72D297353CC}">
              <c16:uniqueId val="{00000000-CB35-4A05-B76C-13C76F4780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307248</c:v>
                </c:pt>
                <c:pt idx="5">
                  <c:v>304769</c:v>
                </c:pt>
                <c:pt idx="8">
                  <c:v>316059</c:v>
                </c:pt>
                <c:pt idx="11">
                  <c:v>319858</c:v>
                </c:pt>
                <c:pt idx="14">
                  <c:v>392959</c:v>
                </c:pt>
              </c:numCache>
            </c:numRef>
          </c:val>
          <c:extLst>
            <c:ext xmlns:c16="http://schemas.microsoft.com/office/drawing/2014/chart" uri="{C3380CC4-5D6E-409C-BE32-E72D297353CC}">
              <c16:uniqueId val="{00000001-CB35-4A05-B76C-13C76F4780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165598</c:v>
                </c:pt>
                <c:pt idx="5">
                  <c:v>165840</c:v>
                </c:pt>
                <c:pt idx="8">
                  <c:v>166251</c:v>
                </c:pt>
                <c:pt idx="11">
                  <c:v>212624</c:v>
                </c:pt>
                <c:pt idx="14">
                  <c:v>231814</c:v>
                </c:pt>
              </c:numCache>
            </c:numRef>
          </c:val>
          <c:extLst>
            <c:ext xmlns:c16="http://schemas.microsoft.com/office/drawing/2014/chart" uri="{C3380CC4-5D6E-409C-BE32-E72D297353CC}">
              <c16:uniqueId val="{00000002-CB35-4A05-B76C-13C76F4780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35-4A05-B76C-13C76F4780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35-4A05-B76C-13C76F4780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2626</c:v>
                </c:pt>
                <c:pt idx="3">
                  <c:v>1512</c:v>
                </c:pt>
                <c:pt idx="6">
                  <c:v>3882</c:v>
                </c:pt>
                <c:pt idx="9">
                  <c:v>1978</c:v>
                </c:pt>
                <c:pt idx="12">
                  <c:v>737</c:v>
                </c:pt>
              </c:numCache>
            </c:numRef>
          </c:val>
          <c:extLst>
            <c:ext xmlns:c16="http://schemas.microsoft.com/office/drawing/2014/chart" uri="{C3380CC4-5D6E-409C-BE32-E72D297353CC}">
              <c16:uniqueId val="{00000005-CB35-4A05-B76C-13C76F4780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101967</c:v>
                </c:pt>
                <c:pt idx="3">
                  <c:v>99287</c:v>
                </c:pt>
                <c:pt idx="6">
                  <c:v>97000</c:v>
                </c:pt>
                <c:pt idx="9">
                  <c:v>94968</c:v>
                </c:pt>
                <c:pt idx="12">
                  <c:v>92247</c:v>
                </c:pt>
              </c:numCache>
            </c:numRef>
          </c:val>
          <c:extLst>
            <c:ext xmlns:c16="http://schemas.microsoft.com/office/drawing/2014/chart" uri="{C3380CC4-5D6E-409C-BE32-E72D297353CC}">
              <c16:uniqueId val="{00000006-CB35-4A05-B76C-13C76F4780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35-4A05-B76C-13C76F4780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227784</c:v>
                </c:pt>
                <c:pt idx="3">
                  <c:v>221471</c:v>
                </c:pt>
                <c:pt idx="6">
                  <c:v>233769</c:v>
                </c:pt>
                <c:pt idx="9">
                  <c:v>242182</c:v>
                </c:pt>
                <c:pt idx="12">
                  <c:v>236872</c:v>
                </c:pt>
              </c:numCache>
            </c:numRef>
          </c:val>
          <c:extLst>
            <c:ext xmlns:c16="http://schemas.microsoft.com/office/drawing/2014/chart" uri="{C3380CC4-5D6E-409C-BE32-E72D297353CC}">
              <c16:uniqueId val="{00000008-CB35-4A05-B76C-13C76F4780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7557</c:v>
                </c:pt>
                <c:pt idx="3">
                  <c:v>6866</c:v>
                </c:pt>
                <c:pt idx="6">
                  <c:v>8691</c:v>
                </c:pt>
                <c:pt idx="9">
                  <c:v>7924</c:v>
                </c:pt>
                <c:pt idx="12">
                  <c:v>7290</c:v>
                </c:pt>
              </c:numCache>
            </c:numRef>
          </c:val>
          <c:extLst>
            <c:ext xmlns:c16="http://schemas.microsoft.com/office/drawing/2014/chart" uri="{C3380CC4-5D6E-409C-BE32-E72D297353CC}">
              <c16:uniqueId val="{00000009-CB35-4A05-B76C-13C76F4780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1518531</c:v>
                </c:pt>
                <c:pt idx="3">
                  <c:v>1533264</c:v>
                </c:pt>
                <c:pt idx="6">
                  <c:v>1548504</c:v>
                </c:pt>
                <c:pt idx="9">
                  <c:v>1550133</c:v>
                </c:pt>
                <c:pt idx="12">
                  <c:v>1545924</c:v>
                </c:pt>
              </c:numCache>
            </c:numRef>
          </c:val>
          <c:extLst>
            <c:ext xmlns:c16="http://schemas.microsoft.com/office/drawing/2014/chart" uri="{C3380CC4-5D6E-409C-BE32-E72D297353CC}">
              <c16:uniqueId val="{0000000A-CB35-4A05-B76C-13C76F4780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660642</c:v>
                </c:pt>
                <c:pt idx="2">
                  <c:v>#N/A</c:v>
                </c:pt>
                <c:pt idx="3">
                  <c:v>#N/A</c:v>
                </c:pt>
                <c:pt idx="4">
                  <c:v>664459</c:v>
                </c:pt>
                <c:pt idx="5">
                  <c:v>#N/A</c:v>
                </c:pt>
                <c:pt idx="6">
                  <c:v>#N/A</c:v>
                </c:pt>
                <c:pt idx="7">
                  <c:v>681230</c:v>
                </c:pt>
                <c:pt idx="8">
                  <c:v>#N/A</c:v>
                </c:pt>
                <c:pt idx="9">
                  <c:v>#N/A</c:v>
                </c:pt>
                <c:pt idx="10">
                  <c:v>632669</c:v>
                </c:pt>
                <c:pt idx="11">
                  <c:v>#N/A</c:v>
                </c:pt>
                <c:pt idx="12">
                  <c:v>#N/A</c:v>
                </c:pt>
                <c:pt idx="13">
                  <c:v>535776</c:v>
                </c:pt>
                <c:pt idx="14">
                  <c:v>#N/A</c:v>
                </c:pt>
              </c:numCache>
            </c:numRef>
          </c:val>
          <c:smooth val="0"/>
          <c:extLst>
            <c:ext xmlns:c16="http://schemas.microsoft.com/office/drawing/2014/chart" uri="{C3380CC4-5D6E-409C-BE32-E72D297353CC}">
              <c16:uniqueId val="{0000000B-CB35-4A05-B76C-13C76F4780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0</c:v>
                </c:pt>
                <c:pt idx="1">
                  <c:v>9452</c:v>
                </c:pt>
                <c:pt idx="2">
                  <c:v>9436</c:v>
                </c:pt>
              </c:numCache>
            </c:numRef>
          </c:val>
          <c:extLst>
            <c:ext xmlns:c16="http://schemas.microsoft.com/office/drawing/2014/chart" uri="{C3380CC4-5D6E-409C-BE32-E72D297353CC}">
              <c16:uniqueId val="{00000000-8BAC-4BE7-863D-9C96D35E34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BAC-4BE7-863D-9C96D35E34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34818</c:v>
                </c:pt>
                <c:pt idx="1">
                  <c:v>38142</c:v>
                </c:pt>
                <c:pt idx="2">
                  <c:v>40165</c:v>
                </c:pt>
              </c:numCache>
            </c:numRef>
          </c:val>
          <c:extLst>
            <c:ext xmlns:c16="http://schemas.microsoft.com/office/drawing/2014/chart" uri="{C3380CC4-5D6E-409C-BE32-E72D297353CC}">
              <c16:uniqueId val="{00000002-8BAC-4BE7-863D-9C96D35E34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地下鉄事業への経営健全化出資債、退職手当債、行政改革推進債など地方交付税措置のない特例的な市債の発行や公債償還基金の計画外の取崩しにより、類似団体平均値を上回っている。</a:t>
          </a:r>
        </a:p>
        <a:p>
          <a:r>
            <a:rPr kumimoji="1" lang="ja-JP" altLang="en-US" sz="1400" baseline="0">
              <a:latin typeface="ＭＳ ゴシック" pitchFamily="49" charset="-128"/>
              <a:ea typeface="ＭＳ ゴシック" pitchFamily="49" charset="-128"/>
            </a:rPr>
            <a:t>　「京都市持続可能な行財政の運営の推進に関する条例」に基づき、市債残高の適切なコントロールなど、比率の低減に向けて取り組みを進めていく。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を</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年間積立）と本市の積立ルール（</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年据置後、発行額の</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％を</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年間積立）が異なること、年度を超えた一般会計への貸し付けや特別の財源対策による取崩を行っていることから、減債基金残高と減債基金積立相当額に乖離が生じている。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公債償還基金からの計画外の取崩しを回避したことなどにより充当可能基金等の充当可能財源等が増加し、将来負担比率の分子は減となったが、過去から行ってきた行政改革推進債や調整債といった交付税措置のない市債の発行が影響して、市債償還ペースが国基準を下回っていることから、将来負担比率は類似団体よりも高くなっている。</a:t>
          </a:r>
        </a:p>
        <a:p>
          <a:r>
            <a:rPr kumimoji="1" lang="ja-JP" altLang="en-US" sz="1400">
              <a:latin typeface="ＭＳ ゴシック" pitchFamily="49" charset="-128"/>
              <a:ea typeface="ＭＳ ゴシック" pitchFamily="49" charset="-128"/>
            </a:rPr>
            <a:t>　今後は、「京都市持続可能な行財政の運営の推進に関する条例」に基づき、行政の効率化など行政内部の改革を徹底するとともに、社会経済状況の変化や時代の潮流をとらえて、施策を持続可能なものに再構築することを基本とした改革を推進し、引き続き比率の改善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・財政調整基金では、職員の給与減額分、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百万円の積立を行った一方で、地方交付税清算措置のために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百万円の取消しを行ったことにより、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・その他特定目的基金では、寄附金等の増収により「京都みらい夢基金」に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百万円、財産売払収入等として「市営住宅基金」に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百万円の積立を行う等した一方で、「京都みらい夢基金」からふるさと納税事務等のために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百万円、「市営住宅基金」から市営住宅管理運営等のために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百万円の取崩しを行う等したことにより、その他特定目的基金としては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・財政調整基金については、災害や経済ショック時などの不測の事態においても資金繰りが困らないよう、必要な財源を確保する。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・その他特定目的基金については、寄付金等の受入や財産の有効活用などにより、各事業の実施に必要な財源の確保に努める。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・市庁舎整備基金：市庁舎整備事業の実施に必要な資金を積み立てる。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・市営住宅基金：本市市営住宅及びその共同施設の建設、修繕又は改良を図るための事業の実施に必要な資金を積み立てる。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・京都みらい夢基金：まち・ひと・しごと創生法第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条の規定に基づき本市が定めた基本的な計画の推進に係る事業の実施に必要な資金を積み立てる。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住宅市街地開発事業基金：京都国際文化観光都市建設計画洛西新住宅市街地開発事業の施工区域内における公共施設の管理とその他居住者の共同の利便を図るための事業の実施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・文化観光資源保護基金：本市内に存する文化観光資源の保護事業推進の資金を積み立てる。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・京都みらい夢基金：本市が定める基本的計画推進事業へ充当するため、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・市営住宅基金：市営住宅管理運営等へ充当するため、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百万円を取り崩した一方で、財産運用収入等により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・市庁舎整備基金：運用利子等により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・ふるさと納税寄附金等の寄附金による基金への積立を増額できるよう努めていくとともに、基金の目的に応じ、適正な管理を行っていく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・財政調整基金では、職員の給与減額分、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百万円の積立を行った一方で、地方交付税清算措置のために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百万円の取消を行ったことにより、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・災害や経済ショック時などの不測の事態においても資金繰りが困らないよう、必要な財源を確保する。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・満期一括償還に係る積立金以外の残高は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円で推移。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・満期一括償還に係る積立金については、本市の積立ルールに基づき、適切に積立を行う。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年ぶりに達成した収支均衡の財政運営を継続し、公債償還基金からの計画外の取崩累計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1,385,190
1,334,896
827.83
963,093,117
946,554,582
7,706,629
412,907,930
1,338,127,963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大学生が多いなど納税者義務者の割合が低いことや、古い木造家屋・低層の建物が多いことなどにより市税収入が類似団体の平均値を下回っているが、コロナ禍前から取り組んできた、まちの活性化、担税力強化の取組の効果もあり、近年その差が縮小傾向にある。</a:t>
          </a:r>
        </a:p>
        <a:p>
          <a:r>
            <a:rPr kumimoji="1" lang="ja-JP" altLang="en-US" sz="1300">
              <a:latin typeface="ＭＳ Ｐゴシック" panose="020B0600070205080204" pitchFamily="50" charset="-128"/>
              <a:ea typeface="ＭＳ Ｐゴシック" panose="020B0600070205080204" pitchFamily="50" charset="-128"/>
            </a:rPr>
            <a:t>　引き続き、令和５年３月３０日に施行した「持続可能な行財政の運営の推進に関する条例」に基づき、「住民参加型の京都ならではの行財政改革」を推進するとともに、子育て・教育環境の充実、都市計画の見直しや企業立地促進など、成長戦略を推進し、担税力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8060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122360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経費節減に取り組んでいるものの、依然として人件費、扶助費といった義務的経費の比率が高いことから、高水準で推移している。</a:t>
          </a:r>
        </a:p>
        <a:p>
          <a:r>
            <a:rPr kumimoji="1" lang="ja-JP" altLang="en-US" sz="1050">
              <a:latin typeface="ＭＳ Ｐゴシック" panose="020B0600070205080204" pitchFamily="50" charset="-128"/>
              <a:ea typeface="ＭＳ Ｐゴシック" panose="020B0600070205080204" pitchFamily="50" charset="-128"/>
            </a:rPr>
            <a:t>　この要因としては、市域が広大で、文化財が多いといった都市特性により教育（文化）、消防等の分野において職員配置を充実させていること、これまで福祉や教育等の分野において独自政策に取り組んできたこと、公債費について、特例的な市債の発行や償還元金の増、利率の上昇等により償還額が増加したことなどが挙げられる。また、令和４年度においては、臨時財政対策債や地方交付税が大きく減少したため、経常収支比率は悪化している。</a:t>
          </a:r>
        </a:p>
        <a:p>
          <a:r>
            <a:rPr kumimoji="1" lang="ja-JP" altLang="en-US" sz="1050">
              <a:latin typeface="ＭＳ Ｐゴシック" panose="020B0600070205080204" pitchFamily="50" charset="-128"/>
              <a:ea typeface="ＭＳ Ｐゴシック" panose="020B0600070205080204" pitchFamily="50" charset="-128"/>
            </a:rPr>
            <a:t>　今後も障害者福祉費や医療費などの社会福祉関連経費の増加が見込まれるため、自主財源の確保や総人件費の削減など、財政構造の転換を図る取組を進めていく。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65</xdr:row>
      <xdr:rowOff>79728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34133"/>
          <a:ext cx="838200" cy="5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65</xdr:row>
      <xdr:rowOff>146755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34133"/>
          <a:ext cx="889000" cy="6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39511</xdr:rowOff>
    </xdr:from>
    <xdr:to>
      <xdr:col>15</xdr:col>
      <xdr:colOff>82550</xdr:colOff>
      <xdr:row>65</xdr:row>
      <xdr:rowOff>146755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50095</xdr:rowOff>
    </xdr:from>
    <xdr:to>
      <xdr:col>11</xdr:col>
      <xdr:colOff>31750</xdr:colOff>
      <xdr:row>65</xdr:row>
      <xdr:rowOff>39511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228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1005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95955</xdr:rowOff>
    </xdr:from>
    <xdr:to>
      <xdr:col>15</xdr:col>
      <xdr:colOff>133350</xdr:colOff>
      <xdr:row>66</xdr:row>
      <xdr:rowOff>26105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160161</xdr:rowOff>
    </xdr:from>
    <xdr:to>
      <xdr:col>11</xdr:col>
      <xdr:colOff>82550</xdr:colOff>
      <xdr:row>65</xdr:row>
      <xdr:rowOff>90311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170745</xdr:rowOff>
    </xdr:from>
    <xdr:to>
      <xdr:col>7</xdr:col>
      <xdr:colOff>31750</xdr:colOff>
      <xdr:row>64</xdr:row>
      <xdr:rowOff>100895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85672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本市では、他都市と比較して、職員数が多いことや、職員の平均年齢が高いこと、退職者数が多く退職手当が多くなっていることなどから、類似団体の平均を上回っているが</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、職員数の削減や働き方改革等により、令和</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年度に比べ人件費が減少している。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また、民間ビル等賃料の削減の行政経営の効率化等により、物件費も令和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年度に比べて減少しており、人口１人あたりの人件費・物件費等決算額が減少している。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引き続き、職員数の適正化や時間外勤務の縮減等を推進し、人件費の削減に努めていくとともに、物件費等についても見直しに努めていく。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58631</xdr:rowOff>
    </xdr:from>
    <xdr:to>
      <xdr:col>23</xdr:col>
      <xdr:colOff>133350</xdr:colOff>
      <xdr:row>85</xdr:row>
      <xdr:rowOff>86091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631881"/>
          <a:ext cx="8382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1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59555</xdr:rowOff>
    </xdr:from>
    <xdr:to>
      <xdr:col>19</xdr:col>
      <xdr:colOff>133350</xdr:colOff>
      <xdr:row>85</xdr:row>
      <xdr:rowOff>86091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1355"/>
          <a:ext cx="889000" cy="19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71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37650</xdr:rowOff>
    </xdr:from>
    <xdr:to>
      <xdr:col>15</xdr:col>
      <xdr:colOff>82550</xdr:colOff>
      <xdr:row>84</xdr:row>
      <xdr:rowOff>59555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68000"/>
          <a:ext cx="889000" cy="19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142211</xdr:rowOff>
    </xdr:from>
    <xdr:to>
      <xdr:col>11</xdr:col>
      <xdr:colOff>31750</xdr:colOff>
      <xdr:row>83</xdr:row>
      <xdr:rowOff>37650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1111"/>
          <a:ext cx="8890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7831</xdr:rowOff>
    </xdr:from>
    <xdr:to>
      <xdr:col>23</xdr:col>
      <xdr:colOff>184150</xdr:colOff>
      <xdr:row>85</xdr:row>
      <xdr:rowOff>109431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24358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35291</xdr:rowOff>
    </xdr:from>
    <xdr:to>
      <xdr:col>19</xdr:col>
      <xdr:colOff>184150</xdr:colOff>
      <xdr:row>85</xdr:row>
      <xdr:rowOff>136891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147068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7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8755</xdr:rowOff>
    </xdr:from>
    <xdr:to>
      <xdr:col>15</xdr:col>
      <xdr:colOff>133350</xdr:colOff>
      <xdr:row>84</xdr:row>
      <xdr:rowOff>110355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95132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158300</xdr:rowOff>
    </xdr:from>
    <xdr:to>
      <xdr:col>11</xdr:col>
      <xdr:colOff>82550</xdr:colOff>
      <xdr:row>83</xdr:row>
      <xdr:rowOff>88450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73227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91411</xdr:rowOff>
    </xdr:from>
    <xdr:to>
      <xdr:col>7</xdr:col>
      <xdr:colOff>31750</xdr:colOff>
      <xdr:row>83</xdr:row>
      <xdr:rowOff>21561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職員の給与水準は、毎年の人事委員会からの勧告及び報告を踏まえて、市内民間企業における給与水準と均衡するよう、適宜給与の改定を行っている。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月から管理職員で実施していた臨時的な給与カットを令和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月から管理職員以外（１級職員を除く）においても実施した影響等により、前年度の値（</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）を大きく下回る</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86</xdr:row>
      <xdr:rowOff>61384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03916"/>
          <a:ext cx="8382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060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20109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市域が広大であることや、文化財・木造家屋が多いといった都市特性があり、教育（文化）、消防等の分野において職員の配置を充実させていることから類似団体の平均を上回っている。</a:t>
          </a:r>
        </a:p>
        <a:p>
          <a:r>
            <a:rPr kumimoji="1" lang="ja-JP" altLang="en-US" sz="1200">
              <a:latin typeface="ＭＳ Ｐゴシック" panose="020B0600070205080204" pitchFamily="50" charset="-128"/>
              <a:ea typeface="ＭＳ Ｐゴシック" panose="020B0600070205080204" pitchFamily="50" charset="-128"/>
            </a:rPr>
            <a:t>　また、これまでから職員数適正化に取り組んできたものの、類似団体においても職員数の削減が進められたことから、依然として平均との乖離の解消には至っていない。</a:t>
          </a:r>
        </a:p>
        <a:p>
          <a:r>
            <a:rPr kumimoji="1" lang="ja-JP" altLang="en-US" sz="1200">
              <a:latin typeface="ＭＳ Ｐゴシック" panose="020B0600070205080204" pitchFamily="50" charset="-128"/>
              <a:ea typeface="ＭＳ Ｐゴシック" panose="020B0600070205080204" pitchFamily="50" charset="-128"/>
            </a:rPr>
            <a:t>　引き続き、市民のいのちと暮らしを守るために必要な執行体制を確保しつつ、事業見直し、民営化、委託化、デジタル化等による業務効率化などによって、職員数適正化を推進する。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143002</xdr:rowOff>
    </xdr:from>
    <xdr:to>
      <xdr:col>81</xdr:col>
      <xdr:colOff>44450</xdr:colOff>
      <xdr:row>66</xdr:row>
      <xdr:rowOff>10160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2872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133350</xdr:rowOff>
    </xdr:from>
    <xdr:to>
      <xdr:col>77</xdr:col>
      <xdr:colOff>44450</xdr:colOff>
      <xdr:row>66</xdr:row>
      <xdr:rowOff>10160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65</xdr:row>
      <xdr:rowOff>133350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915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99822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89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92202</xdr:rowOff>
    </xdr:from>
    <xdr:to>
      <xdr:col>81</xdr:col>
      <xdr:colOff>95250</xdr:colOff>
      <xdr:row>66</xdr:row>
      <xdr:rowOff>22352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159529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13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130810</xdr:rowOff>
    </xdr:from>
    <xdr:to>
      <xdr:col>77</xdr:col>
      <xdr:colOff>95250</xdr:colOff>
      <xdr:row>66</xdr:row>
      <xdr:rowOff>60960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45737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82550</xdr:rowOff>
    </xdr:from>
    <xdr:to>
      <xdr:col>73</xdr:col>
      <xdr:colOff>44450</xdr:colOff>
      <xdr:row>66</xdr:row>
      <xdr:rowOff>12700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49022</xdr:rowOff>
    </xdr:from>
    <xdr:to>
      <xdr:col>64</xdr:col>
      <xdr:colOff>152400</xdr:colOff>
      <xdr:row>63</xdr:row>
      <xdr:rowOff>150622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135399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ある市債の割合が減少したこと等により、前年度と比較し、実質公債費比率が増加した。これに加え、地下鉄事業への経営健全化出資債、退職手当債、行政改革推進債など地方交付税措置のない特例的な市債の発行や公債償還基金の計画外の取崩しに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「京都市持続可能な行財政の運営の推進に関する条例」に基づき、市債残高の適切なコントロールなど、比率の低減に向けて取り組みを進めている。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47272</xdr:rowOff>
    </xdr:from>
    <xdr:to>
      <xdr:col>81</xdr:col>
      <xdr:colOff>44450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7625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47272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7089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31045</xdr:rowOff>
    </xdr:from>
    <xdr:to>
      <xdr:col>72</xdr:col>
      <xdr:colOff>203200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31045</xdr:rowOff>
    </xdr:from>
    <xdr:to>
      <xdr:col>68</xdr:col>
      <xdr:colOff>152400</xdr:colOff>
      <xdr:row>44</xdr:row>
      <xdr:rowOff>165100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9878</xdr:rowOff>
    </xdr:from>
    <xdr:to>
      <xdr:col>81</xdr:col>
      <xdr:colOff>95250</xdr:colOff>
      <xdr:row>45</xdr:row>
      <xdr:rowOff>111478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77205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167922</xdr:rowOff>
    </xdr:from>
    <xdr:to>
      <xdr:col>77</xdr:col>
      <xdr:colOff>95250</xdr:colOff>
      <xdr:row>45</xdr:row>
      <xdr:rowOff>98072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82849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151695</xdr:rowOff>
    </xdr:from>
    <xdr:to>
      <xdr:col>68</xdr:col>
      <xdr:colOff>203200</xdr:colOff>
      <xdr:row>44</xdr:row>
      <xdr:rowOff>81845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66622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行政改革推進債や調整債の発行、公債償還基金からの計画外の取崩しを回避すると同時に、充当可能財源等が増加したことで、将来負担比率は減となったが、過去に発行した市債の償還ペースが未だ国標準以下であることから、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は、「行財政改革計画」に基づき、行政の効率化など行政内部の改革を徹底するとともに、社会経済状況の変化や時代の潮流をとらえて、施策を持続可能なものに再構築することを基本とした改革を推進し、引き続き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136906</xdr:rowOff>
    </xdr:from>
    <xdr:to>
      <xdr:col>81</xdr:col>
      <xdr:colOff>44450</xdr:colOff>
      <xdr:row>21</xdr:row>
      <xdr:rowOff>140801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65906"/>
          <a:ext cx="8382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140801</xdr:rowOff>
    </xdr:from>
    <xdr:to>
      <xdr:col>77</xdr:col>
      <xdr:colOff>44450</xdr:colOff>
      <xdr:row>22</xdr:row>
      <xdr:rowOff>154347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741251"/>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135848</xdr:rowOff>
    </xdr:from>
    <xdr:to>
      <xdr:col>72</xdr:col>
      <xdr:colOff>203200</xdr:colOff>
      <xdr:row>22</xdr:row>
      <xdr:rowOff>154347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907748"/>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135848</xdr:rowOff>
    </xdr:from>
    <xdr:to>
      <xdr:col>68</xdr:col>
      <xdr:colOff>152400</xdr:colOff>
      <xdr:row>22</xdr:row>
      <xdr:rowOff>136652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90774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86106</xdr:rowOff>
    </xdr:from>
    <xdr:to>
      <xdr:col>81</xdr:col>
      <xdr:colOff>95250</xdr:colOff>
      <xdr:row>21</xdr:row>
      <xdr:rowOff>16256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58183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90001</xdr:rowOff>
    </xdr:from>
    <xdr:to>
      <xdr:col>77</xdr:col>
      <xdr:colOff>95250</xdr:colOff>
      <xdr:row>22</xdr:row>
      <xdr:rowOff>20151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4928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77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103547</xdr:rowOff>
    </xdr:from>
    <xdr:to>
      <xdr:col>73</xdr:col>
      <xdr:colOff>44450</xdr:colOff>
      <xdr:row>23</xdr:row>
      <xdr:rowOff>33697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8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18474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96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85048</xdr:rowOff>
    </xdr:from>
    <xdr:to>
      <xdr:col>68</xdr:col>
      <xdr:colOff>203200</xdr:colOff>
      <xdr:row>23</xdr:row>
      <xdr:rowOff>15198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8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171425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9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85852</xdr:rowOff>
    </xdr:from>
    <xdr:to>
      <xdr:col>64</xdr:col>
      <xdr:colOff>152400</xdr:colOff>
      <xdr:row>23</xdr:row>
      <xdr:rowOff>16002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779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1,385,190
1,334,896
827.83
963,093,117
946,554,582
7,706,629
412,907,930
1,338,127,963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本市では、他都市と比較して、職員数が多いことや、職員の平均年齢が高いこと、退職者数が多く退職手当が多くなっていることなどから、人件費の経常収支比率が類似団体平均を上回っている。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職員数について、適正化に取り組んできたものの、類似団体においても職員数の削減が進められたことから、依然として平均との乖離の解消には至っていないことが一因である。</a:t>
          </a:r>
        </a:p>
        <a:p>
          <a:r>
            <a:rPr kumimoji="1" lang="ja-JP" altLang="en-US" sz="1200">
              <a:latin typeface="ＭＳ Ｐゴシック" panose="020B0600070205080204" pitchFamily="50" charset="-128"/>
              <a:ea typeface="ＭＳ Ｐゴシック" panose="020B0600070205080204" pitchFamily="50" charset="-128"/>
            </a:rPr>
            <a:t>　引き続き、職員数の適正化や時間外勤務の縮減等を推進し、人件費の削減に努めていく。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6350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40</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5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19050</xdr:rowOff>
    </xdr:from>
    <xdr:to>
      <xdr:col>19</xdr:col>
      <xdr:colOff>187325</xdr:colOff>
      <xdr:row>41</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56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165100</xdr:rowOff>
    </xdr:from>
    <xdr:to>
      <xdr:col>20</xdr:col>
      <xdr:colOff>38100</xdr:colOff>
      <xdr:row>37</xdr:row>
      <xdr:rowOff>95250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11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11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44450</xdr:rowOff>
    </xdr:from>
    <xdr:to>
      <xdr:col>11</xdr:col>
      <xdr:colOff>60325</xdr:colOff>
      <xdr:row>41</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本市では、これまでから保育所数に占める民間設置箇所数の割合が高く、保育所運営費にかかる所要額を扶助費で計上してるため、物件費計上額が少ない特徴があり、類似団体平均を下回っている。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引き続き、「行財政改革計画」に基づき、抑制に努めていく。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82550</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654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168927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82550</xdr:rowOff>
    </xdr:from>
    <xdr:to>
      <xdr:col>82</xdr:col>
      <xdr:colOff>196850</xdr:colOff>
      <xdr:row>15</xdr:row>
      <xdr:rowOff>82550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65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15</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3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31750</xdr:rowOff>
    </xdr:from>
    <xdr:to>
      <xdr:col>74</xdr:col>
      <xdr:colOff>31750</xdr:colOff>
      <xdr:row>17</xdr:row>
      <xdr:rowOff>133350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4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118127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165100</xdr:rowOff>
    </xdr:from>
    <xdr:to>
      <xdr:col>65</xdr:col>
      <xdr:colOff>53975</xdr:colOff>
      <xdr:row>17</xdr:row>
      <xdr:rowOff>95250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80027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障害者福祉費にかかる扶助費が多いこと、保育所数に占める民間設置箇所数の割合が高く保育所運営費に掛かる扶助費が多いことなどから高率となっている。</a:t>
          </a:r>
        </a:p>
        <a:p>
          <a:r>
            <a:rPr kumimoji="1" lang="ja-JP" altLang="en-US" sz="1300">
              <a:latin typeface="ＭＳ Ｐゴシック" panose="020B0600070205080204" pitchFamily="50" charset="-128"/>
              <a:ea typeface="ＭＳ Ｐゴシック" panose="020B0600070205080204" pitchFamily="50" charset="-128"/>
            </a:rPr>
            <a:t>　主に国制度に基づく事業が多いが、運営面における課題が無いかなど点検を行っていく。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078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078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94343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本市において、最も大きいのは繰出金である。令和３年度と比較して、繰出金の経常収支比率は、歳入増加の影響で</a:t>
          </a:r>
          <a:r>
            <a:rPr kumimoji="1" lang="en-US" altLang="ja-JP" sz="1300">
              <a:latin typeface="ＭＳ Ｐゴシック" panose="020B0600070205080204" pitchFamily="50" charset="-128"/>
              <a:ea typeface="ＭＳ Ｐゴシック" panose="020B0600070205080204" pitchFamily="50" charset="-128"/>
            </a:rPr>
            <a:t>10.4%→10.8%</a:t>
          </a:r>
          <a:r>
            <a:rPr kumimoji="1" lang="ja-JP" altLang="en-US" sz="1300">
              <a:latin typeface="ＭＳ Ｐゴシック" panose="020B0600070205080204" pitchFamily="50" charset="-128"/>
              <a:ea typeface="ＭＳ Ｐゴシック" panose="020B0600070205080204" pitchFamily="50" charset="-128"/>
            </a:rPr>
            <a:t>と増加している。高齢化率が</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（京都市推計、令和 </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 </a:t>
          </a:r>
          <a:r>
            <a:rPr kumimoji="1" lang="en-US" altLang="ja-JP" sz="1300">
              <a:latin typeface="ＭＳ Ｐゴシック" panose="020B0600070205080204" pitchFamily="50" charset="-128"/>
              <a:ea typeface="ＭＳ Ｐゴシック" panose="020B0600070205080204" pitchFamily="50" charset="-128"/>
            </a:rPr>
            <a:t>9 </a:t>
          </a:r>
          <a:r>
            <a:rPr kumimoji="1" lang="ja-JP" altLang="en-US" sz="1300">
              <a:latin typeface="ＭＳ Ｐゴシック" panose="020B0600070205080204" pitchFamily="50" charset="-128"/>
              <a:ea typeface="ＭＳ Ｐゴシック" panose="020B0600070205080204" pitchFamily="50" charset="-128"/>
            </a:rPr>
            <a:t>月 </a:t>
          </a:r>
          <a:r>
            <a:rPr kumimoji="1" lang="en-US" altLang="ja-JP" sz="1300">
              <a:latin typeface="ＭＳ Ｐゴシック" panose="020B0600070205080204" pitchFamily="50" charset="-128"/>
              <a:ea typeface="ＭＳ Ｐゴシック" panose="020B0600070205080204" pitchFamily="50" charset="-128"/>
            </a:rPr>
            <a:t>15 </a:t>
          </a:r>
          <a:r>
            <a:rPr kumimoji="1" lang="ja-JP" altLang="en-US" sz="1300">
              <a:latin typeface="ＭＳ Ｐゴシック" panose="020B0600070205080204" pitchFamily="50" charset="-128"/>
              <a:ea typeface="ＭＳ Ｐゴシック" panose="020B0600070205080204" pitchFamily="50" charset="-128"/>
            </a:rPr>
            <a:t>日時点）と進展しており、後期高齢者医療特別会計や介護保険事業特別会計への繰出金が令和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年度よりも増加しているため、依然として類似団体平均との乖離の解消には至っていない。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85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57</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京都市補助金等の交付等に関する条例」に基づき、補助金等の交付状況を公開するなど、市民目線に立った適正化の取組みを行っており、令和３年度以降は類似団体平均よりも下回る水準まで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59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39</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619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令和４年度は令和３年度に比べ、償還額（償還元金の増、利率の上昇）が増加したため、公債費の経常収支比率は増加している。</a:t>
          </a:r>
        </a:p>
        <a:p>
          <a:r>
            <a:rPr kumimoji="1" lang="ja-JP" altLang="en-US" sz="1300">
              <a:latin typeface="ＭＳ Ｐゴシック" panose="020B0600070205080204" pitchFamily="50" charset="-128"/>
              <a:ea typeface="ＭＳ Ｐゴシック" panose="020B0600070205080204" pitchFamily="50" charset="-128"/>
            </a:rPr>
            <a:t>　引き続き、「京都市持続可能な行財政の運営の推進に関する条例」</a:t>
          </a:r>
        </a:p>
        <a:p>
          <a:r>
            <a:rPr kumimoji="1" lang="ja-JP" altLang="en-US" sz="1300">
              <a:latin typeface="ＭＳ Ｐゴシック" panose="020B0600070205080204" pitchFamily="50" charset="-128"/>
              <a:ea typeface="ＭＳ Ｐゴシック" panose="020B0600070205080204" pitchFamily="50" charset="-128"/>
            </a:rPr>
            <a:t>に基づき、市債残高の適切なコントロール及び将来の公債費の低減に取り組んでいく。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50800</xdr:rowOff>
    </xdr:from>
    <xdr:to>
      <xdr:col>24</xdr:col>
      <xdr:colOff>25400</xdr:colOff>
      <xdr:row>80</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95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79</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524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78</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5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4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19050</xdr:rowOff>
    </xdr:from>
    <xdr:to>
      <xdr:col>24</xdr:col>
      <xdr:colOff>76200</xdr:colOff>
      <xdr:row>80</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162577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0</xdr:rowOff>
    </xdr:from>
    <xdr:to>
      <xdr:col>20</xdr:col>
      <xdr:colOff>38100</xdr:colOff>
      <xdr:row>79</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年度と比較して、臨時財政対策債や地方交付税の減少により、経常一般財源が減少した影響で、経常収支比率は昨年度よりも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また、人件費の類似団体内平均との差が縮まっているため、令和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年度に引き続き、公債費以外の経常収支比率が類似団体内平均と同水準となっている。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105228</xdr:rowOff>
    </xdr:from>
    <xdr:to>
      <xdr:col>82</xdr:col>
      <xdr:colOff>107950</xdr:colOff>
      <xdr:row>76</xdr:row>
      <xdr:rowOff>132443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92528"/>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105228</xdr:rowOff>
    </xdr:from>
    <xdr:to>
      <xdr:col>78</xdr:col>
      <xdr:colOff>69850</xdr:colOff>
      <xdr:row>78</xdr:row>
      <xdr:rowOff>148771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792528"/>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78</xdr:row>
      <xdr:rowOff>148771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315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113393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95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81643</xdr:rowOff>
    </xdr:from>
    <xdr:to>
      <xdr:col>82</xdr:col>
      <xdr:colOff>158750</xdr:colOff>
      <xdr:row>77</xdr:row>
      <xdr:rowOff>11793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53720</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54428</xdr:rowOff>
    </xdr:from>
    <xdr:to>
      <xdr:col>78</xdr:col>
      <xdr:colOff>120650</xdr:colOff>
      <xdr:row>74</xdr:row>
      <xdr:rowOff>156028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62593</xdr:rowOff>
    </xdr:from>
    <xdr:to>
      <xdr:col>69</xdr:col>
      <xdr:colOff>142875</xdr:colOff>
      <xdr:row>77</xdr:row>
      <xdr:rowOff>164193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7328</xdr:rowOff>
    </xdr:from>
    <xdr:to>
      <xdr:col>29</xdr:col>
      <xdr:colOff>127000</xdr:colOff>
      <xdr:row>13</xdr:row>
      <xdr:rowOff>28016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83803"/>
          <a:ext cx="6477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88062</xdr:rowOff>
    </xdr:from>
    <xdr:to>
      <xdr:col>26</xdr:col>
      <xdr:colOff>50800</xdr:colOff>
      <xdr:row>13</xdr:row>
      <xdr:rowOff>7328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193087"/>
          <a:ext cx="698500" cy="90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88062</xdr:rowOff>
    </xdr:from>
    <xdr:to>
      <xdr:col>22</xdr:col>
      <xdr:colOff>114300</xdr:colOff>
      <xdr:row>12</xdr:row>
      <xdr:rowOff>113817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93087"/>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100787</xdr:rowOff>
    </xdr:from>
    <xdr:to>
      <xdr:col>18</xdr:col>
      <xdr:colOff>177800</xdr:colOff>
      <xdr:row>12</xdr:row>
      <xdr:rowOff>113817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0581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148666</xdr:rowOff>
    </xdr:from>
    <xdr:to>
      <xdr:col>29</xdr:col>
      <xdr:colOff>177800</xdr:colOff>
      <xdr:row>13</xdr:row>
      <xdr:rowOff>78816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5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165193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9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127978</xdr:rowOff>
    </xdr:from>
    <xdr:to>
      <xdr:col>26</xdr:col>
      <xdr:colOff>101600</xdr:colOff>
      <xdr:row>13</xdr:row>
      <xdr:rowOff>58128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3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68305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37262</xdr:rowOff>
    </xdr:from>
    <xdr:to>
      <xdr:col>22</xdr:col>
      <xdr:colOff>165100</xdr:colOff>
      <xdr:row>12</xdr:row>
      <xdr:rowOff>138862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4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149039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63017</xdr:rowOff>
    </xdr:from>
    <xdr:to>
      <xdr:col>19</xdr:col>
      <xdr:colOff>38100</xdr:colOff>
      <xdr:row>12</xdr:row>
      <xdr:rowOff>164617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3344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49987</xdr:rowOff>
    </xdr:from>
    <xdr:to>
      <xdr:col>15</xdr:col>
      <xdr:colOff>101600</xdr:colOff>
      <xdr:row>12</xdr:row>
      <xdr:rowOff>151587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161764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2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49238</xdr:rowOff>
    </xdr:from>
    <xdr:to>
      <xdr:col>29</xdr:col>
      <xdr:colOff>127000</xdr:colOff>
      <xdr:row>34</xdr:row>
      <xdr:rowOff>131077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316688"/>
          <a:ext cx="6477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49238</xdr:rowOff>
    </xdr:from>
    <xdr:to>
      <xdr:col>26</xdr:col>
      <xdr:colOff>50800</xdr:colOff>
      <xdr:row>34</xdr:row>
      <xdr:rowOff>135344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316688"/>
          <a:ext cx="698500" cy="8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135344</xdr:rowOff>
    </xdr:from>
    <xdr:to>
      <xdr:col>22</xdr:col>
      <xdr:colOff>114300</xdr:colOff>
      <xdr:row>34</xdr:row>
      <xdr:rowOff>232156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02794"/>
          <a:ext cx="6985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232156</xdr:rowOff>
    </xdr:from>
    <xdr:to>
      <xdr:col>18</xdr:col>
      <xdr:colOff>177800</xdr:colOff>
      <xdr:row>34</xdr:row>
      <xdr:rowOff>261493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99606"/>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80277</xdr:rowOff>
    </xdr:from>
    <xdr:to>
      <xdr:col>29</xdr:col>
      <xdr:colOff>177800</xdr:colOff>
      <xdr:row>34</xdr:row>
      <xdr:rowOff>181877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47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268254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9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341338</xdr:rowOff>
    </xdr:from>
    <xdr:to>
      <xdr:col>26</xdr:col>
      <xdr:colOff>101600</xdr:colOff>
      <xdr:row>34</xdr:row>
      <xdr:rowOff>100038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6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110215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3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84544</xdr:rowOff>
    </xdr:from>
    <xdr:to>
      <xdr:col>22</xdr:col>
      <xdr:colOff>165100</xdr:colOff>
      <xdr:row>34</xdr:row>
      <xdr:rowOff>186144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5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196321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2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181356</xdr:rowOff>
    </xdr:from>
    <xdr:to>
      <xdr:col>19</xdr:col>
      <xdr:colOff>38100</xdr:colOff>
      <xdr:row>34</xdr:row>
      <xdr:rowOff>282956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4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293133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1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210693</xdr:rowOff>
    </xdr:from>
    <xdr:to>
      <xdr:col>15</xdr:col>
      <xdr:colOff>101600</xdr:colOff>
      <xdr:row>34</xdr:row>
      <xdr:rowOff>312293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7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322470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1,385,190
1,334,896
827.83
963,093,117
946,554,582
7,706,629
412,907,930
1,338,127,963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27381</xdr:rowOff>
    </xdr:from>
    <xdr:to>
      <xdr:col>24</xdr:col>
      <xdr:colOff>63500</xdr:colOff>
      <xdr:row>31</xdr:row>
      <xdr:rowOff>41554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4233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108458</xdr:rowOff>
    </xdr:from>
    <xdr:to>
      <xdr:col>19</xdr:col>
      <xdr:colOff>177800</xdr:colOff>
      <xdr:row>31</xdr:row>
      <xdr:rowOff>27381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251958"/>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108458</xdr:rowOff>
    </xdr:from>
    <xdr:to>
      <xdr:col>15</xdr:col>
      <xdr:colOff>50800</xdr:colOff>
      <xdr:row>30</xdr:row>
      <xdr:rowOff>135166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251958"/>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89217</xdr:rowOff>
    </xdr:from>
    <xdr:to>
      <xdr:col>10</xdr:col>
      <xdr:colOff>114300</xdr:colOff>
      <xdr:row>30</xdr:row>
      <xdr:rowOff>135166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232717"/>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162204</xdr:rowOff>
    </xdr:from>
    <xdr:to>
      <xdr:col>24</xdr:col>
      <xdr:colOff>114300</xdr:colOff>
      <xdr:row>31</xdr:row>
      <xdr:rowOff>92354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13631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5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148031</xdr:rowOff>
    </xdr:from>
    <xdr:to>
      <xdr:col>20</xdr:col>
      <xdr:colOff>38100</xdr:colOff>
      <xdr:row>31</xdr:row>
      <xdr:rowOff>78181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94708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57658</xdr:rowOff>
    </xdr:from>
    <xdr:to>
      <xdr:col>15</xdr:col>
      <xdr:colOff>101600</xdr:colOff>
      <xdr:row>30</xdr:row>
      <xdr:rowOff>159258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4335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49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84366</xdr:rowOff>
    </xdr:from>
    <xdr:to>
      <xdr:col>10</xdr:col>
      <xdr:colOff>165100</xdr:colOff>
      <xdr:row>31</xdr:row>
      <xdr:rowOff>14516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2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31043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0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38417</xdr:rowOff>
    </xdr:from>
    <xdr:to>
      <xdr:col>6</xdr:col>
      <xdr:colOff>38100</xdr:colOff>
      <xdr:row>30</xdr:row>
      <xdr:rowOff>140017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1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156544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49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69360</xdr:rowOff>
    </xdr:from>
    <xdr:to>
      <xdr:col>24</xdr:col>
      <xdr:colOff>62865</xdr:colOff>
      <xdr:row>56</xdr:row>
      <xdr:rowOff>100541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84760"/>
          <a:ext cx="1270" cy="71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100541</xdr:rowOff>
    </xdr:from>
    <xdr:to>
      <xdr:col>24</xdr:col>
      <xdr:colOff>152400</xdr:colOff>
      <xdr:row>56</xdr:row>
      <xdr:rowOff>100541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01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16037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69360</xdr:rowOff>
    </xdr:from>
    <xdr:to>
      <xdr:col>24</xdr:col>
      <xdr:colOff>152400</xdr:colOff>
      <xdr:row>52</xdr:row>
      <xdr:rowOff>69360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8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90802</xdr:rowOff>
    </xdr:from>
    <xdr:to>
      <xdr:col>24</xdr:col>
      <xdr:colOff>63500</xdr:colOff>
      <xdr:row>56</xdr:row>
      <xdr:rowOff>100541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92002"/>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111594</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9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88717</xdr:rowOff>
    </xdr:from>
    <xdr:to>
      <xdr:col>24</xdr:col>
      <xdr:colOff>114300</xdr:colOff>
      <xdr:row>55</xdr:row>
      <xdr:rowOff>18867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4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90802</xdr:rowOff>
    </xdr:from>
    <xdr:to>
      <xdr:col>19</xdr:col>
      <xdr:colOff>177800</xdr:colOff>
      <xdr:row>57</xdr:row>
      <xdr:rowOff>154513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92002"/>
          <a:ext cx="8890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171310</xdr:rowOff>
    </xdr:from>
    <xdr:to>
      <xdr:col>20</xdr:col>
      <xdr:colOff>38100</xdr:colOff>
      <xdr:row>55</xdr:row>
      <xdr:rowOff>101460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117987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154513</xdr:rowOff>
    </xdr:from>
    <xdr:to>
      <xdr:col>15</xdr:col>
      <xdr:colOff>50800</xdr:colOff>
      <xdr:row>58</xdr:row>
      <xdr:rowOff>126236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7163"/>
          <a:ext cx="889000" cy="1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114000</xdr:rowOff>
    </xdr:from>
    <xdr:to>
      <xdr:col>15</xdr:col>
      <xdr:colOff>101600</xdr:colOff>
      <xdr:row>57</xdr:row>
      <xdr:rowOff>44150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60677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126236</xdr:rowOff>
    </xdr:from>
    <xdr:to>
      <xdr:col>10</xdr:col>
      <xdr:colOff>114300</xdr:colOff>
      <xdr:row>59</xdr:row>
      <xdr:rowOff>32281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0336"/>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47112</xdr:rowOff>
    </xdr:from>
    <xdr:to>
      <xdr:col>10</xdr:col>
      <xdr:colOff>165100</xdr:colOff>
      <xdr:row>57</xdr:row>
      <xdr:rowOff>148712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1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165239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9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97313</xdr:rowOff>
    </xdr:from>
    <xdr:to>
      <xdr:col>6</xdr:col>
      <xdr:colOff>38100</xdr:colOff>
      <xdr:row>58</xdr:row>
      <xdr:rowOff>27463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43990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49741</xdr:rowOff>
    </xdr:from>
    <xdr:to>
      <xdr:col>24</xdr:col>
      <xdr:colOff>114300</xdr:colOff>
      <xdr:row>56</xdr:row>
      <xdr:rowOff>151341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136118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40002</xdr:rowOff>
    </xdr:from>
    <xdr:to>
      <xdr:col>20</xdr:col>
      <xdr:colOff>38100</xdr:colOff>
      <xdr:row>56</xdr:row>
      <xdr:rowOff>141602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132729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103713</xdr:rowOff>
    </xdr:from>
    <xdr:to>
      <xdr:col>15</xdr:col>
      <xdr:colOff>101600</xdr:colOff>
      <xdr:row>58</xdr:row>
      <xdr:rowOff>33863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24990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75436</xdr:rowOff>
    </xdr:from>
    <xdr:to>
      <xdr:col>10</xdr:col>
      <xdr:colOff>165100</xdr:colOff>
      <xdr:row>59</xdr:row>
      <xdr:rowOff>5586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152931</xdr:rowOff>
    </xdr:from>
    <xdr:to>
      <xdr:col>6</xdr:col>
      <xdr:colOff>38100</xdr:colOff>
      <xdr:row>59</xdr:row>
      <xdr:rowOff>83081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67745</xdr:rowOff>
    </xdr:from>
    <xdr:to>
      <xdr:col>24</xdr:col>
      <xdr:colOff>63500</xdr:colOff>
      <xdr:row>77</xdr:row>
      <xdr:rowOff>81462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6939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67745</xdr:rowOff>
    </xdr:from>
    <xdr:to>
      <xdr:col>19</xdr:col>
      <xdr:colOff>177800</xdr:colOff>
      <xdr:row>77</xdr:row>
      <xdr:rowOff>87666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6939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87666</xdr:rowOff>
    </xdr:from>
    <xdr:to>
      <xdr:col>15</xdr:col>
      <xdr:colOff>50800</xdr:colOff>
      <xdr:row>77</xdr:row>
      <xdr:rowOff>105084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89316"/>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70576</xdr:rowOff>
    </xdr:from>
    <xdr:to>
      <xdr:col>10</xdr:col>
      <xdr:colOff>114300</xdr:colOff>
      <xdr:row>77</xdr:row>
      <xdr:rowOff>105084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72226"/>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30662</xdr:rowOff>
    </xdr:from>
    <xdr:to>
      <xdr:col>24</xdr:col>
      <xdr:colOff>114300</xdr:colOff>
      <xdr:row>77</xdr:row>
      <xdr:rowOff>132262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16945</xdr:rowOff>
    </xdr:from>
    <xdr:to>
      <xdr:col>20</xdr:col>
      <xdr:colOff>38100</xdr:colOff>
      <xdr:row>77</xdr:row>
      <xdr:rowOff>118545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109672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36866</xdr:rowOff>
    </xdr:from>
    <xdr:to>
      <xdr:col>15</xdr:col>
      <xdr:colOff>101600</xdr:colOff>
      <xdr:row>77</xdr:row>
      <xdr:rowOff>138466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129593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54284</xdr:rowOff>
    </xdr:from>
    <xdr:to>
      <xdr:col>10</xdr:col>
      <xdr:colOff>165100</xdr:colOff>
      <xdr:row>77</xdr:row>
      <xdr:rowOff>155884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19776</xdr:rowOff>
    </xdr:from>
    <xdr:to>
      <xdr:col>6</xdr:col>
      <xdr:colOff>38100</xdr:colOff>
      <xdr:row>77</xdr:row>
      <xdr:rowOff>121376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112503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76346</xdr:rowOff>
    </xdr:from>
    <xdr:to>
      <xdr:col>24</xdr:col>
      <xdr:colOff>63500</xdr:colOff>
      <xdr:row>94</xdr:row>
      <xdr:rowOff>10029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21196"/>
          <a:ext cx="8382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76346</xdr:rowOff>
    </xdr:from>
    <xdr:to>
      <xdr:col>19</xdr:col>
      <xdr:colOff>177800</xdr:colOff>
      <xdr:row>95</xdr:row>
      <xdr:rowOff>63576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21196"/>
          <a:ext cx="889000" cy="3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63576</xdr:rowOff>
    </xdr:from>
    <xdr:to>
      <xdr:col>15</xdr:col>
      <xdr:colOff>50800</xdr:colOff>
      <xdr:row>95</xdr:row>
      <xdr:rowOff>125211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51326"/>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125211</xdr:rowOff>
    </xdr:from>
    <xdr:to>
      <xdr:col>10</xdr:col>
      <xdr:colOff>114300</xdr:colOff>
      <xdr:row>95</xdr:row>
      <xdr:rowOff>155039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12961"/>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130679</xdr:rowOff>
    </xdr:from>
    <xdr:to>
      <xdr:col>24</xdr:col>
      <xdr:colOff>114300</xdr:colOff>
      <xdr:row>94</xdr:row>
      <xdr:rowOff>60829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153556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25546</xdr:rowOff>
    </xdr:from>
    <xdr:to>
      <xdr:col>20</xdr:col>
      <xdr:colOff>38100</xdr:colOff>
      <xdr:row>93</xdr:row>
      <xdr:rowOff>127146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143673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4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12776</xdr:rowOff>
    </xdr:from>
    <xdr:to>
      <xdr:col>15</xdr:col>
      <xdr:colOff>101600</xdr:colOff>
      <xdr:row>95</xdr:row>
      <xdr:rowOff>114376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130903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74411</xdr:rowOff>
    </xdr:from>
    <xdr:to>
      <xdr:col>10</xdr:col>
      <xdr:colOff>165100</xdr:colOff>
      <xdr:row>96</xdr:row>
      <xdr:rowOff>4561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21088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3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104239</xdr:rowOff>
    </xdr:from>
    <xdr:to>
      <xdr:col>6</xdr:col>
      <xdr:colOff>38100</xdr:colOff>
      <xdr:row>96</xdr:row>
      <xdr:rowOff>34389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50916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29705</xdr:rowOff>
    </xdr:from>
    <xdr:to>
      <xdr:col>55</xdr:col>
      <xdr:colOff>0</xdr:colOff>
      <xdr:row>38</xdr:row>
      <xdr:rowOff>43866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44805"/>
          <a:ext cx="8382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103543</xdr:rowOff>
    </xdr:from>
    <xdr:to>
      <xdr:col>50</xdr:col>
      <xdr:colOff>114300</xdr:colOff>
      <xdr:row>38</xdr:row>
      <xdr:rowOff>43866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47043"/>
          <a:ext cx="889000" cy="13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103543</xdr:rowOff>
    </xdr:from>
    <xdr:to>
      <xdr:col>45</xdr:col>
      <xdr:colOff>177800</xdr:colOff>
      <xdr:row>38</xdr:row>
      <xdr:rowOff>104204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47043"/>
          <a:ext cx="889000" cy="13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77013</xdr:rowOff>
    </xdr:from>
    <xdr:to>
      <xdr:col>41</xdr:col>
      <xdr:colOff>50800</xdr:colOff>
      <xdr:row>38</xdr:row>
      <xdr:rowOff>104204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92113"/>
          <a:ext cx="889000" cy="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150355</xdr:rowOff>
    </xdr:from>
    <xdr:to>
      <xdr:col>55</xdr:col>
      <xdr:colOff>50800</xdr:colOff>
      <xdr:row>38</xdr:row>
      <xdr:rowOff>80505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1782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164516</xdr:rowOff>
    </xdr:from>
    <xdr:to>
      <xdr:col>50</xdr:col>
      <xdr:colOff>165100</xdr:colOff>
      <xdr:row>38</xdr:row>
      <xdr:rowOff>94666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85793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52743</xdr:rowOff>
    </xdr:from>
    <xdr:to>
      <xdr:col>46</xdr:col>
      <xdr:colOff>38100</xdr:colOff>
      <xdr:row>30</xdr:row>
      <xdr:rowOff>154343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170870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53404</xdr:rowOff>
    </xdr:from>
    <xdr:to>
      <xdr:col>41</xdr:col>
      <xdr:colOff>101600</xdr:colOff>
      <xdr:row>38</xdr:row>
      <xdr:rowOff>155004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26213</xdr:rowOff>
    </xdr:from>
    <xdr:to>
      <xdr:col>36</xdr:col>
      <xdr:colOff>165100</xdr:colOff>
      <xdr:row>38</xdr:row>
      <xdr:rowOff>127813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144340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35984</xdr:rowOff>
    </xdr:from>
    <xdr:to>
      <xdr:col>55</xdr:col>
      <xdr:colOff>0</xdr:colOff>
      <xdr:row>55</xdr:row>
      <xdr:rowOff>79235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65734"/>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2860</xdr:rowOff>
    </xdr:from>
    <xdr:to>
      <xdr:col>50</xdr:col>
      <xdr:colOff>114300</xdr:colOff>
      <xdr:row>55</xdr:row>
      <xdr:rowOff>79235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32610"/>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22611</xdr:rowOff>
    </xdr:from>
    <xdr:to>
      <xdr:col>45</xdr:col>
      <xdr:colOff>177800</xdr:colOff>
      <xdr:row>55</xdr:row>
      <xdr:rowOff>2860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80911"/>
          <a:ext cx="889000" cy="15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138580</xdr:rowOff>
    </xdr:from>
    <xdr:to>
      <xdr:col>41</xdr:col>
      <xdr:colOff>50800</xdr:colOff>
      <xdr:row>54</xdr:row>
      <xdr:rowOff>22611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25430"/>
          <a:ext cx="8890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156634</xdr:rowOff>
    </xdr:from>
    <xdr:to>
      <xdr:col>55</xdr:col>
      <xdr:colOff>50800</xdr:colOff>
      <xdr:row>55</xdr:row>
      <xdr:rowOff>86784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135061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9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28435</xdr:rowOff>
    </xdr:from>
    <xdr:to>
      <xdr:col>50</xdr:col>
      <xdr:colOff>165100</xdr:colOff>
      <xdr:row>55</xdr:row>
      <xdr:rowOff>130035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121162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123510</xdr:rowOff>
    </xdr:from>
    <xdr:to>
      <xdr:col>46</xdr:col>
      <xdr:colOff>38100</xdr:colOff>
      <xdr:row>55</xdr:row>
      <xdr:rowOff>53660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44787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7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143261</xdr:rowOff>
    </xdr:from>
    <xdr:to>
      <xdr:col>41</xdr:col>
      <xdr:colOff>101600</xdr:colOff>
      <xdr:row>54</xdr:row>
      <xdr:rowOff>73411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64538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87780</xdr:rowOff>
    </xdr:from>
    <xdr:to>
      <xdr:col>36</xdr:col>
      <xdr:colOff>165100</xdr:colOff>
      <xdr:row>54</xdr:row>
      <xdr:rowOff>17930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34457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149896</xdr:rowOff>
    </xdr:from>
    <xdr:to>
      <xdr:col>55</xdr:col>
      <xdr:colOff>0</xdr:colOff>
      <xdr:row>77</xdr:row>
      <xdr:rowOff>76606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08646"/>
          <a:ext cx="838200" cy="2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85750</xdr:rowOff>
    </xdr:from>
    <xdr:to>
      <xdr:col>50</xdr:col>
      <xdr:colOff>114300</xdr:colOff>
      <xdr:row>77</xdr:row>
      <xdr:rowOff>76606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1595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55896</xdr:rowOff>
    </xdr:from>
    <xdr:to>
      <xdr:col>45</xdr:col>
      <xdr:colOff>177800</xdr:colOff>
      <xdr:row>76</xdr:row>
      <xdr:rowOff>85750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86096"/>
          <a:ext cx="8890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131699</xdr:rowOff>
    </xdr:from>
    <xdr:to>
      <xdr:col>41</xdr:col>
      <xdr:colOff>50800</xdr:colOff>
      <xdr:row>76</xdr:row>
      <xdr:rowOff>55896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990449"/>
          <a:ext cx="8890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99096</xdr:rowOff>
    </xdr:from>
    <xdr:to>
      <xdr:col>55</xdr:col>
      <xdr:colOff>50800</xdr:colOff>
      <xdr:row>76</xdr:row>
      <xdr:rowOff>29245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578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77523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3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25806</xdr:rowOff>
    </xdr:from>
    <xdr:to>
      <xdr:col>50</xdr:col>
      <xdr:colOff>165100</xdr:colOff>
      <xdr:row>77</xdr:row>
      <xdr:rowOff>127406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118533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34950</xdr:rowOff>
    </xdr:from>
    <xdr:to>
      <xdr:col>46</xdr:col>
      <xdr:colOff>38100</xdr:colOff>
      <xdr:row>76</xdr:row>
      <xdr:rowOff>136550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127677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1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5096</xdr:rowOff>
    </xdr:from>
    <xdr:to>
      <xdr:col>41</xdr:col>
      <xdr:colOff>101600</xdr:colOff>
      <xdr:row>76</xdr:row>
      <xdr:rowOff>106696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97823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1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80899</xdr:rowOff>
    </xdr:from>
    <xdr:to>
      <xdr:col>36</xdr:col>
      <xdr:colOff>165100</xdr:colOff>
      <xdr:row>76</xdr:row>
      <xdr:rowOff>11049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2176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319</xdr:rowOff>
    </xdr:from>
    <xdr:to>
      <xdr:col>55</xdr:col>
      <xdr:colOff>0</xdr:colOff>
      <xdr:row>95</xdr:row>
      <xdr:rowOff>82322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288069"/>
          <a:ext cx="838200" cy="8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319</xdr:rowOff>
    </xdr:from>
    <xdr:to>
      <xdr:col>50</xdr:col>
      <xdr:colOff>114300</xdr:colOff>
      <xdr:row>95</xdr:row>
      <xdr:rowOff>11260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288069"/>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7014</xdr:rowOff>
    </xdr:from>
    <xdr:to>
      <xdr:col>45</xdr:col>
      <xdr:colOff>177800</xdr:colOff>
      <xdr:row>95</xdr:row>
      <xdr:rowOff>11260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123314"/>
          <a:ext cx="889000" cy="1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155082</xdr:rowOff>
    </xdr:from>
    <xdr:to>
      <xdr:col>41</xdr:col>
      <xdr:colOff>50800</xdr:colOff>
      <xdr:row>94</xdr:row>
      <xdr:rowOff>7014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09993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31522</xdr:rowOff>
    </xdr:from>
    <xdr:to>
      <xdr:col>55</xdr:col>
      <xdr:colOff>50800</xdr:colOff>
      <xdr:row>95</xdr:row>
      <xdr:rowOff>133122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9949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2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120969</xdr:rowOff>
    </xdr:from>
    <xdr:to>
      <xdr:col>50</xdr:col>
      <xdr:colOff>165100</xdr:colOff>
      <xdr:row>95</xdr:row>
      <xdr:rowOff>51119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131910</xdr:rowOff>
    </xdr:from>
    <xdr:to>
      <xdr:col>46</xdr:col>
      <xdr:colOff>38100</xdr:colOff>
      <xdr:row>95</xdr:row>
      <xdr:rowOff>62060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78587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127664</xdr:rowOff>
    </xdr:from>
    <xdr:to>
      <xdr:col>41</xdr:col>
      <xdr:colOff>101600</xdr:colOff>
      <xdr:row>94</xdr:row>
      <xdr:rowOff>57814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74341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8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104282</xdr:rowOff>
    </xdr:from>
    <xdr:to>
      <xdr:col>36</xdr:col>
      <xdr:colOff>165100</xdr:colOff>
      <xdr:row>94</xdr:row>
      <xdr:rowOff>34432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50959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8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19359</xdr:rowOff>
    </xdr:from>
    <xdr:to>
      <xdr:col>85</xdr:col>
      <xdr:colOff>127000</xdr:colOff>
      <xdr:row>39</xdr:row>
      <xdr:rowOff>61813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059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19359</xdr:rowOff>
    </xdr:from>
    <xdr:to>
      <xdr:col>81</xdr:col>
      <xdr:colOff>50800</xdr:colOff>
      <xdr:row>39</xdr:row>
      <xdr:rowOff>38626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05909"/>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126637</xdr:rowOff>
    </xdr:from>
    <xdr:to>
      <xdr:col>76</xdr:col>
      <xdr:colOff>114300</xdr:colOff>
      <xdr:row>39</xdr:row>
      <xdr:rowOff>38626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417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67854</xdr:rowOff>
    </xdr:from>
    <xdr:to>
      <xdr:col>71</xdr:col>
      <xdr:colOff>177800</xdr:colOff>
      <xdr:row>38</xdr:row>
      <xdr:rowOff>126637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829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11013</xdr:rowOff>
    </xdr:from>
    <xdr:to>
      <xdr:col>85</xdr:col>
      <xdr:colOff>177800</xdr:colOff>
      <xdr:row>39</xdr:row>
      <xdr:rowOff>112613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97390</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1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140009</xdr:rowOff>
    </xdr:from>
    <xdr:to>
      <xdr:col>81</xdr:col>
      <xdr:colOff>101600</xdr:colOff>
      <xdr:row>39</xdr:row>
      <xdr:rowOff>70159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61286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4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159276</xdr:rowOff>
    </xdr:from>
    <xdr:to>
      <xdr:col>76</xdr:col>
      <xdr:colOff>165100</xdr:colOff>
      <xdr:row>39</xdr:row>
      <xdr:rowOff>89426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80553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75837</xdr:rowOff>
    </xdr:from>
    <xdr:to>
      <xdr:col>72</xdr:col>
      <xdr:colOff>38100</xdr:colOff>
      <xdr:row>39</xdr:row>
      <xdr:rowOff>5987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168564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17054</xdr:rowOff>
    </xdr:from>
    <xdr:to>
      <xdr:col>67</xdr:col>
      <xdr:colOff>101600</xdr:colOff>
      <xdr:row>38</xdr:row>
      <xdr:rowOff>118654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109781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86589</xdr:rowOff>
    </xdr:from>
    <xdr:to>
      <xdr:col>85</xdr:col>
      <xdr:colOff>127000</xdr:colOff>
      <xdr:row>73</xdr:row>
      <xdr:rowOff>105372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602439"/>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105372</xdr:rowOff>
    </xdr:from>
    <xdr:to>
      <xdr:col>81</xdr:col>
      <xdr:colOff>50800</xdr:colOff>
      <xdr:row>75</xdr:row>
      <xdr:rowOff>127203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621222"/>
          <a:ext cx="8890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20980</xdr:rowOff>
    </xdr:from>
    <xdr:to>
      <xdr:col>76</xdr:col>
      <xdr:colOff>114300</xdr:colOff>
      <xdr:row>75</xdr:row>
      <xdr:rowOff>127203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79730"/>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20980</xdr:rowOff>
    </xdr:from>
    <xdr:to>
      <xdr:col>71</xdr:col>
      <xdr:colOff>177800</xdr:colOff>
      <xdr:row>75</xdr:row>
      <xdr:rowOff>26886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87973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35789</xdr:rowOff>
    </xdr:from>
    <xdr:to>
      <xdr:col>85</xdr:col>
      <xdr:colOff>177800</xdr:colOff>
      <xdr:row>73</xdr:row>
      <xdr:rowOff>137389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5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58666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54572</xdr:rowOff>
    </xdr:from>
    <xdr:to>
      <xdr:col>81</xdr:col>
      <xdr:colOff>101600</xdr:colOff>
      <xdr:row>73</xdr:row>
      <xdr:rowOff>156172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5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3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76403</xdr:rowOff>
    </xdr:from>
    <xdr:to>
      <xdr:col>76</xdr:col>
      <xdr:colOff>165100</xdr:colOff>
      <xdr:row>76</xdr:row>
      <xdr:rowOff>6553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23080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141630</xdr:rowOff>
    </xdr:from>
    <xdr:to>
      <xdr:col>72</xdr:col>
      <xdr:colOff>38100</xdr:colOff>
      <xdr:row>75</xdr:row>
      <xdr:rowOff>71780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88307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147536</xdr:rowOff>
    </xdr:from>
    <xdr:to>
      <xdr:col>67</xdr:col>
      <xdr:colOff>101600</xdr:colOff>
      <xdr:row>75</xdr:row>
      <xdr:rowOff>77686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9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4063</xdr:rowOff>
    </xdr:from>
    <xdr:to>
      <xdr:col>85</xdr:col>
      <xdr:colOff>127000</xdr:colOff>
      <xdr:row>94</xdr:row>
      <xdr:rowOff>38354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5777463"/>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4063</xdr:rowOff>
    </xdr:from>
    <xdr:to>
      <xdr:col>81</xdr:col>
      <xdr:colOff>50800</xdr:colOff>
      <xdr:row>98</xdr:row>
      <xdr:rowOff>2082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5777463"/>
          <a:ext cx="889000" cy="10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38964</xdr:rowOff>
    </xdr:from>
    <xdr:to>
      <xdr:col>76</xdr:col>
      <xdr:colOff>114300</xdr:colOff>
      <xdr:row>98</xdr:row>
      <xdr:rowOff>2082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69614"/>
          <a:ext cx="889000" cy="1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38964</xdr:rowOff>
    </xdr:from>
    <xdr:to>
      <xdr:col>71</xdr:col>
      <xdr:colOff>177800</xdr:colOff>
      <xdr:row>97</xdr:row>
      <xdr:rowOff>58395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6961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159004</xdr:rowOff>
    </xdr:from>
    <xdr:to>
      <xdr:col>85</xdr:col>
      <xdr:colOff>177800</xdr:colOff>
      <xdr:row>94</xdr:row>
      <xdr:rowOff>89154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1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10431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124713</xdr:rowOff>
    </xdr:from>
    <xdr:to>
      <xdr:col>81</xdr:col>
      <xdr:colOff>101600</xdr:colOff>
      <xdr:row>92</xdr:row>
      <xdr:rowOff>54863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57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71390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55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122732</xdr:rowOff>
    </xdr:from>
    <xdr:to>
      <xdr:col>76</xdr:col>
      <xdr:colOff>165100</xdr:colOff>
      <xdr:row>98</xdr:row>
      <xdr:rowOff>52882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44009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159614</xdr:rowOff>
    </xdr:from>
    <xdr:to>
      <xdr:col>72</xdr:col>
      <xdr:colOff>38100</xdr:colOff>
      <xdr:row>97</xdr:row>
      <xdr:rowOff>89764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80891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71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7595</xdr:rowOff>
    </xdr:from>
    <xdr:to>
      <xdr:col>67</xdr:col>
      <xdr:colOff>101600</xdr:colOff>
      <xdr:row>97</xdr:row>
      <xdr:rowOff>109195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100322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15276</xdr:rowOff>
    </xdr:from>
    <xdr:to>
      <xdr:col>116</xdr:col>
      <xdr:colOff>63500</xdr:colOff>
      <xdr:row>33</xdr:row>
      <xdr:rowOff>153089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673126"/>
          <a:ext cx="8382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15276</xdr:rowOff>
    </xdr:from>
    <xdr:to>
      <xdr:col>111</xdr:col>
      <xdr:colOff>177800</xdr:colOff>
      <xdr:row>33</xdr:row>
      <xdr:rowOff>101165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673126"/>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22134</xdr:rowOff>
    </xdr:from>
    <xdr:to>
      <xdr:col>107</xdr:col>
      <xdr:colOff>50800</xdr:colOff>
      <xdr:row>33</xdr:row>
      <xdr:rowOff>101165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5508534"/>
          <a:ext cx="889000" cy="2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4173</xdr:rowOff>
    </xdr:from>
    <xdr:to>
      <xdr:col>102</xdr:col>
      <xdr:colOff>114300</xdr:colOff>
      <xdr:row>32</xdr:row>
      <xdr:rowOff>22134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54905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102289</xdr:rowOff>
    </xdr:from>
    <xdr:to>
      <xdr:col>116</xdr:col>
      <xdr:colOff>114300</xdr:colOff>
      <xdr:row>34</xdr:row>
      <xdr:rowOff>32439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125166</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61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135926</xdr:rowOff>
    </xdr:from>
    <xdr:to>
      <xdr:col>112</xdr:col>
      <xdr:colOff>38100</xdr:colOff>
      <xdr:row>33</xdr:row>
      <xdr:rowOff>66076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6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82603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3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50365</xdr:rowOff>
    </xdr:from>
    <xdr:to>
      <xdr:col>107</xdr:col>
      <xdr:colOff>101600</xdr:colOff>
      <xdr:row>33</xdr:row>
      <xdr:rowOff>151965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168492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4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142784</xdr:rowOff>
    </xdr:from>
    <xdr:to>
      <xdr:col>102</xdr:col>
      <xdr:colOff>165100</xdr:colOff>
      <xdr:row>32</xdr:row>
      <xdr:rowOff>72934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89461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124823</xdr:rowOff>
    </xdr:from>
    <xdr:to>
      <xdr:col>98</xdr:col>
      <xdr:colOff>38100</xdr:colOff>
      <xdr:row>32</xdr:row>
      <xdr:rowOff>54973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4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71500</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2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121604</xdr:rowOff>
    </xdr:from>
    <xdr:to>
      <xdr:col>116</xdr:col>
      <xdr:colOff>62864</xdr:colOff>
      <xdr:row>58</xdr:row>
      <xdr:rowOff>136829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65554"/>
          <a:ext cx="1269" cy="121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140656</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136829</xdr:rowOff>
    </xdr:from>
    <xdr:to>
      <xdr:col>116</xdr:col>
      <xdr:colOff>152400</xdr:colOff>
      <xdr:row>58</xdr:row>
      <xdr:rowOff>136829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68281</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4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121604</xdr:rowOff>
    </xdr:from>
    <xdr:to>
      <xdr:col>116</xdr:col>
      <xdr:colOff>152400</xdr:colOff>
      <xdr:row>51</xdr:row>
      <xdr:rowOff>121604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6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52567</xdr:rowOff>
    </xdr:from>
    <xdr:to>
      <xdr:col>116</xdr:col>
      <xdr:colOff>63500</xdr:colOff>
      <xdr:row>52</xdr:row>
      <xdr:rowOff>166227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8625067"/>
          <a:ext cx="838200" cy="45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110212</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1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131785</xdr:rowOff>
    </xdr:from>
    <xdr:to>
      <xdr:col>116</xdr:col>
      <xdr:colOff>114300</xdr:colOff>
      <xdr:row>57</xdr:row>
      <xdr:rowOff>61935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3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52567</xdr:rowOff>
    </xdr:from>
    <xdr:to>
      <xdr:col>111</xdr:col>
      <xdr:colOff>177800</xdr:colOff>
      <xdr:row>51</xdr:row>
      <xdr:rowOff>168165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625067"/>
          <a:ext cx="889000" cy="28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72715</xdr:rowOff>
    </xdr:from>
    <xdr:to>
      <xdr:col>112</xdr:col>
      <xdr:colOff>38100</xdr:colOff>
      <xdr:row>57</xdr:row>
      <xdr:rowOff>2865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165442</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7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168165</xdr:rowOff>
    </xdr:from>
    <xdr:to>
      <xdr:col>107</xdr:col>
      <xdr:colOff>50800</xdr:colOff>
      <xdr:row>57</xdr:row>
      <xdr:rowOff>96211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912115"/>
          <a:ext cx="889000" cy="9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75897</xdr:rowOff>
    </xdr:from>
    <xdr:to>
      <xdr:col>107</xdr:col>
      <xdr:colOff>101600</xdr:colOff>
      <xdr:row>57</xdr:row>
      <xdr:rowOff>6047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168624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7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78353</xdr:rowOff>
    </xdr:from>
    <xdr:to>
      <xdr:col>102</xdr:col>
      <xdr:colOff>114300</xdr:colOff>
      <xdr:row>57</xdr:row>
      <xdr:rowOff>96211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51003"/>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74078</xdr:rowOff>
    </xdr:from>
    <xdr:to>
      <xdr:col>102</xdr:col>
      <xdr:colOff>165100</xdr:colOff>
      <xdr:row>58</xdr:row>
      <xdr:rowOff>4228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166805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69295</xdr:rowOff>
    </xdr:from>
    <xdr:to>
      <xdr:col>98</xdr:col>
      <xdr:colOff>38100</xdr:colOff>
      <xdr:row>57</xdr:row>
      <xdr:rowOff>170895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162022</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115427</xdr:rowOff>
    </xdr:from>
    <xdr:to>
      <xdr:col>116</xdr:col>
      <xdr:colOff>114300</xdr:colOff>
      <xdr:row>53</xdr:row>
      <xdr:rowOff>45577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0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138304</xdr:rowOff>
    </xdr:from>
    <xdr:ext cx="599010"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88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1767</xdr:rowOff>
    </xdr:from>
    <xdr:to>
      <xdr:col>112</xdr:col>
      <xdr:colOff>38100</xdr:colOff>
      <xdr:row>50</xdr:row>
      <xdr:rowOff>103367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5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119894</xdr:rowOff>
    </xdr:from>
    <xdr:ext cx="59901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23795" y="834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117365</xdr:rowOff>
    </xdr:from>
    <xdr:to>
      <xdr:col>107</xdr:col>
      <xdr:colOff>101600</xdr:colOff>
      <xdr:row>52</xdr:row>
      <xdr:rowOff>47515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8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50</xdr:row>
      <xdr:rowOff>64042</xdr:rowOff>
    </xdr:from>
    <xdr:ext cx="59901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34795" y="863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45411</xdr:rowOff>
    </xdr:from>
    <xdr:to>
      <xdr:col>102</xdr:col>
      <xdr:colOff>165100</xdr:colOff>
      <xdr:row>57</xdr:row>
      <xdr:rowOff>147011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163538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59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27553</xdr:rowOff>
    </xdr:from>
    <xdr:to>
      <xdr:col>98</xdr:col>
      <xdr:colOff>38100</xdr:colOff>
      <xdr:row>57</xdr:row>
      <xdr:rowOff>129153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145680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5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114783</xdr:rowOff>
    </xdr:from>
    <xdr:to>
      <xdr:col>116</xdr:col>
      <xdr:colOff>63500</xdr:colOff>
      <xdr:row>73</xdr:row>
      <xdr:rowOff>97942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116283"/>
          <a:ext cx="838200" cy="4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114783</xdr:rowOff>
    </xdr:from>
    <xdr:to>
      <xdr:col>111</xdr:col>
      <xdr:colOff>177800</xdr:colOff>
      <xdr:row>73</xdr:row>
      <xdr:rowOff>120688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116283"/>
          <a:ext cx="889000" cy="5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120688</xdr:rowOff>
    </xdr:from>
    <xdr:to>
      <xdr:col>107</xdr:col>
      <xdr:colOff>50800</xdr:colOff>
      <xdr:row>74</xdr:row>
      <xdr:rowOff>41211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36538"/>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41211</xdr:rowOff>
    </xdr:from>
    <xdr:to>
      <xdr:col>102</xdr:col>
      <xdr:colOff>114300</xdr:colOff>
      <xdr:row>74</xdr:row>
      <xdr:rowOff>158407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28511"/>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47142</xdr:rowOff>
    </xdr:from>
    <xdr:to>
      <xdr:col>116</xdr:col>
      <xdr:colOff>114300</xdr:colOff>
      <xdr:row>73</xdr:row>
      <xdr:rowOff>148742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70019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63983</xdr:rowOff>
    </xdr:from>
    <xdr:to>
      <xdr:col>112</xdr:col>
      <xdr:colOff>38100</xdr:colOff>
      <xdr:row>70</xdr:row>
      <xdr:rowOff>165583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10660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18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69888</xdr:rowOff>
    </xdr:from>
    <xdr:to>
      <xdr:col>107</xdr:col>
      <xdr:colOff>101600</xdr:colOff>
      <xdr:row>74</xdr:row>
      <xdr:rowOff>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3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161861</xdr:rowOff>
    </xdr:from>
    <xdr:to>
      <xdr:col>102</xdr:col>
      <xdr:colOff>165100</xdr:colOff>
      <xdr:row>74</xdr:row>
      <xdr:rowOff>92011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108538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107607</xdr:rowOff>
    </xdr:from>
    <xdr:to>
      <xdr:col>98</xdr:col>
      <xdr:colOff>38100</xdr:colOff>
      <xdr:row>75</xdr:row>
      <xdr:rowOff>37757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54284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性質別に見た住民一人当たりコストについては、類似団体と比較した場合、「貸付金」（</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位）、「繰出金」（</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位）、「公債費」（</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位）、などが特に高く、逆に「物件費」（</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位）、「普通建設事業費」（</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位）が低くなっていることが特徴として挙げられる。これらの項目の主な理由は以下のとおり。</a:t>
          </a:r>
        </a:p>
        <a:p>
          <a:r>
            <a:rPr kumimoji="1" lang="ja-JP" altLang="en-US" sz="1050">
              <a:latin typeface="ＭＳ Ｐゴシック" panose="020B0600070205080204" pitchFamily="50" charset="-128"/>
              <a:ea typeface="ＭＳ Ｐゴシック" panose="020B0600070205080204" pitchFamily="50" charset="-128"/>
            </a:rPr>
            <a:t>＜高いもの＞　　　</a:t>
          </a:r>
        </a:p>
        <a:p>
          <a:r>
            <a:rPr kumimoji="1" lang="ja-JP" altLang="en-US" sz="1050">
              <a:latin typeface="ＭＳ Ｐゴシック" panose="020B0600070205080204" pitchFamily="50" charset="-128"/>
              <a:ea typeface="ＭＳ Ｐゴシック" panose="020B0600070205080204" pitchFamily="50" charset="-128"/>
            </a:rPr>
            <a:t>　◆貸付金</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新型コロナウイルス感染症対策として中小企業等を支援するための融資制度預託金が増加したことによる</a:t>
          </a:r>
        </a:p>
        <a:p>
          <a:r>
            <a:rPr kumimoji="1" lang="ja-JP" altLang="en-US" sz="1050">
              <a:latin typeface="ＭＳ Ｐゴシック" panose="020B0600070205080204" pitchFamily="50" charset="-128"/>
              <a:ea typeface="ＭＳ Ｐゴシック" panose="020B0600070205080204" pitchFamily="50" charset="-128"/>
            </a:rPr>
            <a:t>　◆繰出金</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過去に行った償還基金からの借入金を返済したことによる</a:t>
          </a:r>
        </a:p>
        <a:p>
          <a:r>
            <a:rPr kumimoji="1" lang="ja-JP" altLang="en-US" sz="1050">
              <a:latin typeface="ＭＳ Ｐゴシック" panose="020B0600070205080204" pitchFamily="50" charset="-128"/>
              <a:ea typeface="ＭＳ Ｐゴシック" panose="020B0600070205080204" pitchFamily="50" charset="-128"/>
            </a:rPr>
            <a:t>　◆公債費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償還額（償還元金の増、利率の上昇）が増加したため</a:t>
          </a:r>
        </a:p>
        <a:p>
          <a:r>
            <a:rPr kumimoji="1" lang="ja-JP" altLang="en-US" sz="1050">
              <a:latin typeface="ＭＳ Ｐゴシック" panose="020B0600070205080204" pitchFamily="50" charset="-128"/>
              <a:ea typeface="ＭＳ Ｐゴシック" panose="020B0600070205080204" pitchFamily="50" charset="-128"/>
            </a:rPr>
            <a:t>＜低いもの＞</a:t>
          </a:r>
        </a:p>
        <a:p>
          <a:r>
            <a:rPr kumimoji="1" lang="ja-JP" altLang="en-US" sz="1050">
              <a:latin typeface="ＭＳ Ｐゴシック" panose="020B0600070205080204" pitchFamily="50" charset="-128"/>
              <a:ea typeface="ＭＳ Ｐゴシック" panose="020B0600070205080204" pitchFamily="50" charset="-128"/>
            </a:rPr>
            <a:t>　◆物件費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保育所に占める民営保育所の割合が高いことや、公設施設の民営化を進めていることなどによる  </a:t>
          </a:r>
        </a:p>
        <a:p>
          <a:r>
            <a:rPr kumimoji="1" lang="ja-JP" altLang="en-US" sz="1050">
              <a:latin typeface="ＭＳ Ｐゴシック" panose="020B0600070205080204" pitchFamily="50" charset="-128"/>
              <a:ea typeface="ＭＳ Ｐゴシック" panose="020B0600070205080204" pitchFamily="50" charset="-128"/>
            </a:rPr>
            <a:t>  ◆普通建設事業費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市債残高の縮減に向けて投資的経費の規模を的確にコントロールしていることによる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1,385,190
1,334,896
827.83
963,093,117
946,554,582
7,706,629
412,907,930
1,338,127,963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164193</xdr:rowOff>
    </xdr:from>
    <xdr:to>
      <xdr:col>24</xdr:col>
      <xdr:colOff>63500</xdr:colOff>
      <xdr:row>33</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50593"/>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164193</xdr:rowOff>
    </xdr:from>
    <xdr:to>
      <xdr:col>19</xdr:col>
      <xdr:colOff>177800</xdr:colOff>
      <xdr:row>33</xdr:row>
      <xdr:rowOff>108676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5059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160927</xdr:rowOff>
    </xdr:from>
    <xdr:to>
      <xdr:col>15</xdr:col>
      <xdr:colOff>50800</xdr:colOff>
      <xdr:row>33</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47327"/>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160927</xdr:rowOff>
    </xdr:from>
    <xdr:to>
      <xdr:col>10</xdr:col>
      <xdr:colOff>114300</xdr:colOff>
      <xdr:row>33</xdr:row>
      <xdr:rowOff>43361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4732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108494</xdr:rowOff>
    </xdr:from>
    <xdr:to>
      <xdr:col>24</xdr:col>
      <xdr:colOff>114300</xdr:colOff>
      <xdr:row>34</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131371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113393</xdr:rowOff>
    </xdr:from>
    <xdr:to>
      <xdr:col>20</xdr:col>
      <xdr:colOff>38100</xdr:colOff>
      <xdr:row>33</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57876</xdr:rowOff>
    </xdr:from>
    <xdr:to>
      <xdr:col>15</xdr:col>
      <xdr:colOff>101600</xdr:colOff>
      <xdr:row>33</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110127</xdr:rowOff>
    </xdr:from>
    <xdr:to>
      <xdr:col>10</xdr:col>
      <xdr:colOff>165100</xdr:colOff>
      <xdr:row>33</xdr:row>
      <xdr:rowOff>40277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164011</xdr:rowOff>
    </xdr:from>
    <xdr:to>
      <xdr:col>6</xdr:col>
      <xdr:colOff>38100</xdr:colOff>
      <xdr:row>33</xdr:row>
      <xdr:rowOff>94161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110688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2184</xdr:rowOff>
    </xdr:from>
    <xdr:to>
      <xdr:col>24</xdr:col>
      <xdr:colOff>63500</xdr:colOff>
      <xdr:row>58</xdr:row>
      <xdr:rowOff>57607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774834"/>
          <a:ext cx="838200" cy="2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78004</xdr:rowOff>
    </xdr:from>
    <xdr:to>
      <xdr:col>19</xdr:col>
      <xdr:colOff>177800</xdr:colOff>
      <xdr:row>57</xdr:row>
      <xdr:rowOff>2184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21954"/>
          <a:ext cx="889000" cy="9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78004</xdr:rowOff>
    </xdr:from>
    <xdr:to>
      <xdr:col>15</xdr:col>
      <xdr:colOff>50800</xdr:colOff>
      <xdr:row>58</xdr:row>
      <xdr:rowOff>111049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21954"/>
          <a:ext cx="889000" cy="123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111049</xdr:rowOff>
    </xdr:from>
    <xdr:to>
      <xdr:col>10</xdr:col>
      <xdr:colOff>114300</xdr:colOff>
      <xdr:row>58</xdr:row>
      <xdr:rowOff>115888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514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6807</xdr:rowOff>
    </xdr:from>
    <xdr:to>
      <xdr:col>24</xdr:col>
      <xdr:colOff>114300</xdr:colOff>
      <xdr:row>58</xdr:row>
      <xdr:rowOff>108407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29684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122834</xdr:rowOff>
    </xdr:from>
    <xdr:to>
      <xdr:col>20</xdr:col>
      <xdr:colOff>38100</xdr:colOff>
      <xdr:row>57</xdr:row>
      <xdr:rowOff>52984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69511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4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27204</xdr:rowOff>
    </xdr:from>
    <xdr:to>
      <xdr:col>15</xdr:col>
      <xdr:colOff>101600</xdr:colOff>
      <xdr:row>51</xdr:row>
      <xdr:rowOff>128804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145331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4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60249</xdr:rowOff>
    </xdr:from>
    <xdr:to>
      <xdr:col>10</xdr:col>
      <xdr:colOff>165100</xdr:colOff>
      <xdr:row>58</xdr:row>
      <xdr:rowOff>161849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65088</xdr:rowOff>
    </xdr:from>
    <xdr:to>
      <xdr:col>6</xdr:col>
      <xdr:colOff>38100</xdr:colOff>
      <xdr:row>58</xdr:row>
      <xdr:rowOff>166688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10239</xdr:rowOff>
    </xdr:from>
    <xdr:to>
      <xdr:col>24</xdr:col>
      <xdr:colOff>63500</xdr:colOff>
      <xdr:row>73</xdr:row>
      <xdr:rowOff>95763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526089"/>
          <a:ext cx="838200" cy="8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10239</xdr:rowOff>
    </xdr:from>
    <xdr:to>
      <xdr:col>19</xdr:col>
      <xdr:colOff>177800</xdr:colOff>
      <xdr:row>74</xdr:row>
      <xdr:rowOff>84333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26089"/>
          <a:ext cx="889000" cy="24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84333</xdr:rowOff>
    </xdr:from>
    <xdr:to>
      <xdr:col>15</xdr:col>
      <xdr:colOff>50800</xdr:colOff>
      <xdr:row>75</xdr:row>
      <xdr:rowOff>7697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71633"/>
          <a:ext cx="8890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7697</xdr:rowOff>
    </xdr:from>
    <xdr:to>
      <xdr:col>10</xdr:col>
      <xdr:colOff>114300</xdr:colOff>
      <xdr:row>75</xdr:row>
      <xdr:rowOff>78920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66447"/>
          <a:ext cx="889000" cy="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44963</xdr:rowOff>
    </xdr:from>
    <xdr:to>
      <xdr:col>24</xdr:col>
      <xdr:colOff>114300</xdr:colOff>
      <xdr:row>73</xdr:row>
      <xdr:rowOff>146563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67840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130889</xdr:rowOff>
    </xdr:from>
    <xdr:to>
      <xdr:col>20</xdr:col>
      <xdr:colOff>38100</xdr:colOff>
      <xdr:row>73</xdr:row>
      <xdr:rowOff>61039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77566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5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33533</xdr:rowOff>
    </xdr:from>
    <xdr:to>
      <xdr:col>15</xdr:col>
      <xdr:colOff>101600</xdr:colOff>
      <xdr:row>74</xdr:row>
      <xdr:rowOff>135133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2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151660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9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128347</xdr:rowOff>
    </xdr:from>
    <xdr:to>
      <xdr:col>10</xdr:col>
      <xdr:colOff>165100</xdr:colOff>
      <xdr:row>75</xdr:row>
      <xdr:rowOff>58497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75024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9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28120</xdr:rowOff>
    </xdr:from>
    <xdr:to>
      <xdr:col>6</xdr:col>
      <xdr:colOff>38100</xdr:colOff>
      <xdr:row>75</xdr:row>
      <xdr:rowOff>129720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146247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6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48974</xdr:rowOff>
    </xdr:from>
    <xdr:to>
      <xdr:col>24</xdr:col>
      <xdr:colOff>63500</xdr:colOff>
      <xdr:row>96</xdr:row>
      <xdr:rowOff>168590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508174"/>
          <a:ext cx="838200" cy="1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82402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9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48974</xdr:rowOff>
    </xdr:from>
    <xdr:to>
      <xdr:col>19</xdr:col>
      <xdr:colOff>177800</xdr:colOff>
      <xdr:row>98</xdr:row>
      <xdr:rowOff>136356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08174"/>
          <a:ext cx="889000" cy="4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48293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136356</xdr:rowOff>
    </xdr:from>
    <xdr:to>
      <xdr:col>15</xdr:col>
      <xdr:colOff>50800</xdr:colOff>
      <xdr:row>98</xdr:row>
      <xdr:rowOff>154587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38456"/>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148616</xdr:rowOff>
    </xdr:from>
    <xdr:to>
      <xdr:col>10</xdr:col>
      <xdr:colOff>114300</xdr:colOff>
      <xdr:row>98</xdr:row>
      <xdr:rowOff>154587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79266"/>
          <a:ext cx="889000" cy="17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48293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117790</xdr:rowOff>
    </xdr:from>
    <xdr:to>
      <xdr:col>24</xdr:col>
      <xdr:colOff>114300</xdr:colOff>
      <xdr:row>97</xdr:row>
      <xdr:rowOff>47940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32717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169624</xdr:rowOff>
    </xdr:from>
    <xdr:to>
      <xdr:col>20</xdr:col>
      <xdr:colOff>38100</xdr:colOff>
      <xdr:row>96</xdr:row>
      <xdr:rowOff>99774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90901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85556</xdr:rowOff>
    </xdr:from>
    <xdr:to>
      <xdr:col>15</xdr:col>
      <xdr:colOff>101600</xdr:colOff>
      <xdr:row>99</xdr:row>
      <xdr:rowOff>15706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103787</xdr:rowOff>
    </xdr:from>
    <xdr:to>
      <xdr:col>10</xdr:col>
      <xdr:colOff>165100</xdr:colOff>
      <xdr:row>99</xdr:row>
      <xdr:rowOff>33937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25064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97816</xdr:rowOff>
    </xdr:from>
    <xdr:to>
      <xdr:col>6</xdr:col>
      <xdr:colOff>38100</xdr:colOff>
      <xdr:row>98</xdr:row>
      <xdr:rowOff>27966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44493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16510</xdr:rowOff>
    </xdr:from>
    <xdr:to>
      <xdr:col>55</xdr:col>
      <xdr:colOff>0</xdr:colOff>
      <xdr:row>39</xdr:row>
      <xdr:rowOff>16510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03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16510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979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168910</xdr:rowOff>
    </xdr:from>
    <xdr:to>
      <xdr:col>45</xdr:col>
      <xdr:colOff>177800</xdr:colOff>
      <xdr:row>39</xdr:row>
      <xdr:rowOff>11430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840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167640</xdr:rowOff>
    </xdr:from>
    <xdr:to>
      <xdr:col>41</xdr:col>
      <xdr:colOff>50800</xdr:colOff>
      <xdr:row>38</xdr:row>
      <xdr:rowOff>168910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82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137160</xdr:rowOff>
    </xdr:from>
    <xdr:to>
      <xdr:col>55</xdr:col>
      <xdr:colOff>50800</xdr:colOff>
      <xdr:row>39</xdr:row>
      <xdr:rowOff>67310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52087</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67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137160</xdr:rowOff>
    </xdr:from>
    <xdr:to>
      <xdr:col>50</xdr:col>
      <xdr:colOff>165100</xdr:colOff>
      <xdr:row>39</xdr:row>
      <xdr:rowOff>67310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58437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744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132080</xdr:rowOff>
    </xdr:from>
    <xdr:to>
      <xdr:col>46</xdr:col>
      <xdr:colOff>38100</xdr:colOff>
      <xdr:row>39</xdr:row>
      <xdr:rowOff>62230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53357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739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118110</xdr:rowOff>
    </xdr:from>
    <xdr:to>
      <xdr:col>41</xdr:col>
      <xdr:colOff>101600</xdr:colOff>
      <xdr:row>39</xdr:row>
      <xdr:rowOff>48260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39387</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04333" y="672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116840</xdr:rowOff>
    </xdr:from>
    <xdr:to>
      <xdr:col>36</xdr:col>
      <xdr:colOff>165100</xdr:colOff>
      <xdr:row>39</xdr:row>
      <xdr:rowOff>46990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38117</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15333" y="6724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24257</xdr:rowOff>
    </xdr:from>
    <xdr:to>
      <xdr:col>55</xdr:col>
      <xdr:colOff>0</xdr:colOff>
      <xdr:row>58</xdr:row>
      <xdr:rowOff>28321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68357"/>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169164</xdr:rowOff>
    </xdr:from>
    <xdr:to>
      <xdr:col>50</xdr:col>
      <xdr:colOff>114300</xdr:colOff>
      <xdr:row>58</xdr:row>
      <xdr:rowOff>28321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41814"/>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169164</xdr:rowOff>
    </xdr:from>
    <xdr:to>
      <xdr:col>45</xdr:col>
      <xdr:colOff>177800</xdr:colOff>
      <xdr:row>58</xdr:row>
      <xdr:rowOff>53086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41814"/>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37338</xdr:rowOff>
    </xdr:from>
    <xdr:to>
      <xdr:col>41</xdr:col>
      <xdr:colOff>50800</xdr:colOff>
      <xdr:row>58</xdr:row>
      <xdr:rowOff>53086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81438"/>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144907</xdr:rowOff>
    </xdr:from>
    <xdr:to>
      <xdr:col>55</xdr:col>
      <xdr:colOff>50800</xdr:colOff>
      <xdr:row>58</xdr:row>
      <xdr:rowOff>75057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123334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148971</xdr:rowOff>
    </xdr:from>
    <xdr:to>
      <xdr:col>50</xdr:col>
      <xdr:colOff>165100</xdr:colOff>
      <xdr:row>58</xdr:row>
      <xdr:rowOff>79121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70248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118364</xdr:rowOff>
    </xdr:from>
    <xdr:to>
      <xdr:col>46</xdr:col>
      <xdr:colOff>38100</xdr:colOff>
      <xdr:row>58</xdr:row>
      <xdr:rowOff>48514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39641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9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2286</xdr:rowOff>
    </xdr:from>
    <xdr:to>
      <xdr:col>41</xdr:col>
      <xdr:colOff>101600</xdr:colOff>
      <xdr:row>58</xdr:row>
      <xdr:rowOff>103886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95013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157988</xdr:rowOff>
    </xdr:from>
    <xdr:to>
      <xdr:col>36</xdr:col>
      <xdr:colOff>165100</xdr:colOff>
      <xdr:row>58</xdr:row>
      <xdr:rowOff>88138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79265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3211</xdr:rowOff>
    </xdr:from>
    <xdr:to>
      <xdr:col>54</xdr:col>
      <xdr:colOff>189865</xdr:colOff>
      <xdr:row>79</xdr:row>
      <xdr:rowOff>17010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519061"/>
          <a:ext cx="1270" cy="104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20837</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17010</xdr:rowOff>
    </xdr:from>
    <xdr:to>
      <xdr:col>55</xdr:col>
      <xdr:colOff>88900</xdr:colOff>
      <xdr:row>79</xdr:row>
      <xdr:rowOff>17010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6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121338</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29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3211</xdr:rowOff>
    </xdr:from>
    <xdr:to>
      <xdr:col>55</xdr:col>
      <xdr:colOff>88900</xdr:colOff>
      <xdr:row>73</xdr:row>
      <xdr:rowOff>3211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51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134717</xdr:rowOff>
    </xdr:from>
    <xdr:to>
      <xdr:col>55</xdr:col>
      <xdr:colOff>0</xdr:colOff>
      <xdr:row>74</xdr:row>
      <xdr:rowOff>13597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307667"/>
          <a:ext cx="838200" cy="3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17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36970</xdr:rowOff>
    </xdr:from>
    <xdr:to>
      <xdr:col>55</xdr:col>
      <xdr:colOff>50800</xdr:colOff>
      <xdr:row>77</xdr:row>
      <xdr:rowOff>138570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134717</xdr:rowOff>
    </xdr:from>
    <xdr:to>
      <xdr:col>50</xdr:col>
      <xdr:colOff>114300</xdr:colOff>
      <xdr:row>73</xdr:row>
      <xdr:rowOff>33683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307667"/>
          <a:ext cx="889000" cy="2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126146</xdr:rowOff>
    </xdr:from>
    <xdr:to>
      <xdr:col>50</xdr:col>
      <xdr:colOff>165100</xdr:colOff>
      <xdr:row>77</xdr:row>
      <xdr:rowOff>56296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47423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33683</xdr:rowOff>
    </xdr:from>
    <xdr:to>
      <xdr:col>45</xdr:col>
      <xdr:colOff>177800</xdr:colOff>
      <xdr:row>77</xdr:row>
      <xdr:rowOff>168594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549533"/>
          <a:ext cx="889000" cy="8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146340</xdr:rowOff>
    </xdr:from>
    <xdr:to>
      <xdr:col>46</xdr:col>
      <xdr:colOff>38100</xdr:colOff>
      <xdr:row>77</xdr:row>
      <xdr:rowOff>76490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67617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167208</xdr:rowOff>
    </xdr:from>
    <xdr:to>
      <xdr:col>41</xdr:col>
      <xdr:colOff>50800</xdr:colOff>
      <xdr:row>77</xdr:row>
      <xdr:rowOff>168594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368858"/>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155910</xdr:rowOff>
    </xdr:from>
    <xdr:to>
      <xdr:col>41</xdr:col>
      <xdr:colOff>101600</xdr:colOff>
      <xdr:row>78</xdr:row>
      <xdr:rowOff>86060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77187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163362</xdr:rowOff>
    </xdr:from>
    <xdr:to>
      <xdr:col>36</xdr:col>
      <xdr:colOff>165100</xdr:colOff>
      <xdr:row>78</xdr:row>
      <xdr:rowOff>93512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84639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134247</xdr:rowOff>
    </xdr:from>
    <xdr:to>
      <xdr:col>55</xdr:col>
      <xdr:colOff>50800</xdr:colOff>
      <xdr:row>74</xdr:row>
      <xdr:rowOff>64397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6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157124</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50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83917</xdr:rowOff>
    </xdr:from>
    <xdr:to>
      <xdr:col>50</xdr:col>
      <xdr:colOff>165100</xdr:colOff>
      <xdr:row>72</xdr:row>
      <xdr:rowOff>14067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2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30594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5" y="120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154333</xdr:rowOff>
    </xdr:from>
    <xdr:to>
      <xdr:col>46</xdr:col>
      <xdr:colOff>38100</xdr:colOff>
      <xdr:row>73</xdr:row>
      <xdr:rowOff>84483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4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101010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5" y="1227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117794</xdr:rowOff>
    </xdr:from>
    <xdr:to>
      <xdr:col>41</xdr:col>
      <xdr:colOff>101600</xdr:colOff>
      <xdr:row>78</xdr:row>
      <xdr:rowOff>47944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64471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0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116408</xdr:rowOff>
    </xdr:from>
    <xdr:to>
      <xdr:col>36</xdr:col>
      <xdr:colOff>165100</xdr:colOff>
      <xdr:row>78</xdr:row>
      <xdr:rowOff>46558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0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114852</xdr:rowOff>
    </xdr:from>
    <xdr:to>
      <xdr:col>55</xdr:col>
      <xdr:colOff>0</xdr:colOff>
      <xdr:row>98</xdr:row>
      <xdr:rowOff>45631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45502"/>
          <a:ext cx="838200" cy="1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100518</xdr:rowOff>
    </xdr:from>
    <xdr:to>
      <xdr:col>50</xdr:col>
      <xdr:colOff>114300</xdr:colOff>
      <xdr:row>97</xdr:row>
      <xdr:rowOff>114852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31168"/>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100518</xdr:rowOff>
    </xdr:from>
    <xdr:to>
      <xdr:col>45</xdr:col>
      <xdr:colOff>177800</xdr:colOff>
      <xdr:row>97</xdr:row>
      <xdr:rowOff>166401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31168"/>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94895</xdr:rowOff>
    </xdr:from>
    <xdr:to>
      <xdr:col>41</xdr:col>
      <xdr:colOff>50800</xdr:colOff>
      <xdr:row>97</xdr:row>
      <xdr:rowOff>166401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25545"/>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166281</xdr:rowOff>
    </xdr:from>
    <xdr:to>
      <xdr:col>55</xdr:col>
      <xdr:colOff>50800</xdr:colOff>
      <xdr:row>98</xdr:row>
      <xdr:rowOff>96431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81208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64052</xdr:rowOff>
    </xdr:from>
    <xdr:to>
      <xdr:col>50</xdr:col>
      <xdr:colOff>165100</xdr:colOff>
      <xdr:row>97</xdr:row>
      <xdr:rowOff>165652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49718</xdr:rowOff>
    </xdr:from>
    <xdr:to>
      <xdr:col>46</xdr:col>
      <xdr:colOff>38100</xdr:colOff>
      <xdr:row>97</xdr:row>
      <xdr:rowOff>151318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142445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7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115601</xdr:rowOff>
    </xdr:from>
    <xdr:to>
      <xdr:col>41</xdr:col>
      <xdr:colOff>101600</xdr:colOff>
      <xdr:row>98</xdr:row>
      <xdr:rowOff>45751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63446</xdr:rowOff>
    </xdr:from>
    <xdr:to>
      <xdr:col>85</xdr:col>
      <xdr:colOff>127000</xdr:colOff>
      <xdr:row>34</xdr:row>
      <xdr:rowOff>119942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892746"/>
          <a:ext cx="8382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124025</xdr:rowOff>
    </xdr:from>
    <xdr:to>
      <xdr:col>81</xdr:col>
      <xdr:colOff>50800</xdr:colOff>
      <xdr:row>34</xdr:row>
      <xdr:rowOff>63446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610425"/>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124025</xdr:rowOff>
    </xdr:from>
    <xdr:to>
      <xdr:col>76</xdr:col>
      <xdr:colOff>114300</xdr:colOff>
      <xdr:row>33</xdr:row>
      <xdr:rowOff>108022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61042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66711</xdr:rowOff>
    </xdr:from>
    <xdr:to>
      <xdr:col>71</xdr:col>
      <xdr:colOff>177800</xdr:colOff>
      <xdr:row>33</xdr:row>
      <xdr:rowOff>108022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724561"/>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69142</xdr:rowOff>
    </xdr:from>
    <xdr:to>
      <xdr:col>85</xdr:col>
      <xdr:colOff>177800</xdr:colOff>
      <xdr:row>34</xdr:row>
      <xdr:rowOff>170742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8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92019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7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12646</xdr:rowOff>
    </xdr:from>
    <xdr:to>
      <xdr:col>81</xdr:col>
      <xdr:colOff>101600</xdr:colOff>
      <xdr:row>34</xdr:row>
      <xdr:rowOff>114246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130773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73225</xdr:rowOff>
    </xdr:from>
    <xdr:to>
      <xdr:col>76</xdr:col>
      <xdr:colOff>165100</xdr:colOff>
      <xdr:row>33</xdr:row>
      <xdr:rowOff>3375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5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19902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3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57222</xdr:rowOff>
    </xdr:from>
    <xdr:to>
      <xdr:col>72</xdr:col>
      <xdr:colOff>38100</xdr:colOff>
      <xdr:row>33</xdr:row>
      <xdr:rowOff>158822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7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3899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4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15911</xdr:rowOff>
    </xdr:from>
    <xdr:to>
      <xdr:col>67</xdr:col>
      <xdr:colOff>101600</xdr:colOff>
      <xdr:row>33</xdr:row>
      <xdr:rowOff>117511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134038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4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33820</xdr:rowOff>
    </xdr:from>
    <xdr:to>
      <xdr:col>85</xdr:col>
      <xdr:colOff>127000</xdr:colOff>
      <xdr:row>55</xdr:row>
      <xdr:rowOff>159893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120670"/>
          <a:ext cx="838200" cy="4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131699</xdr:rowOff>
    </xdr:from>
    <xdr:to>
      <xdr:col>81</xdr:col>
      <xdr:colOff>50800</xdr:colOff>
      <xdr:row>55</xdr:row>
      <xdr:rowOff>159893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89999"/>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30505</xdr:rowOff>
    </xdr:from>
    <xdr:to>
      <xdr:col>76</xdr:col>
      <xdr:colOff>114300</xdr:colOff>
      <xdr:row>54</xdr:row>
      <xdr:rowOff>131699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88805"/>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30505</xdr:rowOff>
    </xdr:from>
    <xdr:to>
      <xdr:col>71</xdr:col>
      <xdr:colOff>177800</xdr:colOff>
      <xdr:row>54</xdr:row>
      <xdr:rowOff>119317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88805"/>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154470</xdr:rowOff>
    </xdr:from>
    <xdr:to>
      <xdr:col>85</xdr:col>
      <xdr:colOff>177800</xdr:colOff>
      <xdr:row>53</xdr:row>
      <xdr:rowOff>84620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0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5897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9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109093</xdr:rowOff>
    </xdr:from>
    <xdr:to>
      <xdr:col>81</xdr:col>
      <xdr:colOff>101600</xdr:colOff>
      <xdr:row>56</xdr:row>
      <xdr:rowOff>39243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30370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6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80899</xdr:rowOff>
    </xdr:from>
    <xdr:to>
      <xdr:col>76</xdr:col>
      <xdr:colOff>165100</xdr:colOff>
      <xdr:row>55</xdr:row>
      <xdr:rowOff>11049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4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151155</xdr:rowOff>
    </xdr:from>
    <xdr:to>
      <xdr:col>72</xdr:col>
      <xdr:colOff>38100</xdr:colOff>
      <xdr:row>54</xdr:row>
      <xdr:rowOff>81305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2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97832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0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68517</xdr:rowOff>
    </xdr:from>
    <xdr:to>
      <xdr:col>67</xdr:col>
      <xdr:colOff>101600</xdr:colOff>
      <xdr:row>54</xdr:row>
      <xdr:rowOff>170117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3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15194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1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19359</xdr:rowOff>
    </xdr:from>
    <xdr:to>
      <xdr:col>85</xdr:col>
      <xdr:colOff>127000</xdr:colOff>
      <xdr:row>79</xdr:row>
      <xdr:rowOff>61813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639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19359</xdr:rowOff>
    </xdr:from>
    <xdr:to>
      <xdr:col>81</xdr:col>
      <xdr:colOff>50800</xdr:colOff>
      <xdr:row>79</xdr:row>
      <xdr:rowOff>38626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63909"/>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126637</xdr:rowOff>
    </xdr:from>
    <xdr:to>
      <xdr:col>76</xdr:col>
      <xdr:colOff>114300</xdr:colOff>
      <xdr:row>79</xdr:row>
      <xdr:rowOff>38626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4997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67855</xdr:rowOff>
    </xdr:from>
    <xdr:to>
      <xdr:col>71</xdr:col>
      <xdr:colOff>177800</xdr:colOff>
      <xdr:row>78</xdr:row>
      <xdr:rowOff>126637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409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11013</xdr:rowOff>
    </xdr:from>
    <xdr:to>
      <xdr:col>85</xdr:col>
      <xdr:colOff>177800</xdr:colOff>
      <xdr:row>79</xdr:row>
      <xdr:rowOff>112613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97390</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140009</xdr:rowOff>
    </xdr:from>
    <xdr:to>
      <xdr:col>81</xdr:col>
      <xdr:colOff>101600</xdr:colOff>
      <xdr:row>79</xdr:row>
      <xdr:rowOff>70159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61286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0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159276</xdr:rowOff>
    </xdr:from>
    <xdr:to>
      <xdr:col>76</xdr:col>
      <xdr:colOff>165100</xdr:colOff>
      <xdr:row>79</xdr:row>
      <xdr:rowOff>89426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80553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2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75837</xdr:rowOff>
    </xdr:from>
    <xdr:to>
      <xdr:col>72</xdr:col>
      <xdr:colOff>38100</xdr:colOff>
      <xdr:row>79</xdr:row>
      <xdr:rowOff>5987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168564</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54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17055</xdr:rowOff>
    </xdr:from>
    <xdr:to>
      <xdr:col>67</xdr:col>
      <xdr:colOff>101600</xdr:colOff>
      <xdr:row>78</xdr:row>
      <xdr:rowOff>118655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109782</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48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72186</xdr:rowOff>
    </xdr:from>
    <xdr:to>
      <xdr:col>85</xdr:col>
      <xdr:colOff>127000</xdr:colOff>
      <xdr:row>93</xdr:row>
      <xdr:rowOff>90779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017036"/>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90779</xdr:rowOff>
    </xdr:from>
    <xdr:to>
      <xdr:col>81</xdr:col>
      <xdr:colOff>50800</xdr:colOff>
      <xdr:row>95</xdr:row>
      <xdr:rowOff>110973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035629"/>
          <a:ext cx="889000" cy="3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4217</xdr:rowOff>
    </xdr:from>
    <xdr:to>
      <xdr:col>76</xdr:col>
      <xdr:colOff>114300</xdr:colOff>
      <xdr:row>95</xdr:row>
      <xdr:rowOff>110973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291967"/>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4217</xdr:rowOff>
    </xdr:from>
    <xdr:to>
      <xdr:col>71</xdr:col>
      <xdr:colOff>177800</xdr:colOff>
      <xdr:row>95</xdr:row>
      <xdr:rowOff>10161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29196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21386</xdr:rowOff>
    </xdr:from>
    <xdr:to>
      <xdr:col>85</xdr:col>
      <xdr:colOff>177800</xdr:colOff>
      <xdr:row>93</xdr:row>
      <xdr:rowOff>122986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9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44263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8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39979</xdr:rowOff>
    </xdr:from>
    <xdr:to>
      <xdr:col>81</xdr:col>
      <xdr:colOff>101600</xdr:colOff>
      <xdr:row>93</xdr:row>
      <xdr:rowOff>141579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158106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7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60173</xdr:rowOff>
    </xdr:from>
    <xdr:to>
      <xdr:col>76</xdr:col>
      <xdr:colOff>165100</xdr:colOff>
      <xdr:row>95</xdr:row>
      <xdr:rowOff>161773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6850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1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124867</xdr:rowOff>
    </xdr:from>
    <xdr:to>
      <xdr:col>72</xdr:col>
      <xdr:colOff>38100</xdr:colOff>
      <xdr:row>95</xdr:row>
      <xdr:rowOff>55017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71544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0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130811</xdr:rowOff>
    </xdr:from>
    <xdr:to>
      <xdr:col>67</xdr:col>
      <xdr:colOff>101600</xdr:colOff>
      <xdr:row>95</xdr:row>
      <xdr:rowOff>60961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2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77488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0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71247</xdr:rowOff>
    </xdr:from>
    <xdr:to>
      <xdr:col>116</xdr:col>
      <xdr:colOff>63500</xdr:colOff>
      <xdr:row>35</xdr:row>
      <xdr:rowOff>115189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071997"/>
          <a:ext cx="8382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41021</xdr:rowOff>
    </xdr:from>
    <xdr:to>
      <xdr:col>111</xdr:col>
      <xdr:colOff>177800</xdr:colOff>
      <xdr:row>35</xdr:row>
      <xdr:rowOff>71247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041771"/>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41021</xdr:rowOff>
    </xdr:from>
    <xdr:to>
      <xdr:col>107</xdr:col>
      <xdr:colOff>50800</xdr:colOff>
      <xdr:row>36</xdr:row>
      <xdr:rowOff>44958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6041771"/>
          <a:ext cx="889000" cy="1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44958</xdr:rowOff>
    </xdr:from>
    <xdr:to>
      <xdr:col>102</xdr:col>
      <xdr:colOff>114300</xdr:colOff>
      <xdr:row>36</xdr:row>
      <xdr:rowOff>137033</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217158"/>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64389</xdr:rowOff>
    </xdr:from>
    <xdr:to>
      <xdr:col>116</xdr:col>
      <xdr:colOff>114300</xdr:colOff>
      <xdr:row>35</xdr:row>
      <xdr:rowOff>165989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0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87266</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9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20447</xdr:rowOff>
    </xdr:from>
    <xdr:to>
      <xdr:col>112</xdr:col>
      <xdr:colOff>38100</xdr:colOff>
      <xdr:row>35</xdr:row>
      <xdr:rowOff>122047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0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138574</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579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161671</xdr:rowOff>
    </xdr:from>
    <xdr:to>
      <xdr:col>107</xdr:col>
      <xdr:colOff>101600</xdr:colOff>
      <xdr:row>35</xdr:row>
      <xdr:rowOff>91821</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108348</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165608</xdr:rowOff>
    </xdr:from>
    <xdr:to>
      <xdr:col>102</xdr:col>
      <xdr:colOff>165100</xdr:colOff>
      <xdr:row>36</xdr:row>
      <xdr:rowOff>95758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1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112285</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86233</xdr:rowOff>
    </xdr:from>
    <xdr:to>
      <xdr:col>98</xdr:col>
      <xdr:colOff>38100</xdr:colOff>
      <xdr:row>37</xdr:row>
      <xdr:rowOff>16383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7510</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目的別に見た住民一人当たりコストについては、類似団体と比較した場合、「商工費」（</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位）、「民生費」（</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位）、「公債費」（</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位）が高く、逆に「労働費」（</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位）、「土木費」（</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位）が低くなっていることが特徴として挙げられる。これらの項目の主な理由は以下のとおり。</a:t>
          </a:r>
        </a:p>
        <a:p>
          <a:r>
            <a:rPr kumimoji="1" lang="ja-JP" altLang="en-US" sz="1100">
              <a:latin typeface="ＭＳ Ｐゴシック" panose="020B0600070205080204" pitchFamily="50" charset="-128"/>
              <a:ea typeface="ＭＳ Ｐゴシック" panose="020B0600070205080204" pitchFamily="50" charset="-128"/>
            </a:rPr>
            <a:t>＜高いもの＞</a:t>
          </a:r>
        </a:p>
        <a:p>
          <a:r>
            <a:rPr kumimoji="1" lang="ja-JP" altLang="en-US" sz="1100">
              <a:latin typeface="ＭＳ Ｐゴシック" panose="020B0600070205080204" pitchFamily="50" charset="-128"/>
              <a:ea typeface="ＭＳ Ｐゴシック" panose="020B0600070205080204" pitchFamily="50" charset="-128"/>
            </a:rPr>
            <a:t> ◆商工費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新型コロナウイルス感染症対策として中小企業等を支援するための融資制度預託金が増加したことによる</a:t>
          </a:r>
        </a:p>
        <a:p>
          <a:r>
            <a:rPr kumimoji="1" lang="ja-JP" altLang="en-US" sz="1100">
              <a:latin typeface="ＭＳ Ｐゴシック" panose="020B0600070205080204" pitchFamily="50" charset="-128"/>
              <a:ea typeface="ＭＳ Ｐゴシック" panose="020B0600070205080204" pitchFamily="50" charset="-128"/>
            </a:rPr>
            <a:t> ◆民生費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障害者福祉等の充実に取り組んでいることによる</a:t>
          </a:r>
        </a:p>
        <a:p>
          <a:r>
            <a:rPr kumimoji="1" lang="ja-JP" altLang="en-US" sz="1100">
              <a:latin typeface="ＭＳ Ｐゴシック" panose="020B0600070205080204" pitchFamily="50" charset="-128"/>
              <a:ea typeface="ＭＳ Ｐゴシック" panose="020B0600070205080204" pitchFamily="50" charset="-128"/>
            </a:rPr>
            <a:t> ◆公債費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償還額（償還元金の増、利率の上昇）が増加したため</a:t>
          </a:r>
        </a:p>
        <a:p>
          <a:r>
            <a:rPr kumimoji="1" lang="ja-JP" altLang="en-US" sz="1100">
              <a:latin typeface="ＭＳ Ｐゴシック" panose="020B0600070205080204" pitchFamily="50" charset="-128"/>
              <a:ea typeface="ＭＳ Ｐゴシック" panose="020B0600070205080204" pitchFamily="50" charset="-128"/>
            </a:rPr>
            <a:t>＜低いもの＞ </a:t>
          </a:r>
        </a:p>
        <a:p>
          <a:r>
            <a:rPr kumimoji="1" lang="ja-JP" altLang="en-US" sz="1100">
              <a:latin typeface="ＭＳ Ｐゴシック" panose="020B0600070205080204" pitchFamily="50" charset="-128"/>
              <a:ea typeface="ＭＳ Ｐゴシック" panose="020B0600070205080204" pitchFamily="50" charset="-128"/>
            </a:rPr>
            <a:t> ◆労働費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勤労者福祉会館等の施設を有していないことに加え、雇用対策事業特別会計の廃止により平成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年度以降は減少している</a:t>
          </a:r>
        </a:p>
        <a:p>
          <a:r>
            <a:rPr kumimoji="1" lang="ja-JP" altLang="en-US" sz="1100">
              <a:latin typeface="ＭＳ Ｐゴシック" panose="020B0600070205080204" pitchFamily="50" charset="-128"/>
              <a:ea typeface="ＭＳ Ｐゴシック" panose="020B0600070205080204" pitchFamily="50" charset="-128"/>
            </a:rPr>
            <a:t> ◆土木費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市債残高の縮減に向けて投資的経費の規模を的確にコントロールしていることによる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令和４年度は、行財政運営の長年の課題であった、特別の財源対策（計画外の公債償還基金の取り崩し等）から</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年ぶりに脱却し、大幅に収支を改善した。</a:t>
          </a:r>
        </a:p>
        <a:p>
          <a:r>
            <a:rPr kumimoji="1" lang="ja-JP" altLang="en-US" sz="1400">
              <a:latin typeface="ＭＳ ゴシック" pitchFamily="49" charset="-128"/>
              <a:ea typeface="ＭＳ ゴシック" pitchFamily="49" charset="-128"/>
            </a:rPr>
            <a:t>　しかし、未だ残る過去負債、高齢化等による社会福祉関連経費の増加、景気変動リスク等への懸念など、依然として油断できず、今後も財政は厳しい見込み。</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コロナ禍の影響からの一定の回復により、昨年度唯一の赤字会計であった高速鉄道事業特別会計の赤字が解消したうえ、一般会計の黒字額が昨年度から増加したことなどにより、黒字額合計は昨年度と比較して大幅に増加している。</a:t>
          </a:r>
        </a:p>
        <a:p>
          <a:r>
            <a:rPr kumimoji="1" lang="ja-JP" altLang="en-US" sz="1400">
              <a:latin typeface="ＭＳ ゴシック" pitchFamily="49" charset="-128"/>
              <a:ea typeface="ＭＳ ゴシック" pitchFamily="49" charset="-128"/>
            </a:rPr>
            <a:t>　今後も、行財政改革を着実に推進し、引き続き、連結ベースでの財政健全化に向けた取組を進めていく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963093117</v>
      </c>
      <c r="BO4" s="371"/>
      <c r="BP4" s="371"/>
      <c r="BQ4" s="371"/>
      <c r="BR4" s="371"/>
      <c r="BS4" s="371"/>
      <c r="BT4" s="371"/>
      <c r="BU4" s="372"/>
      <c r="BV4" s="370">
        <v>1056768646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v>
      </c>
      <c r="CU4" s="377"/>
      <c r="CV4" s="377"/>
      <c r="CW4" s="377"/>
      <c r="CX4" s="377"/>
      <c r="CY4" s="377"/>
      <c r="CZ4" s="377"/>
      <c r="DA4" s="378"/>
      <c r="DB4" s="376">
        <v>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946554582</v>
      </c>
      <c r="BO5" s="408"/>
      <c r="BP5" s="408"/>
      <c r="BQ5" s="408"/>
      <c r="BR5" s="408"/>
      <c r="BS5" s="408"/>
      <c r="BT5" s="408"/>
      <c r="BU5" s="409"/>
      <c r="BV5" s="407">
        <v>1054162743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99.2</v>
      </c>
      <c r="CU5" s="405"/>
      <c r="CV5" s="405"/>
      <c r="CW5" s="405"/>
      <c r="CX5" s="405"/>
      <c r="CY5" s="405"/>
      <c r="CZ5" s="405"/>
      <c r="DA5" s="406"/>
      <c r="DB5" s="404">
        <v>94.8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16538535</v>
      </c>
      <c r="BO6" s="408"/>
      <c r="BP6" s="408"/>
      <c r="BQ6" s="408"/>
      <c r="BR6" s="408"/>
      <c r="BS6" s="408"/>
      <c r="BT6" s="408"/>
      <c r="BU6" s="409"/>
      <c r="BV6" s="407">
        <v>2605903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105.1</v>
      </c>
      <c r="CU6" s="445"/>
      <c r="CV6" s="445"/>
      <c r="CW6" s="445"/>
      <c r="CX6" s="445"/>
      <c r="CY6" s="445"/>
      <c r="CZ6" s="445"/>
      <c r="DA6" s="446"/>
      <c r="DB6" s="444">
        <v>102.7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8831906</v>
      </c>
      <c r="BO7" s="408"/>
      <c r="BP7" s="408"/>
      <c r="BQ7" s="408"/>
      <c r="BR7" s="408"/>
      <c r="BS7" s="408"/>
      <c r="BT7" s="408"/>
      <c r="BU7" s="409"/>
      <c r="BV7" s="407">
        <v>2217975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412907930</v>
      </c>
      <c r="CU7" s="408"/>
      <c r="CV7" s="408"/>
      <c r="CW7" s="408"/>
      <c r="CX7" s="408"/>
      <c r="CY7" s="408"/>
      <c r="CZ7" s="408"/>
      <c r="DA7" s="409"/>
      <c r="DB7" s="407">
        <v>424382561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7706629</v>
      </c>
      <c r="BO8" s="408"/>
      <c r="BP8" s="408"/>
      <c r="BQ8" s="408"/>
      <c r="BR8" s="408"/>
      <c r="BS8" s="408"/>
      <c r="BT8" s="408"/>
      <c r="BU8" s="409"/>
      <c r="BV8" s="407">
        <v>387928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1463723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7318701</v>
      </c>
      <c r="BO9" s="408"/>
      <c r="BP9" s="408"/>
      <c r="BQ9" s="408"/>
      <c r="BR9" s="408"/>
      <c r="BS9" s="408"/>
      <c r="BT9" s="408"/>
      <c r="BU9" s="409"/>
      <c r="BV9" s="407">
        <v>704744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17.5</v>
      </c>
      <c r="CU9" s="405"/>
      <c r="CV9" s="405"/>
      <c r="CW9" s="405"/>
      <c r="CX9" s="405"/>
      <c r="CY9" s="405"/>
      <c r="CZ9" s="405"/>
      <c r="DA9" s="406"/>
      <c r="DB9" s="404">
        <v>17.3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1475183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2074083</v>
      </c>
      <c r="BO10" s="408"/>
      <c r="BP10" s="408"/>
      <c r="BQ10" s="408"/>
      <c r="BR10" s="408"/>
      <c r="BS10" s="408"/>
      <c r="BT10" s="408"/>
      <c r="BU10" s="409"/>
      <c r="BV10" s="407">
        <v>9451553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1385190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2500000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1334896</v>
      </c>
      <c r="S13" s="492"/>
      <c r="T13" s="492"/>
      <c r="U13" s="492"/>
      <c r="V13" s="493"/>
      <c r="W13" s="423" t="s">
        <v>142</v>
      </c>
      <c r="X13" s="424"/>
      <c r="Y13" s="424"/>
      <c r="Z13" s="424"/>
      <c r="AA13" s="424"/>
      <c r="AB13" s="414"/>
      <c r="AC13" s="458">
        <v>4452</v>
      </c>
      <c r="AD13" s="459"/>
      <c r="AE13" s="459"/>
      <c r="AF13" s="459"/>
      <c r="AG13" s="501"/>
      <c r="AH13" s="458">
        <v>5052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6892784</v>
      </c>
      <c r="BO13" s="408"/>
      <c r="BP13" s="408"/>
      <c r="BQ13" s="408"/>
      <c r="BR13" s="408"/>
      <c r="BS13" s="408"/>
      <c r="BT13" s="408"/>
      <c r="BU13" s="409"/>
      <c r="BV13" s="407">
        <v>10156297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11.9</v>
      </c>
      <c r="CU13" s="405"/>
      <c r="CV13" s="405"/>
      <c r="CW13" s="405"/>
      <c r="CX13" s="405"/>
      <c r="CY13" s="405"/>
      <c r="CZ13" s="405"/>
      <c r="DA13" s="406"/>
      <c r="DB13" s="404">
        <v>11.8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1388807</v>
      </c>
      <c r="S14" s="492"/>
      <c r="T14" s="492"/>
      <c r="U14" s="492"/>
      <c r="V14" s="493"/>
      <c r="W14" s="397"/>
      <c r="X14" s="398"/>
      <c r="Y14" s="398"/>
      <c r="Z14" s="398"/>
      <c r="AA14" s="398"/>
      <c r="AB14" s="387"/>
      <c r="AC14" s="494">
        <v>0.8</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148.6</v>
      </c>
      <c r="CU14" s="506"/>
      <c r="CV14" s="506"/>
      <c r="CW14" s="506"/>
      <c r="CX14" s="506"/>
      <c r="CY14" s="506"/>
      <c r="CZ14" s="506"/>
      <c r="DA14" s="507"/>
      <c r="DB14" s="505">
        <v>170.4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1346213</v>
      </c>
      <c r="S15" s="492"/>
      <c r="T15" s="492"/>
      <c r="U15" s="492"/>
      <c r="V15" s="493"/>
      <c r="W15" s="423" t="s">
        <v>150</v>
      </c>
      <c r="X15" s="424"/>
      <c r="Y15" s="424"/>
      <c r="Z15" s="424"/>
      <c r="AA15" s="424"/>
      <c r="AB15" s="414"/>
      <c r="AC15" s="458">
        <v>112634</v>
      </c>
      <c r="AD15" s="459"/>
      <c r="AE15" s="459"/>
      <c r="AF15" s="459"/>
      <c r="AG15" s="501"/>
      <c r="AH15" s="458">
        <v>127299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262018816</v>
      </c>
      <c r="BO15" s="371"/>
      <c r="BP15" s="371"/>
      <c r="BQ15" s="371"/>
      <c r="BR15" s="371"/>
      <c r="BS15" s="371"/>
      <c r="BT15" s="371"/>
      <c r="BU15" s="372"/>
      <c r="BV15" s="370">
        <v>244831767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20</v>
      </c>
      <c r="AD16" s="495"/>
      <c r="AE16" s="495"/>
      <c r="AF16" s="495"/>
      <c r="AG16" s="496"/>
      <c r="AH16" s="494">
        <v>21.6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321244667</v>
      </c>
      <c r="BO16" s="408"/>
      <c r="BP16" s="408"/>
      <c r="BQ16" s="408"/>
      <c r="BR16" s="408"/>
      <c r="BS16" s="408"/>
      <c r="BT16" s="408"/>
      <c r="BU16" s="409"/>
      <c r="BV16" s="407">
        <v>314197198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445820</v>
      </c>
      <c r="AD17" s="459"/>
      <c r="AE17" s="459"/>
      <c r="AF17" s="459"/>
      <c r="AG17" s="501"/>
      <c r="AH17" s="458">
        <v>458246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330075189</v>
      </c>
      <c r="BO17" s="408"/>
      <c r="BP17" s="408"/>
      <c r="BQ17" s="408"/>
      <c r="BR17" s="408"/>
      <c r="BS17" s="408"/>
      <c r="BT17" s="408"/>
      <c r="BU17" s="409"/>
      <c r="BV17" s="407">
        <v>308029930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827.83</v>
      </c>
      <c r="M18" s="531"/>
      <c r="N18" s="531"/>
      <c r="O18" s="531"/>
      <c r="P18" s="531"/>
      <c r="Q18" s="531"/>
      <c r="R18" s="532"/>
      <c r="S18" s="532"/>
      <c r="T18" s="532"/>
      <c r="U18" s="532"/>
      <c r="V18" s="533"/>
      <c r="W18" s="425"/>
      <c r="X18" s="426"/>
      <c r="Y18" s="426"/>
      <c r="Z18" s="426"/>
      <c r="AA18" s="426"/>
      <c r="AB18" s="417"/>
      <c r="AC18" s="534">
        <v>79.2</v>
      </c>
      <c r="AD18" s="535"/>
      <c r="AE18" s="535"/>
      <c r="AF18" s="535"/>
      <c r="AG18" s="536"/>
      <c r="AH18" s="534">
        <v>77.599999999999994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418353753</v>
      </c>
      <c r="BO18" s="408"/>
      <c r="BP18" s="408"/>
      <c r="BQ18" s="408"/>
      <c r="BR18" s="408"/>
      <c r="BS18" s="408"/>
      <c r="BT18" s="408"/>
      <c r="BU18" s="409"/>
      <c r="BV18" s="407">
        <v>417417812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1768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498289689</v>
      </c>
      <c r="BO19" s="408"/>
      <c r="BP19" s="408"/>
      <c r="BQ19" s="408"/>
      <c r="BR19" s="408"/>
      <c r="BS19" s="408"/>
      <c r="BT19" s="408"/>
      <c r="BU19" s="409"/>
      <c r="BV19" s="407">
        <v>500970394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729524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1338127963</v>
      </c>
      <c r="BO22" s="371"/>
      <c r="BP22" s="371"/>
      <c r="BQ22" s="371"/>
      <c r="BR22" s="371"/>
      <c r="BS22" s="371"/>
      <c r="BT22" s="371"/>
      <c r="BU22" s="372"/>
      <c r="BV22" s="370">
        <v>1358075029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137057906</v>
      </c>
      <c r="BO23" s="408"/>
      <c r="BP23" s="408"/>
      <c r="BQ23" s="408"/>
      <c r="BR23" s="408"/>
      <c r="BS23" s="408"/>
      <c r="BT23" s="408"/>
      <c r="BU23" s="409"/>
      <c r="BV23" s="407">
        <v>144481859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9730</v>
      </c>
      <c r="R24" s="459"/>
      <c r="S24" s="459"/>
      <c r="T24" s="459"/>
      <c r="U24" s="459"/>
      <c r="V24" s="501"/>
      <c r="W24" s="553"/>
      <c r="X24" s="554"/>
      <c r="Y24" s="555"/>
      <c r="Z24" s="457" t="s">
        <v>175</v>
      </c>
      <c r="AA24" s="437"/>
      <c r="AB24" s="437"/>
      <c r="AC24" s="437"/>
      <c r="AD24" s="437"/>
      <c r="AE24" s="437"/>
      <c r="AF24" s="437"/>
      <c r="AG24" s="438"/>
      <c r="AH24" s="458">
        <v>9889</v>
      </c>
      <c r="AI24" s="459"/>
      <c r="AJ24" s="459"/>
      <c r="AK24" s="459"/>
      <c r="AL24" s="501"/>
      <c r="AM24" s="458">
        <v>31199795</v>
      </c>
      <c r="AN24" s="459"/>
      <c r="AO24" s="459"/>
      <c r="AP24" s="459"/>
      <c r="AQ24" s="459"/>
      <c r="AR24" s="501"/>
      <c r="AS24" s="458">
        <v>3155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828283583</v>
      </c>
      <c r="BO24" s="408"/>
      <c r="BP24" s="408"/>
      <c r="BQ24" s="408"/>
      <c r="BR24" s="408"/>
      <c r="BS24" s="408"/>
      <c r="BT24" s="408"/>
      <c r="BU24" s="409"/>
      <c r="BV24" s="407">
        <v>847978689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3</v>
      </c>
      <c r="M25" s="459"/>
      <c r="N25" s="459"/>
      <c r="O25" s="459"/>
      <c r="P25" s="501"/>
      <c r="Q25" s="458">
        <v>9350</v>
      </c>
      <c r="R25" s="459"/>
      <c r="S25" s="459"/>
      <c r="T25" s="459"/>
      <c r="U25" s="459"/>
      <c r="V25" s="501"/>
      <c r="W25" s="553"/>
      <c r="X25" s="554"/>
      <c r="Y25" s="555"/>
      <c r="Z25" s="457" t="s">
        <v>178</v>
      </c>
      <c r="AA25" s="437"/>
      <c r="AB25" s="437"/>
      <c r="AC25" s="437"/>
      <c r="AD25" s="437"/>
      <c r="AE25" s="437"/>
      <c r="AF25" s="437"/>
      <c r="AG25" s="438"/>
      <c r="AH25" s="458">
        <v>1667</v>
      </c>
      <c r="AI25" s="459"/>
      <c r="AJ25" s="459"/>
      <c r="AK25" s="459"/>
      <c r="AL25" s="501"/>
      <c r="AM25" s="458">
        <v>5116023</v>
      </c>
      <c r="AN25" s="459"/>
      <c r="AO25" s="459"/>
      <c r="AP25" s="459"/>
      <c r="AQ25" s="459"/>
      <c r="AR25" s="501"/>
      <c r="AS25" s="458">
        <v>3069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112997114</v>
      </c>
      <c r="BO25" s="371"/>
      <c r="BP25" s="371"/>
      <c r="BQ25" s="371"/>
      <c r="BR25" s="371"/>
      <c r="BS25" s="371"/>
      <c r="BT25" s="371"/>
      <c r="BU25" s="372"/>
      <c r="BV25" s="370">
        <v>132693608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5387</v>
      </c>
      <c r="R26" s="459"/>
      <c r="S26" s="459"/>
      <c r="T26" s="459"/>
      <c r="U26" s="459"/>
      <c r="V26" s="501"/>
      <c r="W26" s="553"/>
      <c r="X26" s="554"/>
      <c r="Y26" s="555"/>
      <c r="Z26" s="457" t="s">
        <v>181</v>
      </c>
      <c r="AA26" s="559"/>
      <c r="AB26" s="559"/>
      <c r="AC26" s="559"/>
      <c r="AD26" s="559"/>
      <c r="AE26" s="559"/>
      <c r="AF26" s="559"/>
      <c r="AG26" s="560"/>
      <c r="AH26" s="458">
        <v>994</v>
      </c>
      <c r="AI26" s="459"/>
      <c r="AJ26" s="459"/>
      <c r="AK26" s="459"/>
      <c r="AL26" s="501"/>
      <c r="AM26" s="458">
        <v>3294116</v>
      </c>
      <c r="AN26" s="459"/>
      <c r="AO26" s="459"/>
      <c r="AP26" s="459"/>
      <c r="AQ26" s="459"/>
      <c r="AR26" s="501"/>
      <c r="AS26" s="458">
        <v>3314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2779707</v>
      </c>
      <c r="BO26" s="408"/>
      <c r="BP26" s="408"/>
      <c r="BQ26" s="408"/>
      <c r="BR26" s="408"/>
      <c r="BS26" s="408"/>
      <c r="BT26" s="408"/>
      <c r="BU26" s="409"/>
      <c r="BV26" s="407">
        <v>2836706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9520</v>
      </c>
      <c r="R27" s="459"/>
      <c r="S27" s="459"/>
      <c r="T27" s="459"/>
      <c r="U27" s="459"/>
      <c r="V27" s="501"/>
      <c r="W27" s="553"/>
      <c r="X27" s="554"/>
      <c r="Y27" s="555"/>
      <c r="Z27" s="457" t="s">
        <v>184</v>
      </c>
      <c r="AA27" s="437"/>
      <c r="AB27" s="437"/>
      <c r="AC27" s="437"/>
      <c r="AD27" s="437"/>
      <c r="AE27" s="437"/>
      <c r="AF27" s="437"/>
      <c r="AG27" s="438"/>
      <c r="AH27" s="458">
        <v>6435</v>
      </c>
      <c r="AI27" s="459"/>
      <c r="AJ27" s="459"/>
      <c r="AK27" s="459"/>
      <c r="AL27" s="501"/>
      <c r="AM27" s="458">
        <v>22044152</v>
      </c>
      <c r="AN27" s="459"/>
      <c r="AO27" s="459"/>
      <c r="AP27" s="459"/>
      <c r="AQ27" s="459"/>
      <c r="AR27" s="501"/>
      <c r="AS27" s="458">
        <v>3426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14861592</v>
      </c>
      <c r="BO27" s="527"/>
      <c r="BP27" s="527"/>
      <c r="BQ27" s="527"/>
      <c r="BR27" s="527"/>
      <c r="BS27" s="527"/>
      <c r="BT27" s="527"/>
      <c r="BU27" s="528"/>
      <c r="BV27" s="526">
        <v>14861548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8755</v>
      </c>
      <c r="R28" s="459"/>
      <c r="S28" s="459"/>
      <c r="T28" s="459"/>
      <c r="U28" s="459"/>
      <c r="V28" s="501"/>
      <c r="W28" s="553"/>
      <c r="X28" s="554"/>
      <c r="Y28" s="555"/>
      <c r="Z28" s="457" t="s">
        <v>187</v>
      </c>
      <c r="AA28" s="437"/>
      <c r="AB28" s="437"/>
      <c r="AC28" s="437"/>
      <c r="AD28" s="437"/>
      <c r="AE28" s="437"/>
      <c r="AF28" s="437"/>
      <c r="AG28" s="438"/>
      <c r="AH28" s="458">
        <v>1015</v>
      </c>
      <c r="AI28" s="459"/>
      <c r="AJ28" s="459"/>
      <c r="AK28" s="459"/>
      <c r="AL28" s="501"/>
      <c r="AM28" s="458">
        <v>2585205</v>
      </c>
      <c r="AN28" s="459"/>
      <c r="AO28" s="459"/>
      <c r="AP28" s="459"/>
      <c r="AQ28" s="459"/>
      <c r="AR28" s="501"/>
      <c r="AS28" s="458">
        <v>2547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9436481</v>
      </c>
      <c r="BO28" s="371"/>
      <c r="BP28" s="371"/>
      <c r="BQ28" s="371"/>
      <c r="BR28" s="371"/>
      <c r="BS28" s="371"/>
      <c r="BT28" s="371"/>
      <c r="BU28" s="372"/>
      <c r="BV28" s="370">
        <v>9451553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65</v>
      </c>
      <c r="M29" s="459"/>
      <c r="N29" s="459"/>
      <c r="O29" s="459"/>
      <c r="P29" s="501"/>
      <c r="Q29" s="458">
        <v>8160</v>
      </c>
      <c r="R29" s="459"/>
      <c r="S29" s="459"/>
      <c r="T29" s="459"/>
      <c r="U29" s="459"/>
      <c r="V29" s="501"/>
      <c r="W29" s="556"/>
      <c r="X29" s="557"/>
      <c r="Y29" s="558"/>
      <c r="Z29" s="457" t="s">
        <v>190</v>
      </c>
      <c r="AA29" s="437"/>
      <c r="AB29" s="437"/>
      <c r="AC29" s="437"/>
      <c r="AD29" s="437"/>
      <c r="AE29" s="437"/>
      <c r="AF29" s="437"/>
      <c r="AG29" s="438"/>
      <c r="AH29" s="458">
        <v>17339</v>
      </c>
      <c r="AI29" s="459"/>
      <c r="AJ29" s="459"/>
      <c r="AK29" s="459"/>
      <c r="AL29" s="501"/>
      <c r="AM29" s="458">
        <v>55829152</v>
      </c>
      <c r="AN29" s="459"/>
      <c r="AO29" s="459"/>
      <c r="AP29" s="459"/>
      <c r="AQ29" s="459"/>
      <c r="AR29" s="501"/>
      <c r="AS29" s="458">
        <v>3220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t="s">
        <v>192</v>
      </c>
      <c r="BO29" s="408"/>
      <c r="BP29" s="408"/>
      <c r="BQ29" s="408"/>
      <c r="BR29" s="408"/>
      <c r="BS29" s="408"/>
      <c r="BT29" s="408"/>
      <c r="BU29" s="409"/>
      <c r="BV29" s="407" t="s">
        <v>140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40164601</v>
      </c>
      <c r="BO30" s="527"/>
      <c r="BP30" s="527"/>
      <c r="BQ30" s="527"/>
      <c r="BR30" s="527"/>
      <c r="BS30" s="527"/>
      <c r="BT30" s="527"/>
      <c r="BU30" s="528"/>
      <c r="BV30" s="526">
        <v>38142012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京都市国民健康保険事業特別会計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IF('各会計、関係団体の財政状況及び健全化判断比率'!B31="","",'各会計、関係団体の財政状況及び健全化判断比率'!B31)</f>
        <v>京都市水道事業特別会計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IF('各会計、関係団体の財政状況及び健全化判断比率'!B35="","",'各会計、関係団体の財政状況及び健全化判断比率'!B35)</f>
        <v>京都市中央卸売市場第一市場特別会計</v>
      </c>
      <c r="BH34" s="598"/>
      <c r="BI34" s="598"/>
      <c r="BJ34" s="598"/>
      <c r="BK34" s="598"/>
      <c r="BL34" s="598"/>
      <c r="BM34" s="598"/>
      <c r="BN34" s="598"/>
      <c r="BO34" s="598"/>
      <c r="BP34" s="598"/>
      <c r="BQ34" s="598"/>
      <c r="BR34" s="598"/>
      <c r="BS34" s="598"/>
      <c r="BT34" s="598"/>
      <c r="BU34" s="598"/>
      <c r="BV34" s="181"/>
      <c r="BW34" s="597">
        <f>IF(BY34="","",MAX(C34:D43,U34:V43,AM34:AN43,BE34:BF43)+1)</f>
        <v>17</v>
      </c>
      <c r="BX34" s="597"/>
      <c r="BY34" s="598" t="str">
        <f>IF('各会計、関係団体の財政状況及び健全化判断比率'!B68="","",'各会計、関係団体の財政状況及び健全化判断比率'!B68)</f>
        <v>澱川右岸水防事務組合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京都市土地開発公社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京都市母子父子寡婦福祉資金貸付事業特別会計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京都市介護保険事業特別会計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IF('各会計、関係団体の財政状況及び健全化判断比率'!B32="","",'各会計、関係団体の財政状況及び健全化判断比率'!B32)</f>
        <v>京都市公共下水道事業特別会計</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IF('各会計、関係団体の財政状況及び健全化判断比率'!B36="","",'各会計、関係団体の財政状況及び健全化判断比率'!B36)</f>
        <v>京都市中央卸売市場第二市場・と畜場特別会計</v>
      </c>
      <c r="BH35" s="598"/>
      <c r="BI35" s="598"/>
      <c r="BJ35" s="598"/>
      <c r="BK35" s="598"/>
      <c r="BL35" s="598"/>
      <c r="BM35" s="598"/>
      <c r="BN35" s="598"/>
      <c r="BO35" s="598"/>
      <c r="BP35" s="598"/>
      <c r="BQ35" s="598"/>
      <c r="BR35" s="598"/>
      <c r="BS35" s="598"/>
      <c r="BT35" s="598"/>
      <c r="BU35" s="598"/>
      <c r="BV35" s="181"/>
      <c r="BW35" s="597">
        <f t="shared" ref="BW35:BW43" si="2">IF(BY35="","",BW34+1)</f>
        <v>18</v>
      </c>
      <c r="BX35" s="597"/>
      <c r="BY35" s="598" t="str">
        <f>IF('各会計、関係団体の財政状況及び健全化判断比率'!B69="","",'各会計、関係団体の財政状況及び健全化判断比率'!B69)</f>
        <v>桂川・小畑川水防事務組合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公益財団法人京都市国際交流協会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京都市土地取得特別会計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京都市後期高齢者医療特別会計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IF('各会計、関係団体の財政状況及び健全化判断比率'!B33="","",'各会計、関係団体の財政状況及び健全化判断比率'!B33)</f>
        <v>京都市自動車運送事業特別会計</v>
      </c>
      <c r="AP36" s="598"/>
      <c r="AQ36" s="598"/>
      <c r="AR36" s="598"/>
      <c r="AS36" s="598"/>
      <c r="AT36" s="598"/>
      <c r="AU36" s="598"/>
      <c r="AV36" s="598"/>
      <c r="AW36" s="598"/>
      <c r="AX36" s="598"/>
      <c r="AY36" s="598"/>
      <c r="AZ36" s="598"/>
      <c r="BA36" s="598"/>
      <c r="BB36" s="598"/>
      <c r="BC36" s="598"/>
      <c r="BD36" s="181"/>
      <c r="BE36" s="597">
        <f t="shared" si="1"/>
        <v>15</v>
      </c>
      <c r="BF36" s="597"/>
      <c r="BG36" s="598" t="str">
        <f>IF('各会計、関係団体の財政状況及び健全化判断比率'!B37="","",'各会計、関係団体の財政状況及び健全化判断比率'!B37)</f>
        <v>京都市農業集落排水事業特別会計</v>
      </c>
      <c r="BH36" s="598"/>
      <c r="BI36" s="598"/>
      <c r="BJ36" s="598"/>
      <c r="BK36" s="598"/>
      <c r="BL36" s="598"/>
      <c r="BM36" s="598"/>
      <c r="BN36" s="598"/>
      <c r="BO36" s="598"/>
      <c r="BP36" s="598"/>
      <c r="BQ36" s="598"/>
      <c r="BR36" s="598"/>
      <c r="BS36" s="598"/>
      <c r="BT36" s="598"/>
      <c r="BU36" s="598"/>
      <c r="BV36" s="181"/>
      <c r="BW36" s="597">
        <f t="shared" si="2"/>
        <v>19</v>
      </c>
      <c r="BX36" s="597"/>
      <c r="BY36" s="598" t="str">
        <f>IF('各会計、関係団体の財政状況及び健全化判断比率'!B70="","",'各会計、関係団体の財政状況及び健全化判断比率'!B70)</f>
        <v>淀川・木津川水防事務組合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公益財団法人大学コンソーシアム京都</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京都市市公債特別会計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12</v>
      </c>
      <c r="AN37" s="597"/>
      <c r="AO37" s="598" t="str">
        <f>IF('各会計、関係団体の財政状況及び健全化判断比率'!B34="","",'各会計、関係団体の財政状況及び健全化判断比率'!B34)</f>
        <v>京都市高速鉄道事業特別会計</v>
      </c>
      <c r="AP37" s="598"/>
      <c r="AQ37" s="598"/>
      <c r="AR37" s="598"/>
      <c r="AS37" s="598"/>
      <c r="AT37" s="598"/>
      <c r="AU37" s="598"/>
      <c r="AV37" s="598"/>
      <c r="AW37" s="598"/>
      <c r="AX37" s="598"/>
      <c r="AY37" s="598"/>
      <c r="AZ37" s="598"/>
      <c r="BA37" s="598"/>
      <c r="BB37" s="598"/>
      <c r="BC37" s="598"/>
      <c r="BD37" s="181"/>
      <c r="BE37" s="597">
        <f t="shared" si="1"/>
        <v>16</v>
      </c>
      <c r="BF37" s="597"/>
      <c r="BG37" s="598" t="str">
        <f>IF('各会計、関係団体の財政状況及び健全化判断比率'!B38="","",'各会計、関係団体の財政状況及び健全化判断比率'!B38)</f>
        <v>京都市土地区画整理事業特別会計</v>
      </c>
      <c r="BH37" s="598"/>
      <c r="BI37" s="598"/>
      <c r="BJ37" s="598"/>
      <c r="BK37" s="598"/>
      <c r="BL37" s="598"/>
      <c r="BM37" s="598"/>
      <c r="BN37" s="598"/>
      <c r="BO37" s="598"/>
      <c r="BP37" s="598"/>
      <c r="BQ37" s="598"/>
      <c r="BR37" s="598"/>
      <c r="BS37" s="598"/>
      <c r="BT37" s="598"/>
      <c r="BU37" s="598"/>
      <c r="BV37" s="181"/>
      <c r="BW37" s="597">
        <f t="shared" si="2"/>
        <v>20</v>
      </c>
      <c r="BX37" s="597"/>
      <c r="BY37" s="598" t="str">
        <f>IF('各会計、関係団体の財政状況及び健全化判断比率'!B71="","",'各会計、関係団体の財政状況及び健全化判断比率'!B71)</f>
        <v>京都府後期高齢者医療広域連合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公益財団法人京都市埋蔵文化財研究所</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京都市立病院機構病院事業債特別会計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21</v>
      </c>
      <c r="BX38" s="597"/>
      <c r="BY38" s="598" t="str">
        <f>IF('各会計、関係団体の財政状況及び健全化判断比率'!B72="","",'各会計、関係団体の財政状況及び健全化判断比率'!B72)</f>
        <v>関西広域連合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公益財団法人京都市音楽芸術文化振興財団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公益財団法人京都市芸術文化協会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公益財団法人京都伝統産業交流センター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公益財団法人京都高度技術研究所</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30</v>
      </c>
      <c r="CP42" s="597"/>
      <c r="CQ42" s="598" t="str">
        <f>IF('各会計、関係団体の財政状況及び健全化判断比率'!BS15="","",'各会計、関係団体の財政状況及び健全化判断比率'!BS15)</f>
        <v>株式会社京都産業振興センター</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31</v>
      </c>
      <c r="CP43" s="597"/>
      <c r="CQ43" s="598" t="str">
        <f>IF('各会計、関係団体の財政状況及び健全化判断比率'!BS16="","",'各会計、関係団体の財政状況及び健全化判断比率'!BS16)</f>
        <v>京都市住宅供給公社</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QYmHswgfQT7K2/6VVg5+aI58kLI2Gi0XK2/CwCXD6diKTpNgKolWNmfIiKyPBOZKeAUimKDuMIeIP83z+r4jQ==" saltValue="pu4FvUgHuRzXhJi4AJSC/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151" t="s">
        <v>591</v>
      </c>
      <c r="D34" s="1151"/>
      <c r="E34" s="1152"/>
      <c r="F34" s="32">
        <v>0.08</v>
      </c>
      <c r="G34" s="33">
        <v>0.1</v>
      </c>
      <c r="H34" s="33" t="s">
        <v>592</v>
      </c>
      <c r="I34" s="33">
        <v>0.09</v>
      </c>
      <c r="J34" s="34">
        <v>1.86</v>
      </c>
      <c r="K34" s="22"/>
      <c r="L34" s="22"/>
      <c r="M34" s="22"/>
      <c r="N34" s="22"/>
      <c r="O34" s="22"/>
      <c r="P34" s="22"/>
    </row>
    <row r="35" spans="1:16" ht="39" customHeight="1" x14ac:dyDescent="0.2">
      <c r="A35" s="22"/>
      <c r="B35" s="35"/>
      <c r="C35" s="1145" t="s">
        <v>593</v>
      </c>
      <c r="D35" s="1146"/>
      <c r="E35" s="1147"/>
      <c r="F35" s="36">
        <v>2.2200000000000002</v>
      </c>
      <c r="G35" s="37">
        <v>1.71</v>
      </c>
      <c r="H35" s="37">
        <v>1.37</v>
      </c>
      <c r="I35" s="37">
        <v>1.55</v>
      </c>
      <c r="J35" s="38">
        <v>1.71</v>
      </c>
      <c r="K35" s="22"/>
      <c r="L35" s="22"/>
      <c r="M35" s="22"/>
      <c r="N35" s="22"/>
      <c r="O35" s="22"/>
      <c r="P35" s="22"/>
    </row>
    <row r="36" spans="1:16" ht="39" customHeight="1" x14ac:dyDescent="0.2">
      <c r="A36" s="22"/>
      <c r="B36" s="35"/>
      <c r="C36" s="1145" t="s">
        <v>594</v>
      </c>
      <c r="D36" s="1146"/>
      <c r="E36" s="1147"/>
      <c r="F36" s="36">
        <v>2.04</v>
      </c>
      <c r="G36" s="37">
        <v>2.58</v>
      </c>
      <c r="H36" s="37">
        <v>1.42</v>
      </c>
      <c r="I36" s="37">
        <v>1.54</v>
      </c>
      <c r="J36" s="38">
        <v>1.1599999999999999</v>
      </c>
      <c r="K36" s="22"/>
      <c r="L36" s="22"/>
      <c r="M36" s="22"/>
      <c r="N36" s="22"/>
      <c r="O36" s="22"/>
      <c r="P36" s="22"/>
    </row>
    <row r="37" spans="1:16" ht="39" customHeight="1" x14ac:dyDescent="0.2">
      <c r="A37" s="22"/>
      <c r="B37" s="35"/>
      <c r="C37" s="1145" t="s">
        <v>595</v>
      </c>
      <c r="D37" s="1146"/>
      <c r="E37" s="1147"/>
      <c r="F37" s="36">
        <v>0.48</v>
      </c>
      <c r="G37" s="37">
        <v>0.38</v>
      </c>
      <c r="H37" s="37">
        <v>0.47</v>
      </c>
      <c r="I37" s="37">
        <v>0.76</v>
      </c>
      <c r="J37" s="38">
        <v>1.05</v>
      </c>
      <c r="K37" s="22"/>
      <c r="L37" s="22"/>
      <c r="M37" s="22"/>
      <c r="N37" s="22"/>
      <c r="O37" s="22"/>
      <c r="P37" s="22"/>
    </row>
    <row r="38" spans="1:16" ht="39" customHeight="1" x14ac:dyDescent="0.2">
      <c r="A38" s="22"/>
      <c r="B38" s="35"/>
      <c r="C38" s="1145" t="s">
        <v>596</v>
      </c>
      <c r="D38" s="1146"/>
      <c r="E38" s="1147"/>
      <c r="F38" s="36">
        <v>0.3</v>
      </c>
      <c r="G38" s="37">
        <v>0.16</v>
      </c>
      <c r="H38" s="37">
        <v>0.86</v>
      </c>
      <c r="I38" s="37">
        <v>0.42</v>
      </c>
      <c r="J38" s="38">
        <v>0.67</v>
      </c>
      <c r="K38" s="22"/>
      <c r="L38" s="22"/>
      <c r="M38" s="22"/>
      <c r="N38" s="22"/>
      <c r="O38" s="22"/>
      <c r="P38" s="22"/>
    </row>
    <row r="39" spans="1:16" ht="39" customHeight="1" x14ac:dyDescent="0.2">
      <c r="A39" s="22"/>
      <c r="B39" s="35"/>
      <c r="C39" s="1145" t="s">
        <v>597</v>
      </c>
      <c r="D39" s="1146"/>
      <c r="E39" s="1147"/>
      <c r="F39" s="36">
        <v>0.24</v>
      </c>
      <c r="G39" s="37">
        <v>0.34</v>
      </c>
      <c r="H39" s="37">
        <v>0.16</v>
      </c>
      <c r="I39" s="37">
        <v>0.2</v>
      </c>
      <c r="J39" s="38">
        <v>0.22</v>
      </c>
      <c r="K39" s="22"/>
      <c r="L39" s="22"/>
      <c r="M39" s="22"/>
      <c r="N39" s="22"/>
      <c r="O39" s="22"/>
      <c r="P39" s="22"/>
    </row>
    <row r="40" spans="1:16" ht="39" customHeight="1" x14ac:dyDescent="0.2">
      <c r="A40" s="22"/>
      <c r="B40" s="35"/>
      <c r="C40" s="1145" t="s">
        <v>598</v>
      </c>
      <c r="D40" s="1146"/>
      <c r="E40" s="1147"/>
      <c r="F40" s="36">
        <v>0.18</v>
      </c>
      <c r="G40" s="37">
        <v>0.18</v>
      </c>
      <c r="H40" s="37">
        <v>0.2</v>
      </c>
      <c r="I40" s="37">
        <v>0.19</v>
      </c>
      <c r="J40" s="38">
        <v>0.2</v>
      </c>
      <c r="K40" s="22"/>
      <c r="L40" s="22"/>
      <c r="M40" s="22"/>
      <c r="N40" s="22"/>
      <c r="O40" s="22"/>
      <c r="P40" s="22"/>
    </row>
    <row r="41" spans="1:16" ht="39" customHeight="1" x14ac:dyDescent="0.2">
      <c r="A41" s="22"/>
      <c r="B41" s="35"/>
      <c r="C41" s="1145" t="s">
        <v>599</v>
      </c>
      <c r="D41" s="1146"/>
      <c r="E41" s="1147"/>
      <c r="F41" s="36">
        <v>0</v>
      </c>
      <c r="G41" s="37">
        <v>0.02</v>
      </c>
      <c r="H41" s="37">
        <v>0</v>
      </c>
      <c r="I41" s="37">
        <v>0.05</v>
      </c>
      <c r="J41" s="38">
        <v>7.0000000000000007E-2</v>
      </c>
      <c r="K41" s="22"/>
      <c r="L41" s="22"/>
      <c r="M41" s="22"/>
      <c r="N41" s="22"/>
      <c r="O41" s="22"/>
      <c r="P41" s="22"/>
    </row>
    <row r="42" spans="1:16" ht="39" customHeight="1" x14ac:dyDescent="0.2">
      <c r="A42" s="22"/>
      <c r="B42" s="39"/>
      <c r="C42" s="1145" t="s">
        <v>600</v>
      </c>
      <c r="D42" s="1146"/>
      <c r="E42" s="1147"/>
      <c r="F42" s="36" t="s">
        <v>541</v>
      </c>
      <c r="G42" s="37" t="s">
        <v>541</v>
      </c>
      <c r="H42" s="37" t="s">
        <v>601</v>
      </c>
      <c r="I42" s="37" t="s">
        <v>602</v>
      </c>
      <c r="J42" s="38" t="s">
        <v>541</v>
      </c>
      <c r="K42" s="22"/>
      <c r="L42" s="22"/>
      <c r="M42" s="22"/>
      <c r="N42" s="22"/>
      <c r="O42" s="22"/>
      <c r="P42" s="22"/>
    </row>
    <row r="43" spans="1:16" ht="39" customHeight="1" thickBot="1" x14ac:dyDescent="0.25">
      <c r="A43" s="22"/>
      <c r="B43" s="40"/>
      <c r="C43" s="1148" t="s">
        <v>603</v>
      </c>
      <c r="D43" s="1149"/>
      <c r="E43" s="1150"/>
      <c r="F43" s="41">
        <v>1.4</v>
      </c>
      <c r="G43" s="42">
        <v>1.6</v>
      </c>
      <c r="H43" s="42">
        <v>0.61</v>
      </c>
      <c r="I43" s="42">
        <v>0.21</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J1y7smpSUJtSCz91x6IY7vGH8VsLosIiBPregLvacw+JZ/7+Mh1XNJMNb1C1RUCl34Yu0u4sXrnijbpM6gCRA==" saltValue="WHvAMO6USKQNxvWlf7G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47591</v>
      </c>
      <c r="L45" s="60">
        <v>46846</v>
      </c>
      <c r="M45" s="60">
        <v>46755</v>
      </c>
      <c r="N45" s="60">
        <v>47258</v>
      </c>
      <c r="O45" s="61">
        <v>46611</v>
      </c>
      <c r="P45" s="48"/>
      <c r="Q45" s="48"/>
      <c r="R45" s="48"/>
      <c r="S45" s="48"/>
      <c r="T45" s="48"/>
      <c r="U45" s="48"/>
    </row>
    <row r="46" spans="1:21" ht="30.75" customHeight="1" x14ac:dyDescent="0.2">
      <c r="A46" s="48"/>
      <c r="B46" s="1155"/>
      <c r="C46" s="1156"/>
      <c r="D46" s="62"/>
      <c r="E46" s="1161" t="s">
        <v>13</v>
      </c>
      <c r="F46" s="1161"/>
      <c r="G46" s="1161"/>
      <c r="H46" s="1161"/>
      <c r="I46" s="1161"/>
      <c r="J46" s="1162"/>
      <c r="K46" s="63">
        <v>9241</v>
      </c>
      <c r="L46" s="64">
        <v>9744</v>
      </c>
      <c r="M46" s="64">
        <v>9646</v>
      </c>
      <c r="N46" s="64">
        <v>9794</v>
      </c>
      <c r="O46" s="65">
        <v>8010</v>
      </c>
      <c r="P46" s="48"/>
      <c r="Q46" s="48"/>
      <c r="R46" s="48"/>
      <c r="S46" s="48"/>
      <c r="T46" s="48"/>
      <c r="U46" s="48"/>
    </row>
    <row r="47" spans="1:21" ht="30.75" customHeight="1" x14ac:dyDescent="0.2">
      <c r="A47" s="48"/>
      <c r="B47" s="1155"/>
      <c r="C47" s="1156"/>
      <c r="D47" s="62"/>
      <c r="E47" s="1161" t="s">
        <v>14</v>
      </c>
      <c r="F47" s="1161"/>
      <c r="G47" s="1161"/>
      <c r="H47" s="1161"/>
      <c r="I47" s="1161"/>
      <c r="J47" s="1162"/>
      <c r="K47" s="63">
        <v>44580</v>
      </c>
      <c r="L47" s="64">
        <v>45235</v>
      </c>
      <c r="M47" s="64">
        <v>46050</v>
      </c>
      <c r="N47" s="64">
        <v>47479</v>
      </c>
      <c r="O47" s="65">
        <v>48811</v>
      </c>
      <c r="P47" s="48"/>
      <c r="Q47" s="48"/>
      <c r="R47" s="48"/>
      <c r="S47" s="48"/>
      <c r="T47" s="48"/>
      <c r="U47" s="48"/>
    </row>
    <row r="48" spans="1:21" ht="30.75" customHeight="1" x14ac:dyDescent="0.2">
      <c r="A48" s="48"/>
      <c r="B48" s="1155"/>
      <c r="C48" s="1156"/>
      <c r="D48" s="62"/>
      <c r="E48" s="1161" t="s">
        <v>15</v>
      </c>
      <c r="F48" s="1161"/>
      <c r="G48" s="1161"/>
      <c r="H48" s="1161"/>
      <c r="I48" s="1161"/>
      <c r="J48" s="1162"/>
      <c r="K48" s="63">
        <v>19946</v>
      </c>
      <c r="L48" s="64">
        <v>19711</v>
      </c>
      <c r="M48" s="64">
        <v>19111</v>
      </c>
      <c r="N48" s="64">
        <v>18659</v>
      </c>
      <c r="O48" s="65">
        <v>18227</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541</v>
      </c>
      <c r="L49" s="64" t="s">
        <v>541</v>
      </c>
      <c r="M49" s="64" t="s">
        <v>541</v>
      </c>
      <c r="N49" s="64" t="s">
        <v>541</v>
      </c>
      <c r="O49" s="65" t="s">
        <v>541</v>
      </c>
      <c r="P49" s="48"/>
      <c r="Q49" s="48"/>
      <c r="R49" s="48"/>
      <c r="S49" s="48"/>
      <c r="T49" s="48"/>
      <c r="U49" s="48"/>
    </row>
    <row r="50" spans="1:21" ht="30.75" customHeight="1" x14ac:dyDescent="0.2">
      <c r="A50" s="48"/>
      <c r="B50" s="1155"/>
      <c r="C50" s="1156"/>
      <c r="D50" s="62"/>
      <c r="E50" s="1161" t="s">
        <v>17</v>
      </c>
      <c r="F50" s="1161"/>
      <c r="G50" s="1161"/>
      <c r="H50" s="1161"/>
      <c r="I50" s="1161"/>
      <c r="J50" s="1162"/>
      <c r="K50" s="63">
        <v>868</v>
      </c>
      <c r="L50" s="64">
        <v>656</v>
      </c>
      <c r="M50" s="64">
        <v>657</v>
      </c>
      <c r="N50" s="64">
        <v>770</v>
      </c>
      <c r="O50" s="65">
        <v>658</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t="s">
        <v>541</v>
      </c>
      <c r="M51" s="64">
        <v>0</v>
      </c>
      <c r="N51" s="64">
        <v>4</v>
      </c>
      <c r="O51" s="65" t="s">
        <v>541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84128</v>
      </c>
      <c r="L52" s="64">
        <v>83088</v>
      </c>
      <c r="M52" s="64">
        <v>79805</v>
      </c>
      <c r="N52" s="64">
        <v>78770</v>
      </c>
      <c r="O52" s="65">
        <v>80216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38098</v>
      </c>
      <c r="L53" s="69">
        <v>39104</v>
      </c>
      <c r="M53" s="69">
        <v>42414</v>
      </c>
      <c r="N53" s="69">
        <v>45194</v>
      </c>
      <c r="O53" s="70">
        <v>42101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604</v>
      </c>
      <c r="P56" s="48"/>
      <c r="Q56" s="48"/>
      <c r="R56" s="48"/>
      <c r="S56" s="48"/>
      <c r="T56" s="48"/>
      <c r="U56" s="48"/>
    </row>
    <row r="57" spans="1:21" ht="31.5" customHeight="1" thickBot="1" x14ac:dyDescent="0.3">
      <c r="A57" s="48"/>
      <c r="B57" s="76"/>
      <c r="C57" s="77"/>
      <c r="D57" s="77"/>
      <c r="E57" s="78"/>
      <c r="F57" s="78"/>
      <c r="G57" s="78"/>
      <c r="H57" s="78"/>
      <c r="I57" s="78"/>
      <c r="J57" s="79" t="s">
        <v>2</v>
      </c>
      <c r="K57" s="80" t="s">
        <v>605</v>
      </c>
      <c r="L57" s="81" t="s">
        <v>606</v>
      </c>
      <c r="M57" s="81" t="s">
        <v>607</v>
      </c>
      <c r="N57" s="81" t="s">
        <v>608</v>
      </c>
      <c r="O57" s="82" t="s">
        <v>609</v>
      </c>
      <c r="P57" s="48"/>
      <c r="Q57" s="48"/>
      <c r="R57" s="48"/>
      <c r="S57" s="48"/>
      <c r="T57" s="48"/>
      <c r="U57" s="48"/>
    </row>
    <row r="58" spans="1:21" ht="31.5" customHeight="1" x14ac:dyDescent="0.2">
      <c r="B58" s="1169" t="s">
        <v>26</v>
      </c>
      <c r="C58" s="1170"/>
      <c r="D58" s="1175" t="s">
        <v>27</v>
      </c>
      <c r="E58" s="1176"/>
      <c r="F58" s="1176"/>
      <c r="G58" s="1176"/>
      <c r="H58" s="1176"/>
      <c r="I58" s="1176"/>
      <c r="J58" s="1177"/>
      <c r="K58" s="83">
        <v>28208</v>
      </c>
      <c r="L58" s="84">
        <v>30291</v>
      </c>
      <c r="M58" s="84">
        <v>29855</v>
      </c>
      <c r="N58" s="84">
        <v>27283</v>
      </c>
      <c r="O58" s="85">
        <v>29313</v>
      </c>
    </row>
    <row r="59" spans="1:21" ht="31.5" customHeight="1" x14ac:dyDescent="0.2">
      <c r="B59" s="1171"/>
      <c r="C59" s="1172"/>
      <c r="D59" s="1178" t="s">
        <v>28</v>
      </c>
      <c r="E59" s="1179"/>
      <c r="F59" s="1179"/>
      <c r="G59" s="1179"/>
      <c r="H59" s="1179"/>
      <c r="I59" s="1179"/>
      <c r="J59" s="1180"/>
      <c r="K59" s="86">
        <v>123642</v>
      </c>
      <c r="L59" s="87">
        <v>131568</v>
      </c>
      <c r="M59" s="87">
        <v>137246</v>
      </c>
      <c r="N59" s="87">
        <v>138842</v>
      </c>
      <c r="O59" s="88">
        <v>169838</v>
      </c>
    </row>
    <row r="60" spans="1:21" ht="31.5" customHeight="1" thickBot="1" x14ac:dyDescent="0.25">
      <c r="B60" s="1173"/>
      <c r="C60" s="1174"/>
      <c r="D60" s="1181" t="s">
        <v>29</v>
      </c>
      <c r="E60" s="1182"/>
      <c r="F60" s="1182"/>
      <c r="G60" s="1182"/>
      <c r="H60" s="1182"/>
      <c r="I60" s="1182"/>
      <c r="J60" s="1183"/>
      <c r="K60" s="89">
        <v>183882</v>
      </c>
      <c r="L60" s="90">
        <v>193959</v>
      </c>
      <c r="M60" s="90">
        <v>202757</v>
      </c>
      <c r="N60" s="90">
        <v>216594</v>
      </c>
      <c r="O60" s="91">
        <v>233700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DDsq9m6XTQi/WmteVPIiy+Z0XXdX+7Mio++YI1dsPmygj4ssSCQWFXNmSxkZFH4VQCLM3DemJZSTkZu7JAYA==" saltValue="whk255/rr77ZpTjQv86u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6"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582</v>
      </c>
      <c r="J40" s="103" t="s">
        <v>583</v>
      </c>
      <c r="K40" s="103" t="s">
        <v>584</v>
      </c>
      <c r="L40" s="103" t="s">
        <v>585</v>
      </c>
      <c r="M40" s="104" t="s">
        <v>586</v>
      </c>
    </row>
    <row r="41" spans="2:13" ht="27.75" customHeight="1" x14ac:dyDescent="0.2">
      <c r="B41" s="1184" t="s">
        <v>32</v>
      </c>
      <c r="C41" s="1185"/>
      <c r="D41" s="105"/>
      <c r="E41" s="1190" t="s">
        <v>33</v>
      </c>
      <c r="F41" s="1190"/>
      <c r="G41" s="1190"/>
      <c r="H41" s="1191"/>
      <c r="I41" s="355">
        <v>1518531</v>
      </c>
      <c r="J41" s="356">
        <v>1533264</v>
      </c>
      <c r="K41" s="356">
        <v>1548504</v>
      </c>
      <c r="L41" s="356">
        <v>1550133</v>
      </c>
      <c r="M41" s="357">
        <v>1545924</v>
      </c>
    </row>
    <row r="42" spans="2:13" ht="27.75" customHeight="1" x14ac:dyDescent="0.2">
      <c r="B42" s="1186"/>
      <c r="C42" s="1187"/>
      <c r="D42" s="106"/>
      <c r="E42" s="1192" t="s">
        <v>34</v>
      </c>
      <c r="F42" s="1192"/>
      <c r="G42" s="1192"/>
      <c r="H42" s="1193"/>
      <c r="I42" s="358">
        <v>7557</v>
      </c>
      <c r="J42" s="359">
        <v>6866</v>
      </c>
      <c r="K42" s="359">
        <v>8691</v>
      </c>
      <c r="L42" s="359">
        <v>7924</v>
      </c>
      <c r="M42" s="360">
        <v>7290</v>
      </c>
    </row>
    <row r="43" spans="2:13" ht="27.75" customHeight="1" x14ac:dyDescent="0.2">
      <c r="B43" s="1186"/>
      <c r="C43" s="1187"/>
      <c r="D43" s="106"/>
      <c r="E43" s="1192" t="s">
        <v>35</v>
      </c>
      <c r="F43" s="1192"/>
      <c r="G43" s="1192"/>
      <c r="H43" s="1193"/>
      <c r="I43" s="358">
        <v>227784</v>
      </c>
      <c r="J43" s="359">
        <v>221471</v>
      </c>
      <c r="K43" s="359">
        <v>233769</v>
      </c>
      <c r="L43" s="359">
        <v>242182</v>
      </c>
      <c r="M43" s="360">
        <v>236872</v>
      </c>
    </row>
    <row r="44" spans="2:13" ht="27.75" customHeight="1" x14ac:dyDescent="0.2">
      <c r="B44" s="1186"/>
      <c r="C44" s="1187"/>
      <c r="D44" s="106"/>
      <c r="E44" s="1192" t="s">
        <v>36</v>
      </c>
      <c r="F44" s="1192"/>
      <c r="G44" s="1192"/>
      <c r="H44" s="1193"/>
      <c r="I44" s="358" t="s">
        <v>541</v>
      </c>
      <c r="J44" s="359" t="s">
        <v>541</v>
      </c>
      <c r="K44" s="359" t="s">
        <v>541</v>
      </c>
      <c r="L44" s="359" t="s">
        <v>541</v>
      </c>
      <c r="M44" s="360" t="s">
        <v>541</v>
      </c>
    </row>
    <row r="45" spans="2:13" ht="27.75" customHeight="1" x14ac:dyDescent="0.2">
      <c r="B45" s="1186"/>
      <c r="C45" s="1187"/>
      <c r="D45" s="106"/>
      <c r="E45" s="1192" t="s">
        <v>37</v>
      </c>
      <c r="F45" s="1192"/>
      <c r="G45" s="1192"/>
      <c r="H45" s="1193"/>
      <c r="I45" s="358">
        <v>101967</v>
      </c>
      <c r="J45" s="359">
        <v>99287</v>
      </c>
      <c r="K45" s="359">
        <v>97000</v>
      </c>
      <c r="L45" s="359">
        <v>94968</v>
      </c>
      <c r="M45" s="360">
        <v>92247</v>
      </c>
    </row>
    <row r="46" spans="2:13" ht="27.75" customHeight="1" x14ac:dyDescent="0.2">
      <c r="B46" s="1186"/>
      <c r="C46" s="1187"/>
      <c r="D46" s="107"/>
      <c r="E46" s="1192" t="s">
        <v>38</v>
      </c>
      <c r="F46" s="1192"/>
      <c r="G46" s="1192"/>
      <c r="H46" s="1193"/>
      <c r="I46" s="358">
        <v>2626</v>
      </c>
      <c r="J46" s="359">
        <v>1512</v>
      </c>
      <c r="K46" s="359">
        <v>3882</v>
      </c>
      <c r="L46" s="359">
        <v>1978</v>
      </c>
      <c r="M46" s="360">
        <v>737</v>
      </c>
    </row>
    <row r="47" spans="2:13" ht="27.75" customHeight="1" x14ac:dyDescent="0.2">
      <c r="B47" s="1186"/>
      <c r="C47" s="1187"/>
      <c r="D47" s="108"/>
      <c r="E47" s="1194" t="s">
        <v>39</v>
      </c>
      <c r="F47" s="1195"/>
      <c r="G47" s="1195"/>
      <c r="H47" s="1196"/>
      <c r="I47" s="358" t="s">
        <v>541</v>
      </c>
      <c r="J47" s="359" t="s">
        <v>541</v>
      </c>
      <c r="K47" s="359" t="s">
        <v>541</v>
      </c>
      <c r="L47" s="359" t="s">
        <v>541</v>
      </c>
      <c r="M47" s="360" t="s">
        <v>541</v>
      </c>
    </row>
    <row r="48" spans="2:13" ht="27.75" customHeight="1" x14ac:dyDescent="0.2">
      <c r="B48" s="1186"/>
      <c r="C48" s="1187"/>
      <c r="D48" s="106"/>
      <c r="E48" s="1192" t="s">
        <v>40</v>
      </c>
      <c r="F48" s="1192"/>
      <c r="G48" s="1192"/>
      <c r="H48" s="1193"/>
      <c r="I48" s="358" t="s">
        <v>541</v>
      </c>
      <c r="J48" s="359" t="s">
        <v>541</v>
      </c>
      <c r="K48" s="359" t="s">
        <v>541</v>
      </c>
      <c r="L48" s="359" t="s">
        <v>541</v>
      </c>
      <c r="M48" s="360" t="s">
        <v>541</v>
      </c>
    </row>
    <row r="49" spans="2:13" ht="27.75" customHeight="1" x14ac:dyDescent="0.2">
      <c r="B49" s="1188"/>
      <c r="C49" s="1189"/>
      <c r="D49" s="106"/>
      <c r="E49" s="1192" t="s">
        <v>41</v>
      </c>
      <c r="F49" s="1192"/>
      <c r="G49" s="1192"/>
      <c r="H49" s="1193"/>
      <c r="I49" s="358" t="s">
        <v>541</v>
      </c>
      <c r="J49" s="359" t="s">
        <v>541</v>
      </c>
      <c r="K49" s="359" t="s">
        <v>541</v>
      </c>
      <c r="L49" s="359" t="s">
        <v>541</v>
      </c>
      <c r="M49" s="360" t="s">
        <v>541</v>
      </c>
    </row>
    <row r="50" spans="2:13" ht="27.75" customHeight="1" x14ac:dyDescent="0.2">
      <c r="B50" s="1197" t="s">
        <v>42</v>
      </c>
      <c r="C50" s="1198"/>
      <c r="D50" s="109"/>
      <c r="E50" s="1192" t="s">
        <v>43</v>
      </c>
      <c r="F50" s="1192"/>
      <c r="G50" s="1192"/>
      <c r="H50" s="1193"/>
      <c r="I50" s="358">
        <v>165598</v>
      </c>
      <c r="J50" s="359">
        <v>165840</v>
      </c>
      <c r="K50" s="359">
        <v>166251</v>
      </c>
      <c r="L50" s="359">
        <v>212624</v>
      </c>
      <c r="M50" s="360">
        <v>231814</v>
      </c>
    </row>
    <row r="51" spans="2:13" ht="27.75" customHeight="1" x14ac:dyDescent="0.2">
      <c r="B51" s="1186"/>
      <c r="C51" s="1187"/>
      <c r="D51" s="106"/>
      <c r="E51" s="1192" t="s">
        <v>44</v>
      </c>
      <c r="F51" s="1192"/>
      <c r="G51" s="1192"/>
      <c r="H51" s="1193"/>
      <c r="I51" s="358">
        <v>307248</v>
      </c>
      <c r="J51" s="359">
        <v>304769</v>
      </c>
      <c r="K51" s="359">
        <v>316059</v>
      </c>
      <c r="L51" s="359">
        <v>319858</v>
      </c>
      <c r="M51" s="360">
        <v>392959</v>
      </c>
    </row>
    <row r="52" spans="2:13" ht="27.75" customHeight="1" x14ac:dyDescent="0.2">
      <c r="B52" s="1188"/>
      <c r="C52" s="1189"/>
      <c r="D52" s="106"/>
      <c r="E52" s="1192" t="s">
        <v>45</v>
      </c>
      <c r="F52" s="1192"/>
      <c r="G52" s="1192"/>
      <c r="H52" s="1193"/>
      <c r="I52" s="358">
        <v>724977</v>
      </c>
      <c r="J52" s="359">
        <v>727332</v>
      </c>
      <c r="K52" s="359">
        <v>728306</v>
      </c>
      <c r="L52" s="359">
        <v>732036</v>
      </c>
      <c r="M52" s="360">
        <v>722521</v>
      </c>
    </row>
    <row r="53" spans="2:13" ht="27.75" customHeight="1" thickBot="1" x14ac:dyDescent="0.25">
      <c r="B53" s="1199" t="s">
        <v>46</v>
      </c>
      <c r="C53" s="1200"/>
      <c r="D53" s="110"/>
      <c r="E53" s="1201" t="s">
        <v>47</v>
      </c>
      <c r="F53" s="1201"/>
      <c r="G53" s="1201"/>
      <c r="H53" s="1202"/>
      <c r="I53" s="361">
        <v>660642</v>
      </c>
      <c r="J53" s="362">
        <v>664459</v>
      </c>
      <c r="K53" s="362">
        <v>681230</v>
      </c>
      <c r="L53" s="362">
        <v>632669</v>
      </c>
      <c r="M53" s="363">
        <v>535776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S6ySZiivFBeoy1WoH8lGdPKYjThvj1xmL3+EjGkWDG2YGCsd9sHh5kCJ+ZZa8cogNuY4tNUWa167X3WqqpBvA==" saltValue="PnpNCeCPAlMm9H5V29f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584</v>
      </c>
      <c r="G54" s="119" t="s">
        <v>585</v>
      </c>
      <c r="H54" s="120" t="s">
        <v>586</v>
      </c>
    </row>
    <row r="55" spans="2:8" ht="52.5" customHeight="1" x14ac:dyDescent="0.2">
      <c r="B55" s="121"/>
      <c r="C55" s="1211" t="s">
        <v>50</v>
      </c>
      <c r="D55" s="1211"/>
      <c r="E55" s="1212"/>
      <c r="F55" s="122" t="s">
        <v>541</v>
      </c>
      <c r="G55" s="122">
        <v>9452</v>
      </c>
      <c r="H55" s="123">
        <v>9436</v>
      </c>
    </row>
    <row r="56" spans="2:8" ht="52.5" customHeight="1" x14ac:dyDescent="0.2">
      <c r="B56" s="124"/>
      <c r="C56" s="1213" t="s">
        <v>51</v>
      </c>
      <c r="D56" s="1213"/>
      <c r="E56" s="1214"/>
      <c r="F56" s="125" t="s">
        <v>541</v>
      </c>
      <c r="G56" s="125" t="s">
        <v>541</v>
      </c>
      <c r="H56" s="126" t="s">
        <v>541</v>
      </c>
    </row>
    <row r="57" spans="2:8" ht="53.25" customHeight="1" x14ac:dyDescent="0.2">
      <c r="B57" s="124"/>
      <c r="C57" s="1215" t="s">
        <v>52</v>
      </c>
      <c r="D57" s="1215"/>
      <c r="E57" s="1216"/>
      <c r="F57" s="127">
        <v>34818</v>
      </c>
      <c r="G57" s="127">
        <v>38142</v>
      </c>
      <c r="H57" s="128">
        <v>40165</v>
      </c>
    </row>
    <row r="58" spans="2:8" ht="45.75" customHeight="1" x14ac:dyDescent="0.2">
      <c r="B58" s="129"/>
      <c r="C58" s="1203" t="s">
        <v>632</v>
      </c>
      <c r="D58" s="1204"/>
      <c r="E58" s="1205"/>
      <c r="F58" s="130">
        <v>13434</v>
      </c>
      <c r="G58" s="130">
        <v>12452</v>
      </c>
      <c r="H58" s="131">
        <v>12460</v>
      </c>
    </row>
    <row r="59" spans="2:8" ht="45.75" customHeight="1" x14ac:dyDescent="0.2">
      <c r="B59" s="129"/>
      <c r="C59" s="1203" t="s">
        <v>633</v>
      </c>
      <c r="D59" s="1204"/>
      <c r="E59" s="1205"/>
      <c r="F59" s="130">
        <v>4991</v>
      </c>
      <c r="G59" s="130">
        <v>6097</v>
      </c>
      <c r="H59" s="131">
        <v>6634</v>
      </c>
    </row>
    <row r="60" spans="2:8" ht="45.75" customHeight="1" x14ac:dyDescent="0.2">
      <c r="B60" s="129"/>
      <c r="C60" s="1203" t="s">
        <v>634</v>
      </c>
      <c r="D60" s="1204"/>
      <c r="E60" s="1205"/>
      <c r="F60" s="130">
        <v>424</v>
      </c>
      <c r="G60" s="130">
        <v>2116</v>
      </c>
      <c r="H60" s="131">
        <v>6261</v>
      </c>
    </row>
    <row r="61" spans="2:8" ht="45.75" customHeight="1" x14ac:dyDescent="0.2">
      <c r="B61" s="129"/>
      <c r="C61" s="1203" t="s">
        <v>635</v>
      </c>
      <c r="D61" s="1204"/>
      <c r="E61" s="1205"/>
      <c r="F61" s="130">
        <v>2692</v>
      </c>
      <c r="G61" s="130">
        <v>2464</v>
      </c>
      <c r="H61" s="131">
        <v>2396</v>
      </c>
    </row>
    <row r="62" spans="2:8" ht="45.75" customHeight="1" thickBot="1" x14ac:dyDescent="0.25">
      <c r="B62" s="132"/>
      <c r="C62" s="1206" t="s">
        <v>636</v>
      </c>
      <c r="D62" s="1207"/>
      <c r="E62" s="1208"/>
      <c r="F62" s="133">
        <v>2286</v>
      </c>
      <c r="G62" s="133">
        <v>2234</v>
      </c>
      <c r="H62" s="134">
        <v>2159</v>
      </c>
    </row>
    <row r="63" spans="2:8" ht="52.5" customHeight="1" thickBot="1" x14ac:dyDescent="0.25">
      <c r="B63" s="135"/>
      <c r="C63" s="1209" t="s">
        <v>53</v>
      </c>
      <c r="D63" s="1209"/>
      <c r="E63" s="1210"/>
      <c r="F63" s="136">
        <v>34818</v>
      </c>
      <c r="G63" s="136">
        <v>47594</v>
      </c>
      <c r="H63" s="137">
        <v>49601</v>
      </c>
    </row>
    <row r="64" spans="2:8" ht="13" x14ac:dyDescent="0.2"/>
  </sheetData>
  <sheetProtection algorithmName="SHA-512" hashValue="zpHREg8/C1YMALJU76WWtc24yeRpstLO/ln+3OnE9H0aUgQcClF9kBhAFicIadkAO4Q7pDljYAqq99+KSjjWCg==" saltValue="zmg4ZAGnAdgXwTOXgkCG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579</v>
      </c>
      <c r="G2" s="151"/>
      <c r="H2" s="152"/>
    </row>
    <row r="3" spans="1:8" x14ac:dyDescent="0.2">
      <c r="A3" s="148" t="s">
        <v>572</v>
      </c>
      <c r="B3" s="153"/>
      <c r="C3" s="154"/>
      <c r="D3" s="155">
        <v>57549</v>
      </c>
      <c r="E3" s="156"/>
      <c r="F3" s="157">
        <v>54945</v>
      </c>
      <c r="G3" s="158"/>
      <c r="H3" s="159"/>
    </row>
    <row r="4" spans="1:8" x14ac:dyDescent="0.2">
      <c r="A4" s="160"/>
      <c r="B4" s="161"/>
      <c r="C4" s="162"/>
      <c r="D4" s="163">
        <v>29305</v>
      </c>
      <c r="E4" s="164"/>
      <c r="F4" s="165">
        <v>29293</v>
      </c>
      <c r="G4" s="166"/>
      <c r="H4" s="167"/>
    </row>
    <row r="5" spans="1:8" x14ac:dyDescent="0.2">
      <c r="A5" s="148" t="s">
        <v>574</v>
      </c>
      <c r="B5" s="153"/>
      <c r="C5" s="154"/>
      <c r="D5" s="155">
        <v>55122</v>
      </c>
      <c r="E5" s="156"/>
      <c r="F5" s="157">
        <v>57132</v>
      </c>
      <c r="G5" s="158"/>
      <c r="H5" s="159"/>
    </row>
    <row r="6" spans="1:8" x14ac:dyDescent="0.2">
      <c r="A6" s="160"/>
      <c r="B6" s="161"/>
      <c r="C6" s="162"/>
      <c r="D6" s="163">
        <v>34473</v>
      </c>
      <c r="E6" s="164"/>
      <c r="F6" s="165">
        <v>30126</v>
      </c>
      <c r="G6" s="166"/>
      <c r="H6" s="167"/>
    </row>
    <row r="7" spans="1:8" x14ac:dyDescent="0.2">
      <c r="A7" s="148" t="s">
        <v>575</v>
      </c>
      <c r="B7" s="153"/>
      <c r="C7" s="154"/>
      <c r="D7" s="155">
        <v>48486</v>
      </c>
      <c r="E7" s="156"/>
      <c r="F7" s="157">
        <v>58766</v>
      </c>
      <c r="G7" s="158"/>
      <c r="H7" s="159"/>
    </row>
    <row r="8" spans="1:8" x14ac:dyDescent="0.2">
      <c r="A8" s="160"/>
      <c r="B8" s="161"/>
      <c r="C8" s="162"/>
      <c r="D8" s="163">
        <v>25314</v>
      </c>
      <c r="E8" s="164"/>
      <c r="F8" s="165">
        <v>29363</v>
      </c>
      <c r="G8" s="166"/>
      <c r="H8" s="167"/>
    </row>
    <row r="9" spans="1:8" x14ac:dyDescent="0.2">
      <c r="A9" s="148" t="s">
        <v>576</v>
      </c>
      <c r="B9" s="153"/>
      <c r="C9" s="154"/>
      <c r="D9" s="155">
        <v>45145</v>
      </c>
      <c r="E9" s="156"/>
      <c r="F9" s="157">
        <v>62482</v>
      </c>
      <c r="G9" s="158"/>
      <c r="H9" s="159"/>
    </row>
    <row r="10" spans="1:8" x14ac:dyDescent="0.2">
      <c r="A10" s="160"/>
      <c r="B10" s="161"/>
      <c r="C10" s="162"/>
      <c r="D10" s="163">
        <v>25395</v>
      </c>
      <c r="E10" s="164"/>
      <c r="F10" s="165">
        <v>34626</v>
      </c>
      <c r="G10" s="166"/>
      <c r="H10" s="167"/>
    </row>
    <row r="11" spans="1:8" x14ac:dyDescent="0.2">
      <c r="A11" s="148" t="s">
        <v>577</v>
      </c>
      <c r="B11" s="153"/>
      <c r="C11" s="154"/>
      <c r="D11" s="155">
        <v>47037</v>
      </c>
      <c r="E11" s="156"/>
      <c r="F11" s="157">
        <v>59288</v>
      </c>
      <c r="G11" s="158"/>
      <c r="H11" s="159"/>
    </row>
    <row r="12" spans="1:8" x14ac:dyDescent="0.2">
      <c r="A12" s="160"/>
      <c r="B12" s="161"/>
      <c r="C12" s="168"/>
      <c r="D12" s="163">
        <v>33744</v>
      </c>
      <c r="E12" s="164"/>
      <c r="F12" s="165">
        <v>32670</v>
      </c>
      <c r="G12" s="166"/>
      <c r="H12" s="167"/>
    </row>
    <row r="13" spans="1:8" x14ac:dyDescent="0.2">
      <c r="A13" s="148"/>
      <c r="B13" s="153"/>
      <c r="C13" s="169"/>
      <c r="D13" s="170">
        <v>50668</v>
      </c>
      <c r="E13" s="171"/>
      <c r="F13" s="172">
        <v>58523</v>
      </c>
      <c r="G13" s="173"/>
      <c r="H13" s="159"/>
    </row>
    <row r="14" spans="1:8" x14ac:dyDescent="0.2">
      <c r="A14" s="160"/>
      <c r="B14" s="161"/>
      <c r="C14" s="162"/>
      <c r="D14" s="163">
        <v>29646</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0.09</v>
      </c>
      <c r="C19" s="174">
        <f>ROUND(VALUE(SUBSTITUTE(実質収支比率等に係る経年分析!G$48,"▲","-")),2)</f>
        <v>0.1</v>
      </c>
      <c r="D19" s="174">
        <f>ROUND(VALUE(SUBSTITUTE(実質収支比率等に係る経年分析!H$48,"▲","-")),2)</f>
        <v>-0.08</v>
      </c>
      <c r="E19" s="174">
        <f>ROUND(VALUE(SUBSTITUTE(実質収支比率等に係る経年分析!I$48,"▲","-")),2)</f>
        <v>0.09</v>
      </c>
      <c r="F19" s="174">
        <f>ROUND(VALUE(SUBSTITUTE(実質収支比率等に係る経年分析!J$48,"▲","-")),2)</f>
        <v>1.87</v>
      </c>
    </row>
    <row r="20" spans="1:11" x14ac:dyDescent="0.2">
      <c r="A20" s="174" t="s">
        <v>57</v>
      </c>
      <c r="B20" s="174">
        <f>ROUND(VALUE(SUBSTITUTE(実質収支比率等に係る経年分析!F$47,"▲","-")),2)</f>
        <v>0.89</v>
      </c>
      <c r="C20" s="174" t="e">
        <f>ROUND(VALUE(SUBSTITUTE(実質収支比率等に係る経年分析!G$47,"▲","-")),2)</f>
        <v>#VALUE!</v>
      </c>
      <c r="D20" s="174" t="e">
        <f>ROUND(VALUE(SUBSTITUTE(実質収支比率等に係る経年分析!H$47,"▲","-")),2)</f>
        <v>#VALUE!</v>
      </c>
      <c r="E20" s="174">
        <f>ROUND(VALUE(SUBSTITUTE(実質収支比率等に係る経年分析!I$47,"▲","-")),2)</f>
        <v>2.23</v>
      </c>
      <c r="F20" s="174">
        <f>ROUND(VALUE(SUBSTITUTE(実質収支比率等に係る経年分析!J$47,"▲","-")),2)</f>
        <v>2.29</v>
      </c>
    </row>
    <row r="21" spans="1:11" x14ac:dyDescent="0.2">
      <c r="A21" s="174" t="s">
        <v>58</v>
      </c>
      <c r="B21" s="174">
        <f>IF(ISNUMBER(VALUE(SUBSTITUTE(実質収支比率等に係る経年分析!F$49,"▲","-"))),ROUND(VALUE(SUBSTITUTE(実質収支比率等に係る経年分析!F$49,"▲","-")),2),NA())</f>
        <v>0</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-0.28999999999999998</v>
      </c>
      <c r="E21" s="174">
        <f>IF(ISNUMBER(VALUE(SUBSTITUTE(実質収支比率等に係る経年分析!I$49,"▲","-"))),ROUND(VALUE(SUBSTITUTE(実質収支比率等に係る経年分析!I$49,"▲","-")),2),NA())</f>
        <v>2.39</v>
      </c>
      <c r="F21" s="174">
        <f>IF(ISNUMBER(VALUE(SUBSTITUTE(実質収支比率等に係る経年分析!J$49,"▲","-"))),ROUND(VALUE(SUBSTITUTE(実質収支比率等に係る経年分析!J$49,"▲","-")),2),NA())</f>
        <v>1.67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f>IF(ROUND(VALUE(SUBSTITUTE(連結実質赤字比率に係る赤字・黒字の構成分析!H$42,"▲", "-")), 2) &lt; 0, ABS(ROUND(VALUE(SUBSTITUTE(連結実質赤字比率に係る赤字・黒字の構成分析!H$42,"▲", "-")), 2)), NA())</f>
        <v>2.96</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1.19</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京都市土地区画整理事業特別会計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京都市後期高齢者医療特別会計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京都市中央卸売市場第一市場特別会計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2">
      <c r="A32" s="175" t="str">
        <f>IF(連結実質赤字比率に係る赤字・黒字の構成分析!C$38="",NA(),連結実質赤字比率に係る赤字・黒字の構成分析!C$38)</f>
        <v>京都市国民健康保険事業特別会計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0.67</v>
      </c>
    </row>
    <row r="33" spans="1:16" x14ac:dyDescent="0.2">
      <c r="A33" s="175" t="str">
        <f>IF(連結実質赤字比率に係る赤字・黒字の構成分析!C$37="",NA(),連結実質赤字比率に係る赤字・黒字の構成分析!C$37)</f>
        <v>京都市介護保険事業特別会計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1.05</v>
      </c>
    </row>
    <row r="34" spans="1:16" x14ac:dyDescent="0.2">
      <c r="A34" s="175" t="str">
        <f>IF(連結実質赤字比率に係る赤字・黒字の構成分析!C$36="",NA(),連結実質赤字比率に係る赤字・黒字の構成分析!C$36)</f>
        <v>京都市公共下水道事業特別会計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1.1599999999999999</v>
      </c>
    </row>
    <row r="35" spans="1:16" x14ac:dyDescent="0.2">
      <c r="A35" s="175" t="str">
        <f>IF(連結実質赤字比率に係る赤字・黒字の構成分析!C$35="",NA(),連結実質赤字比率に係る赤字・黒字の構成分析!C$35)</f>
        <v>京都市水道事業特別会計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2.2200000000000002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0.1</v>
      </c>
      <c r="F36" s="175">
        <f>IF(ROUND(VALUE(SUBSTITUTE(連結実質赤字比率に係る赤字・黒字の構成分析!H$34,"▲", "-")), 2) &lt; 0, ABS(ROUND(VALUE(SUBSTITUTE(連結実質赤字比率に係る赤字・黒字の構成分析!H$34,"▲", "-")), 2)), NA())</f>
        <v>7.0000000000000007E-2</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84128</v>
      </c>
      <c r="E42" s="176"/>
      <c r="F42" s="176"/>
      <c r="G42" s="176">
        <f>'実質公債費比率（分子）の構造'!L$52</f>
        <v>83088</v>
      </c>
      <c r="H42" s="176"/>
      <c r="I42" s="176"/>
      <c r="J42" s="176">
        <f>'実質公債費比率（分子）の構造'!M$52</f>
        <v>79805</v>
      </c>
      <c r="K42" s="176"/>
      <c r="L42" s="176"/>
      <c r="M42" s="176">
        <f>'実質公債費比率（分子）の構造'!N$52</f>
        <v>78770</v>
      </c>
      <c r="N42" s="176"/>
      <c r="O42" s="176"/>
      <c r="P42" s="176">
        <f>'実質公債費比率（分子）の構造'!O$52</f>
        <v>80216</v>
      </c>
    </row>
    <row r="43" spans="1:16" x14ac:dyDescent="0.2">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f>'実質公債費比率（分子）の構造'!N$51</f>
        <v>4</v>
      </c>
      <c r="L43" s="176"/>
      <c r="M43" s="176"/>
      <c r="N43" s="176" t="str">
        <f>'実質公債費比率（分子）の構造'!O$51</f>
        <v>-</v>
      </c>
      <c r="O43" s="176"/>
      <c r="P43" s="176"/>
    </row>
    <row r="44" spans="1:16" x14ac:dyDescent="0.2">
      <c r="A44" s="176" t="s">
        <v>67</v>
      </c>
      <c r="B44" s="176">
        <f>'実質公債費比率（分子）の構造'!K$50</f>
        <v>868</v>
      </c>
      <c r="C44" s="176"/>
      <c r="D44" s="176"/>
      <c r="E44" s="176">
        <f>'実質公債費比率（分子）の構造'!L$50</f>
        <v>656</v>
      </c>
      <c r="F44" s="176"/>
      <c r="G44" s="176"/>
      <c r="H44" s="176">
        <f>'実質公債費比率（分子）の構造'!M$50</f>
        <v>657</v>
      </c>
      <c r="I44" s="176"/>
      <c r="J44" s="176"/>
      <c r="K44" s="176">
        <f>'実質公債費比率（分子）の構造'!N$50</f>
        <v>770</v>
      </c>
      <c r="L44" s="176"/>
      <c r="M44" s="176"/>
      <c r="N44" s="176">
        <f>'実質公債費比率（分子）の構造'!O$50</f>
        <v>658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19946</v>
      </c>
      <c r="C46" s="176"/>
      <c r="D46" s="176"/>
      <c r="E46" s="176">
        <f>'実質公債費比率（分子）の構造'!L$48</f>
        <v>19711</v>
      </c>
      <c r="F46" s="176"/>
      <c r="G46" s="176"/>
      <c r="H46" s="176">
        <f>'実質公債費比率（分子）の構造'!M$48</f>
        <v>19111</v>
      </c>
      <c r="I46" s="176"/>
      <c r="J46" s="176"/>
      <c r="K46" s="176">
        <f>'実質公債費比率（分子）の構造'!N$48</f>
        <v>18659</v>
      </c>
      <c r="L46" s="176"/>
      <c r="M46" s="176"/>
      <c r="N46" s="176">
        <f>'実質公債費比率（分子）の構造'!O$48</f>
        <v>18227</v>
      </c>
      <c r="O46" s="176"/>
      <c r="P46" s="176"/>
    </row>
    <row r="47" spans="1:16" x14ac:dyDescent="0.2">
      <c r="A47" s="176" t="s">
        <v>70</v>
      </c>
      <c r="B47" s="176">
        <f>'実質公債費比率（分子）の構造'!K$47</f>
        <v>44580</v>
      </c>
      <c r="C47" s="176"/>
      <c r="D47" s="176"/>
      <c r="E47" s="176">
        <f>'実質公債費比率（分子）の構造'!L$47</f>
        <v>45235</v>
      </c>
      <c r="F47" s="176"/>
      <c r="G47" s="176"/>
      <c r="H47" s="176">
        <f>'実質公債費比率（分子）の構造'!M$47</f>
        <v>46050</v>
      </c>
      <c r="I47" s="176"/>
      <c r="J47" s="176"/>
      <c r="K47" s="176">
        <f>'実質公債費比率（分子）の構造'!N$47</f>
        <v>47479</v>
      </c>
      <c r="L47" s="176"/>
      <c r="M47" s="176"/>
      <c r="N47" s="176">
        <f>'実質公債費比率（分子）の構造'!O$47</f>
        <v>48811</v>
      </c>
      <c r="O47" s="176"/>
      <c r="P47" s="176"/>
    </row>
    <row r="48" spans="1:16" x14ac:dyDescent="0.2">
      <c r="A48" s="176" t="s">
        <v>71</v>
      </c>
      <c r="B48" s="176">
        <f>'実質公債費比率（分子）の構造'!K$46</f>
        <v>9241</v>
      </c>
      <c r="C48" s="176"/>
      <c r="D48" s="176"/>
      <c r="E48" s="176">
        <f>'実質公債費比率（分子）の構造'!L$46</f>
        <v>9744</v>
      </c>
      <c r="F48" s="176"/>
      <c r="G48" s="176"/>
      <c r="H48" s="176">
        <f>'実質公債費比率（分子）の構造'!M$46</f>
        <v>9646</v>
      </c>
      <c r="I48" s="176"/>
      <c r="J48" s="176"/>
      <c r="K48" s="176">
        <f>'実質公債費比率（分子）の構造'!N$46</f>
        <v>9794</v>
      </c>
      <c r="L48" s="176"/>
      <c r="M48" s="176"/>
      <c r="N48" s="176">
        <f>'実質公債費比率（分子）の構造'!O$46</f>
        <v>8010</v>
      </c>
      <c r="O48" s="176"/>
      <c r="P48" s="176"/>
    </row>
    <row r="49" spans="1:16" x14ac:dyDescent="0.2">
      <c r="A49" s="176" t="s">
        <v>72</v>
      </c>
      <c r="B49" s="176">
        <f>'実質公債費比率（分子）の構造'!K$45</f>
        <v>47591</v>
      </c>
      <c r="C49" s="176"/>
      <c r="D49" s="176"/>
      <c r="E49" s="176">
        <f>'実質公債費比率（分子）の構造'!L$45</f>
        <v>46846</v>
      </c>
      <c r="F49" s="176"/>
      <c r="G49" s="176"/>
      <c r="H49" s="176">
        <f>'実質公債費比率（分子）の構造'!M$45</f>
        <v>46755</v>
      </c>
      <c r="I49" s="176"/>
      <c r="J49" s="176"/>
      <c r="K49" s="176">
        <f>'実質公債費比率（分子）の構造'!N$45</f>
        <v>47258</v>
      </c>
      <c r="L49" s="176"/>
      <c r="M49" s="176"/>
      <c r="N49" s="176">
        <f>'実質公債費比率（分子）の構造'!O$45</f>
        <v>46611</v>
      </c>
      <c r="O49" s="176"/>
      <c r="P49" s="176"/>
    </row>
    <row r="50" spans="1:16" x14ac:dyDescent="0.2">
      <c r="A50" s="176" t="s">
        <v>73</v>
      </c>
      <c r="B50" s="176" t="e">
        <f>NA()</f>
        <v>#N/A</v>
      </c>
      <c r="C50" s="176">
        <f>IF(ISNUMBER('実質公債費比率（分子）の構造'!K$53),'実質公債費比率（分子）の構造'!K$53,NA())</f>
        <v>38098</v>
      </c>
      <c r="D50" s="176" t="e">
        <f>NA()</f>
        <v>#N/A</v>
      </c>
      <c r="E50" s="176" t="e">
        <f>NA()</f>
        <v>#N/A</v>
      </c>
      <c r="F50" s="176">
        <f>IF(ISNUMBER('実質公債費比率（分子）の構造'!L$53),'実質公債費比率（分子）の構造'!L$53,NA())</f>
        <v>39104</v>
      </c>
      <c r="G50" s="176" t="e">
        <f>NA()</f>
        <v>#N/A</v>
      </c>
      <c r="H50" s="176" t="e">
        <f>NA()</f>
        <v>#N/A</v>
      </c>
      <c r="I50" s="176">
        <f>IF(ISNUMBER('実質公債費比率（分子）の構造'!M$53),'実質公債費比率（分子）の構造'!M$53,NA())</f>
        <v>42414</v>
      </c>
      <c r="J50" s="176" t="e">
        <f>NA()</f>
        <v>#N/A</v>
      </c>
      <c r="K50" s="176" t="e">
        <f>NA()</f>
        <v>#N/A</v>
      </c>
      <c r="L50" s="176">
        <f>IF(ISNUMBER('実質公債費比率（分子）の構造'!N$53),'実質公債費比率（分子）の構造'!N$53,NA())</f>
        <v>45194</v>
      </c>
      <c r="M50" s="176" t="e">
        <f>NA()</f>
        <v>#N/A</v>
      </c>
      <c r="N50" s="176" t="e">
        <f>NA()</f>
        <v>#N/A</v>
      </c>
      <c r="O50" s="176">
        <f>IF(ISNUMBER('実質公債費比率（分子）の構造'!O$53),'実質公債費比率（分子）の構造'!O$53,NA())</f>
        <v>42101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724977</v>
      </c>
      <c r="E56" s="175"/>
      <c r="F56" s="175"/>
      <c r="G56" s="175">
        <f>'将来負担比率（分子）の構造'!J$52</f>
        <v>727332</v>
      </c>
      <c r="H56" s="175"/>
      <c r="I56" s="175"/>
      <c r="J56" s="175">
        <f>'将来負担比率（分子）の構造'!K$52</f>
        <v>728306</v>
      </c>
      <c r="K56" s="175"/>
      <c r="L56" s="175"/>
      <c r="M56" s="175">
        <f>'将来負担比率（分子）の構造'!L$52</f>
        <v>732036</v>
      </c>
      <c r="N56" s="175"/>
      <c r="O56" s="175"/>
      <c r="P56" s="175">
        <f>'将来負担比率（分子）の構造'!M$52</f>
        <v>722521</v>
      </c>
    </row>
    <row r="57" spans="1:16" x14ac:dyDescent="0.2">
      <c r="A57" s="175" t="s">
        <v>44</v>
      </c>
      <c r="B57" s="175"/>
      <c r="C57" s="175"/>
      <c r="D57" s="175">
        <f>'将来負担比率（分子）の構造'!I$51</f>
        <v>307248</v>
      </c>
      <c r="E57" s="175"/>
      <c r="F57" s="175"/>
      <c r="G57" s="175">
        <f>'将来負担比率（分子）の構造'!J$51</f>
        <v>304769</v>
      </c>
      <c r="H57" s="175"/>
      <c r="I57" s="175"/>
      <c r="J57" s="175">
        <f>'将来負担比率（分子）の構造'!K$51</f>
        <v>316059</v>
      </c>
      <c r="K57" s="175"/>
      <c r="L57" s="175"/>
      <c r="M57" s="175">
        <f>'将来負担比率（分子）の構造'!L$51</f>
        <v>319858</v>
      </c>
      <c r="N57" s="175"/>
      <c r="O57" s="175"/>
      <c r="P57" s="175">
        <f>'将来負担比率（分子）の構造'!M$51</f>
        <v>392959</v>
      </c>
    </row>
    <row r="58" spans="1:16" x14ac:dyDescent="0.2">
      <c r="A58" s="175" t="s">
        <v>43</v>
      </c>
      <c r="B58" s="175"/>
      <c r="C58" s="175"/>
      <c r="D58" s="175">
        <f>'将来負担比率（分子）の構造'!I$50</f>
        <v>165598</v>
      </c>
      <c r="E58" s="175"/>
      <c r="F58" s="175"/>
      <c r="G58" s="175">
        <f>'将来負担比率（分子）の構造'!J$50</f>
        <v>165840</v>
      </c>
      <c r="H58" s="175"/>
      <c r="I58" s="175"/>
      <c r="J58" s="175">
        <f>'将来負担比率（分子）の構造'!K$50</f>
        <v>166251</v>
      </c>
      <c r="K58" s="175"/>
      <c r="L58" s="175"/>
      <c r="M58" s="175">
        <f>'将来負担比率（分子）の構造'!L$50</f>
        <v>212624</v>
      </c>
      <c r="N58" s="175"/>
      <c r="O58" s="175"/>
      <c r="P58" s="175">
        <f>'将来負担比率（分子）の構造'!M$50</f>
        <v>231814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2626</v>
      </c>
      <c r="C61" s="175"/>
      <c r="D61" s="175"/>
      <c r="E61" s="175">
        <f>'将来負担比率（分子）の構造'!J$46</f>
        <v>1512</v>
      </c>
      <c r="F61" s="175"/>
      <c r="G61" s="175"/>
      <c r="H61" s="175">
        <f>'将来負担比率（分子）の構造'!K$46</f>
        <v>3882</v>
      </c>
      <c r="I61" s="175"/>
      <c r="J61" s="175"/>
      <c r="K61" s="175">
        <f>'将来負担比率（分子）の構造'!L$46</f>
        <v>1978</v>
      </c>
      <c r="L61" s="175"/>
      <c r="M61" s="175"/>
      <c r="N61" s="175">
        <f>'将来負担比率（分子）の構造'!M$46</f>
        <v>737</v>
      </c>
      <c r="O61" s="175"/>
      <c r="P61" s="175"/>
    </row>
    <row r="62" spans="1:16" x14ac:dyDescent="0.2">
      <c r="A62" s="175" t="s">
        <v>37</v>
      </c>
      <c r="B62" s="175">
        <f>'将来負担比率（分子）の構造'!I$45</f>
        <v>101967</v>
      </c>
      <c r="C62" s="175"/>
      <c r="D62" s="175"/>
      <c r="E62" s="175">
        <f>'将来負担比率（分子）の構造'!J$45</f>
        <v>99287</v>
      </c>
      <c r="F62" s="175"/>
      <c r="G62" s="175"/>
      <c r="H62" s="175">
        <f>'将来負担比率（分子）の構造'!K$45</f>
        <v>97000</v>
      </c>
      <c r="I62" s="175"/>
      <c r="J62" s="175"/>
      <c r="K62" s="175">
        <f>'将来負担比率（分子）の構造'!L$45</f>
        <v>94968</v>
      </c>
      <c r="L62" s="175"/>
      <c r="M62" s="175"/>
      <c r="N62" s="175">
        <f>'将来負担比率（分子）の構造'!M$45</f>
        <v>92247</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227784</v>
      </c>
      <c r="C64" s="175"/>
      <c r="D64" s="175"/>
      <c r="E64" s="175">
        <f>'将来負担比率（分子）の構造'!J$43</f>
        <v>221471</v>
      </c>
      <c r="F64" s="175"/>
      <c r="G64" s="175"/>
      <c r="H64" s="175">
        <f>'将来負担比率（分子）の構造'!K$43</f>
        <v>233769</v>
      </c>
      <c r="I64" s="175"/>
      <c r="J64" s="175"/>
      <c r="K64" s="175">
        <f>'将来負担比率（分子）の構造'!L$43</f>
        <v>242182</v>
      </c>
      <c r="L64" s="175"/>
      <c r="M64" s="175"/>
      <c r="N64" s="175">
        <f>'将来負担比率（分子）の構造'!M$43</f>
        <v>236872</v>
      </c>
      <c r="O64" s="175"/>
      <c r="P64" s="175"/>
    </row>
    <row r="65" spans="1:16" x14ac:dyDescent="0.2">
      <c r="A65" s="175" t="s">
        <v>34</v>
      </c>
      <c r="B65" s="175">
        <f>'将来負担比率（分子）の構造'!I$42</f>
        <v>7557</v>
      </c>
      <c r="C65" s="175"/>
      <c r="D65" s="175"/>
      <c r="E65" s="175">
        <f>'将来負担比率（分子）の構造'!J$42</f>
        <v>6866</v>
      </c>
      <c r="F65" s="175"/>
      <c r="G65" s="175"/>
      <c r="H65" s="175">
        <f>'将来負担比率（分子）の構造'!K$42</f>
        <v>8691</v>
      </c>
      <c r="I65" s="175"/>
      <c r="J65" s="175"/>
      <c r="K65" s="175">
        <f>'将来負担比率（分子）の構造'!L$42</f>
        <v>7924</v>
      </c>
      <c r="L65" s="175"/>
      <c r="M65" s="175"/>
      <c r="N65" s="175">
        <f>'将来負担比率（分子）の構造'!M$42</f>
        <v>7290</v>
      </c>
      <c r="O65" s="175"/>
      <c r="P65" s="175"/>
    </row>
    <row r="66" spans="1:16" x14ac:dyDescent="0.2">
      <c r="A66" s="175" t="s">
        <v>33</v>
      </c>
      <c r="B66" s="175">
        <f>'将来負担比率（分子）の構造'!I$41</f>
        <v>1518531</v>
      </c>
      <c r="C66" s="175"/>
      <c r="D66" s="175"/>
      <c r="E66" s="175">
        <f>'将来負担比率（分子）の構造'!J$41</f>
        <v>1533264</v>
      </c>
      <c r="F66" s="175"/>
      <c r="G66" s="175"/>
      <c r="H66" s="175">
        <f>'将来負担比率（分子）の構造'!K$41</f>
        <v>1548504</v>
      </c>
      <c r="I66" s="175"/>
      <c r="J66" s="175"/>
      <c r="K66" s="175">
        <f>'将来負担比率（分子）の構造'!L$41</f>
        <v>1550133</v>
      </c>
      <c r="L66" s="175"/>
      <c r="M66" s="175"/>
      <c r="N66" s="175">
        <f>'将来負担比率（分子）の構造'!M$41</f>
        <v>1545924</v>
      </c>
      <c r="O66" s="175"/>
      <c r="P66" s="175"/>
    </row>
    <row r="67" spans="1:16" x14ac:dyDescent="0.2">
      <c r="A67" s="175" t="s">
        <v>77</v>
      </c>
      <c r="B67" s="175" t="e">
        <f>NA()</f>
        <v>#N/A</v>
      </c>
      <c r="C67" s="175">
        <f>IF(ISNUMBER('将来負担比率（分子）の構造'!I$53), IF('将来負担比率（分子）の構造'!I$53 &lt; 0, 0, '将来負担比率（分子）の構造'!I$53), NA())</f>
        <v>660642</v>
      </c>
      <c r="D67" s="175" t="e">
        <f>NA()</f>
        <v>#N/A</v>
      </c>
      <c r="E67" s="175" t="e">
        <f>NA()</f>
        <v>#N/A</v>
      </c>
      <c r="F67" s="175">
        <f>IF(ISNUMBER('将来負担比率（分子）の構造'!J$53), IF('将来負担比率（分子）の構造'!J$53 &lt; 0, 0, '将来負担比率（分子）の構造'!J$53), NA())</f>
        <v>664459</v>
      </c>
      <c r="G67" s="175" t="e">
        <f>NA()</f>
        <v>#N/A</v>
      </c>
      <c r="H67" s="175" t="e">
        <f>NA()</f>
        <v>#N/A</v>
      </c>
      <c r="I67" s="175">
        <f>IF(ISNUMBER('将来負担比率（分子）の構造'!K$53), IF('将来負担比率（分子）の構造'!K$53 &lt; 0, 0, '将来負担比率（分子）の構造'!K$53), NA())</f>
        <v>681230</v>
      </c>
      <c r="J67" s="175" t="e">
        <f>NA()</f>
        <v>#N/A</v>
      </c>
      <c r="K67" s="175" t="e">
        <f>NA()</f>
        <v>#N/A</v>
      </c>
      <c r="L67" s="175">
        <f>IF(ISNUMBER('将来負担比率（分子）の構造'!L$53), IF('将来負担比率（分子）の構造'!L$53 &lt; 0, 0, '将来負担比率（分子）の構造'!L$53), NA())</f>
        <v>632669</v>
      </c>
      <c r="M67" s="175" t="e">
        <f>NA()</f>
        <v>#N/A</v>
      </c>
      <c r="N67" s="175" t="e">
        <f>NA()</f>
        <v>#N/A</v>
      </c>
      <c r="O67" s="175">
        <f>IF(ISNUMBER('将来負担比率（分子）の構造'!M$53), IF('将来負担比率（分子）の構造'!M$53 &lt; 0, 0, '将来負担比率（分子）の構造'!M$53), NA())</f>
        <v>535776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t="str">
        <f>基金残高に係る経年分析!F55</f>
        <v>-</v>
      </c>
      <c r="C72" s="179">
        <f>基金残高に係る経年分析!G55</f>
        <v>9452</v>
      </c>
      <c r="D72" s="179">
        <f>基金残高に係る経年分析!H55</f>
        <v>9436</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34818</v>
      </c>
      <c r="C74" s="179">
        <f>基金残高に係る経年分析!G57</f>
        <v>38142</v>
      </c>
      <c r="D74" s="179">
        <f>基金残高に係る経年分析!H57</f>
        <v>40165</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311852055</v>
      </c>
      <c r="S5" s="613"/>
      <c r="T5" s="613"/>
      <c r="U5" s="613"/>
      <c r="V5" s="613"/>
      <c r="W5" s="613"/>
      <c r="X5" s="613"/>
      <c r="Y5" s="614"/>
      <c r="Z5" s="615">
        <v>32.4</v>
      </c>
      <c r="AA5" s="615"/>
      <c r="AB5" s="615"/>
      <c r="AC5" s="615"/>
      <c r="AD5" s="616">
        <v>276698669</v>
      </c>
      <c r="AE5" s="616"/>
      <c r="AF5" s="616"/>
      <c r="AG5" s="616"/>
      <c r="AH5" s="616"/>
      <c r="AI5" s="616"/>
      <c r="AJ5" s="616"/>
      <c r="AK5" s="616"/>
      <c r="AL5" s="617">
        <v>69.5</v>
      </c>
      <c r="AM5" s="618"/>
      <c r="AN5" s="618"/>
      <c r="AO5" s="619"/>
      <c r="AP5" s="609" t="s">
        <v>232</v>
      </c>
      <c r="AQ5" s="610"/>
      <c r="AR5" s="610"/>
      <c r="AS5" s="610"/>
      <c r="AT5" s="610"/>
      <c r="AU5" s="610"/>
      <c r="AV5" s="610"/>
      <c r="AW5" s="610"/>
      <c r="AX5" s="610"/>
      <c r="AY5" s="610"/>
      <c r="AZ5" s="610"/>
      <c r="BA5" s="610"/>
      <c r="BB5" s="610"/>
      <c r="BC5" s="610"/>
      <c r="BD5" s="610"/>
      <c r="BE5" s="610"/>
      <c r="BF5" s="611"/>
      <c r="BG5" s="623">
        <v>275616174</v>
      </c>
      <c r="BH5" s="624"/>
      <c r="BI5" s="624"/>
      <c r="BJ5" s="624"/>
      <c r="BK5" s="624"/>
      <c r="BL5" s="624"/>
      <c r="BM5" s="624"/>
      <c r="BN5" s="625"/>
      <c r="BO5" s="626">
        <v>88.4</v>
      </c>
      <c r="BP5" s="626"/>
      <c r="BQ5" s="626"/>
      <c r="BR5" s="626"/>
      <c r="BS5" s="627">
        <v>6769126</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3445773</v>
      </c>
      <c r="S6" s="624"/>
      <c r="T6" s="624"/>
      <c r="U6" s="624"/>
      <c r="V6" s="624"/>
      <c r="W6" s="624"/>
      <c r="X6" s="624"/>
      <c r="Y6" s="625"/>
      <c r="Z6" s="626">
        <v>0.4</v>
      </c>
      <c r="AA6" s="626"/>
      <c r="AB6" s="626"/>
      <c r="AC6" s="626"/>
      <c r="AD6" s="627">
        <v>3445773</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275616174</v>
      </c>
      <c r="BH6" s="624"/>
      <c r="BI6" s="624"/>
      <c r="BJ6" s="624"/>
      <c r="BK6" s="624"/>
      <c r="BL6" s="624"/>
      <c r="BM6" s="624"/>
      <c r="BN6" s="625"/>
      <c r="BO6" s="626">
        <v>88.4</v>
      </c>
      <c r="BP6" s="626"/>
      <c r="BQ6" s="626"/>
      <c r="BR6" s="626"/>
      <c r="BS6" s="627">
        <v>6769126</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1930199</v>
      </c>
      <c r="CS6" s="624"/>
      <c r="CT6" s="624"/>
      <c r="CU6" s="624"/>
      <c r="CV6" s="624"/>
      <c r="CW6" s="624"/>
      <c r="CX6" s="624"/>
      <c r="CY6" s="625"/>
      <c r="CZ6" s="617">
        <v>0.2</v>
      </c>
      <c r="DA6" s="618"/>
      <c r="DB6" s="618"/>
      <c r="DC6" s="634"/>
      <c r="DD6" s="632" t="s">
        <v>131</v>
      </c>
      <c r="DE6" s="624"/>
      <c r="DF6" s="624"/>
      <c r="DG6" s="624"/>
      <c r="DH6" s="624"/>
      <c r="DI6" s="624"/>
      <c r="DJ6" s="624"/>
      <c r="DK6" s="624"/>
      <c r="DL6" s="624"/>
      <c r="DM6" s="624"/>
      <c r="DN6" s="624"/>
      <c r="DO6" s="624"/>
      <c r="DP6" s="625"/>
      <c r="DQ6" s="632">
        <v>1844648</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94484</v>
      </c>
      <c r="S7" s="624"/>
      <c r="T7" s="624"/>
      <c r="U7" s="624"/>
      <c r="V7" s="624"/>
      <c r="W7" s="624"/>
      <c r="X7" s="624"/>
      <c r="Y7" s="625"/>
      <c r="Z7" s="626">
        <v>0</v>
      </c>
      <c r="AA7" s="626"/>
      <c r="AB7" s="626"/>
      <c r="AC7" s="626"/>
      <c r="AD7" s="627">
        <v>94484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149938091</v>
      </c>
      <c r="BH7" s="624"/>
      <c r="BI7" s="624"/>
      <c r="BJ7" s="624"/>
      <c r="BK7" s="624"/>
      <c r="BL7" s="624"/>
      <c r="BM7" s="624"/>
      <c r="BN7" s="625"/>
      <c r="BO7" s="626">
        <v>48.1</v>
      </c>
      <c r="BP7" s="626"/>
      <c r="BQ7" s="626"/>
      <c r="BR7" s="626"/>
      <c r="BS7" s="627">
        <v>6769126</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58820407</v>
      </c>
      <c r="CS7" s="624"/>
      <c r="CT7" s="624"/>
      <c r="CU7" s="624"/>
      <c r="CV7" s="624"/>
      <c r="CW7" s="624"/>
      <c r="CX7" s="624"/>
      <c r="CY7" s="625"/>
      <c r="CZ7" s="626">
        <v>6.2</v>
      </c>
      <c r="DA7" s="626"/>
      <c r="DB7" s="626"/>
      <c r="DC7" s="626"/>
      <c r="DD7" s="632">
        <v>3271139</v>
      </c>
      <c r="DE7" s="624"/>
      <c r="DF7" s="624"/>
      <c r="DG7" s="624"/>
      <c r="DH7" s="624"/>
      <c r="DI7" s="624"/>
      <c r="DJ7" s="624"/>
      <c r="DK7" s="624"/>
      <c r="DL7" s="624"/>
      <c r="DM7" s="624"/>
      <c r="DN7" s="624"/>
      <c r="DO7" s="624"/>
      <c r="DP7" s="625"/>
      <c r="DQ7" s="632">
        <v>40915666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1852024</v>
      </c>
      <c r="S8" s="624"/>
      <c r="T8" s="624"/>
      <c r="U8" s="624"/>
      <c r="V8" s="624"/>
      <c r="W8" s="624"/>
      <c r="X8" s="624"/>
      <c r="Y8" s="625"/>
      <c r="Z8" s="626">
        <v>0.2</v>
      </c>
      <c r="AA8" s="626"/>
      <c r="AB8" s="626"/>
      <c r="AC8" s="626"/>
      <c r="AD8" s="627">
        <v>1852024</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2202183</v>
      </c>
      <c r="BH8" s="624"/>
      <c r="BI8" s="624"/>
      <c r="BJ8" s="624"/>
      <c r="BK8" s="624"/>
      <c r="BL8" s="624"/>
      <c r="BM8" s="624"/>
      <c r="BN8" s="625"/>
      <c r="BO8" s="626">
        <v>0.7</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344296581</v>
      </c>
      <c r="CS8" s="624"/>
      <c r="CT8" s="624"/>
      <c r="CU8" s="624"/>
      <c r="CV8" s="624"/>
      <c r="CW8" s="624"/>
      <c r="CX8" s="624"/>
      <c r="CY8" s="625"/>
      <c r="CZ8" s="626">
        <v>36.4</v>
      </c>
      <c r="DA8" s="626"/>
      <c r="DB8" s="626"/>
      <c r="DC8" s="626"/>
      <c r="DD8" s="632">
        <v>3517262</v>
      </c>
      <c r="DE8" s="624"/>
      <c r="DF8" s="624"/>
      <c r="DG8" s="624"/>
      <c r="DH8" s="624"/>
      <c r="DI8" s="624"/>
      <c r="DJ8" s="624"/>
      <c r="DK8" s="624"/>
      <c r="DL8" s="624"/>
      <c r="DM8" s="624"/>
      <c r="DN8" s="624"/>
      <c r="DO8" s="624"/>
      <c r="DP8" s="625"/>
      <c r="DQ8" s="632">
        <v>160532590</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1281987</v>
      </c>
      <c r="S9" s="624"/>
      <c r="T9" s="624"/>
      <c r="U9" s="624"/>
      <c r="V9" s="624"/>
      <c r="W9" s="624"/>
      <c r="X9" s="624"/>
      <c r="Y9" s="625"/>
      <c r="Z9" s="626">
        <v>0.1</v>
      </c>
      <c r="AA9" s="626"/>
      <c r="AB9" s="626"/>
      <c r="AC9" s="626"/>
      <c r="AD9" s="627">
        <v>1281987</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115508287</v>
      </c>
      <c r="BH9" s="624"/>
      <c r="BI9" s="624"/>
      <c r="BJ9" s="624"/>
      <c r="BK9" s="624"/>
      <c r="BL9" s="624"/>
      <c r="BM9" s="624"/>
      <c r="BN9" s="625"/>
      <c r="BO9" s="626">
        <v>37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65089111</v>
      </c>
      <c r="CS9" s="624"/>
      <c r="CT9" s="624"/>
      <c r="CU9" s="624"/>
      <c r="CV9" s="624"/>
      <c r="CW9" s="624"/>
      <c r="CX9" s="624"/>
      <c r="CY9" s="625"/>
      <c r="CZ9" s="626">
        <v>6.9</v>
      </c>
      <c r="DA9" s="626"/>
      <c r="DB9" s="626"/>
      <c r="DC9" s="626"/>
      <c r="DD9" s="632">
        <v>1979221</v>
      </c>
      <c r="DE9" s="624"/>
      <c r="DF9" s="624"/>
      <c r="DG9" s="624"/>
      <c r="DH9" s="624"/>
      <c r="DI9" s="624"/>
      <c r="DJ9" s="624"/>
      <c r="DK9" s="624"/>
      <c r="DL9" s="624"/>
      <c r="DM9" s="624"/>
      <c r="DN9" s="624"/>
      <c r="DO9" s="624"/>
      <c r="DP9" s="625"/>
      <c r="DQ9" s="632">
        <v>33861804</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v>285704</v>
      </c>
      <c r="S10" s="624"/>
      <c r="T10" s="624"/>
      <c r="U10" s="624"/>
      <c r="V10" s="624"/>
      <c r="W10" s="624"/>
      <c r="X10" s="624"/>
      <c r="Y10" s="625"/>
      <c r="Z10" s="626">
        <v>0</v>
      </c>
      <c r="AA10" s="626"/>
      <c r="AB10" s="626"/>
      <c r="AC10" s="626"/>
      <c r="AD10" s="627">
        <v>285704</v>
      </c>
      <c r="AE10" s="627"/>
      <c r="AF10" s="627"/>
      <c r="AG10" s="627"/>
      <c r="AH10" s="627"/>
      <c r="AI10" s="627"/>
      <c r="AJ10" s="627"/>
      <c r="AK10" s="627"/>
      <c r="AL10" s="628">
        <v>0.1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5597570</v>
      </c>
      <c r="BH10" s="624"/>
      <c r="BI10" s="624"/>
      <c r="BJ10" s="624"/>
      <c r="BK10" s="624"/>
      <c r="BL10" s="624"/>
      <c r="BM10" s="624"/>
      <c r="BN10" s="625"/>
      <c r="BO10" s="626">
        <v>1.8</v>
      </c>
      <c r="BP10" s="626"/>
      <c r="BQ10" s="626"/>
      <c r="BR10" s="626"/>
      <c r="BS10" s="627" t="s">
        <v>131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29924</v>
      </c>
      <c r="CS10" s="624"/>
      <c r="CT10" s="624"/>
      <c r="CU10" s="624"/>
      <c r="CV10" s="624"/>
      <c r="CW10" s="624"/>
      <c r="CX10" s="624"/>
      <c r="CY10" s="625"/>
      <c r="CZ10" s="626">
        <v>0</v>
      </c>
      <c r="DA10" s="626"/>
      <c r="DB10" s="626"/>
      <c r="DC10" s="626"/>
      <c r="DD10" s="632">
        <v>1044</v>
      </c>
      <c r="DE10" s="624"/>
      <c r="DF10" s="624"/>
      <c r="DG10" s="624"/>
      <c r="DH10" s="624"/>
      <c r="DI10" s="624"/>
      <c r="DJ10" s="624"/>
      <c r="DK10" s="624"/>
      <c r="DL10" s="624"/>
      <c r="DM10" s="624"/>
      <c r="DN10" s="624"/>
      <c r="DO10" s="624"/>
      <c r="DP10" s="625"/>
      <c r="DQ10" s="632">
        <v>28529</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36215695</v>
      </c>
      <c r="S11" s="624"/>
      <c r="T11" s="624"/>
      <c r="U11" s="624"/>
      <c r="V11" s="624"/>
      <c r="W11" s="624"/>
      <c r="X11" s="624"/>
      <c r="Y11" s="625"/>
      <c r="Z11" s="628">
        <v>3.8</v>
      </c>
      <c r="AA11" s="629"/>
      <c r="AB11" s="629"/>
      <c r="AC11" s="635"/>
      <c r="AD11" s="632">
        <v>36215695</v>
      </c>
      <c r="AE11" s="624"/>
      <c r="AF11" s="624"/>
      <c r="AG11" s="624"/>
      <c r="AH11" s="624"/>
      <c r="AI11" s="624"/>
      <c r="AJ11" s="624"/>
      <c r="AK11" s="625"/>
      <c r="AL11" s="628">
        <v>9.1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26630051</v>
      </c>
      <c r="BH11" s="624"/>
      <c r="BI11" s="624"/>
      <c r="BJ11" s="624"/>
      <c r="BK11" s="624"/>
      <c r="BL11" s="624"/>
      <c r="BM11" s="624"/>
      <c r="BN11" s="625"/>
      <c r="BO11" s="626">
        <v>8.5</v>
      </c>
      <c r="BP11" s="626"/>
      <c r="BQ11" s="626"/>
      <c r="BR11" s="626"/>
      <c r="BS11" s="627">
        <v>6769126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2090258</v>
      </c>
      <c r="CS11" s="624"/>
      <c r="CT11" s="624"/>
      <c r="CU11" s="624"/>
      <c r="CV11" s="624"/>
      <c r="CW11" s="624"/>
      <c r="CX11" s="624"/>
      <c r="CY11" s="625"/>
      <c r="CZ11" s="626">
        <v>0.2</v>
      </c>
      <c r="DA11" s="626"/>
      <c r="DB11" s="626"/>
      <c r="DC11" s="626"/>
      <c r="DD11" s="632">
        <v>424748</v>
      </c>
      <c r="DE11" s="624"/>
      <c r="DF11" s="624"/>
      <c r="DG11" s="624"/>
      <c r="DH11" s="624"/>
      <c r="DI11" s="624"/>
      <c r="DJ11" s="624"/>
      <c r="DK11" s="624"/>
      <c r="DL11" s="624"/>
      <c r="DM11" s="624"/>
      <c r="DN11" s="624"/>
      <c r="DO11" s="624"/>
      <c r="DP11" s="625"/>
      <c r="DQ11" s="632">
        <v>1596971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33993</v>
      </c>
      <c r="S12" s="624"/>
      <c r="T12" s="624"/>
      <c r="U12" s="624"/>
      <c r="V12" s="624"/>
      <c r="W12" s="624"/>
      <c r="X12" s="624"/>
      <c r="Y12" s="625"/>
      <c r="Z12" s="626">
        <v>0</v>
      </c>
      <c r="AA12" s="626"/>
      <c r="AB12" s="626"/>
      <c r="AC12" s="626"/>
      <c r="AD12" s="627">
        <v>33993</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114100728</v>
      </c>
      <c r="BH12" s="624"/>
      <c r="BI12" s="624"/>
      <c r="BJ12" s="624"/>
      <c r="BK12" s="624"/>
      <c r="BL12" s="624"/>
      <c r="BM12" s="624"/>
      <c r="BN12" s="625"/>
      <c r="BO12" s="626">
        <v>36.6</v>
      </c>
      <c r="BP12" s="626"/>
      <c r="BQ12" s="626"/>
      <c r="BR12" s="626"/>
      <c r="BS12" s="627" t="s">
        <v>131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161442779</v>
      </c>
      <c r="CS12" s="624"/>
      <c r="CT12" s="624"/>
      <c r="CU12" s="624"/>
      <c r="CV12" s="624"/>
      <c r="CW12" s="624"/>
      <c r="CX12" s="624"/>
      <c r="CY12" s="625"/>
      <c r="CZ12" s="626">
        <v>17.100000000000001</v>
      </c>
      <c r="DA12" s="626"/>
      <c r="DB12" s="626"/>
      <c r="DC12" s="626"/>
      <c r="DD12" s="632">
        <v>223248</v>
      </c>
      <c r="DE12" s="624"/>
      <c r="DF12" s="624"/>
      <c r="DG12" s="624"/>
      <c r="DH12" s="624"/>
      <c r="DI12" s="624"/>
      <c r="DJ12" s="624"/>
      <c r="DK12" s="624"/>
      <c r="DL12" s="624"/>
      <c r="DM12" s="624"/>
      <c r="DN12" s="624"/>
      <c r="DO12" s="624"/>
      <c r="DP12" s="625"/>
      <c r="DQ12" s="632">
        <v>8308083</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113818910</v>
      </c>
      <c r="BH13" s="624"/>
      <c r="BI13" s="624"/>
      <c r="BJ13" s="624"/>
      <c r="BK13" s="624"/>
      <c r="BL13" s="624"/>
      <c r="BM13" s="624"/>
      <c r="BN13" s="625"/>
      <c r="BO13" s="626">
        <v>36.5</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61107012</v>
      </c>
      <c r="CS13" s="624"/>
      <c r="CT13" s="624"/>
      <c r="CU13" s="624"/>
      <c r="CV13" s="624"/>
      <c r="CW13" s="624"/>
      <c r="CX13" s="624"/>
      <c r="CY13" s="625"/>
      <c r="CZ13" s="626">
        <v>6.5</v>
      </c>
      <c r="DA13" s="626"/>
      <c r="DB13" s="626"/>
      <c r="DC13" s="626"/>
      <c r="DD13" s="632">
        <v>21895453</v>
      </c>
      <c r="DE13" s="624"/>
      <c r="DF13" s="624"/>
      <c r="DG13" s="624"/>
      <c r="DH13" s="624"/>
      <c r="DI13" s="624"/>
      <c r="DJ13" s="624"/>
      <c r="DK13" s="624"/>
      <c r="DL13" s="624"/>
      <c r="DM13" s="624"/>
      <c r="DN13" s="624"/>
      <c r="DO13" s="624"/>
      <c r="DP13" s="625"/>
      <c r="DQ13" s="632">
        <v>40530312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13156</v>
      </c>
      <c r="S14" s="624"/>
      <c r="T14" s="624"/>
      <c r="U14" s="624"/>
      <c r="V14" s="624"/>
      <c r="W14" s="624"/>
      <c r="X14" s="624"/>
      <c r="Y14" s="625"/>
      <c r="Z14" s="626">
        <v>0</v>
      </c>
      <c r="AA14" s="626"/>
      <c r="AB14" s="626"/>
      <c r="AC14" s="626"/>
      <c r="AD14" s="627">
        <v>13156</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2106230</v>
      </c>
      <c r="BH14" s="624"/>
      <c r="BI14" s="624"/>
      <c r="BJ14" s="624"/>
      <c r="BK14" s="624"/>
      <c r="BL14" s="624"/>
      <c r="BM14" s="624"/>
      <c r="BN14" s="625"/>
      <c r="BO14" s="626">
        <v>0.7</v>
      </c>
      <c r="BP14" s="626"/>
      <c r="BQ14" s="626"/>
      <c r="BR14" s="626"/>
      <c r="BS14" s="627" t="s">
        <v>131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18174962</v>
      </c>
      <c r="CS14" s="624"/>
      <c r="CT14" s="624"/>
      <c r="CU14" s="624"/>
      <c r="CV14" s="624"/>
      <c r="CW14" s="624"/>
      <c r="CX14" s="624"/>
      <c r="CY14" s="625"/>
      <c r="CZ14" s="626">
        <v>1.9</v>
      </c>
      <c r="DA14" s="626"/>
      <c r="DB14" s="626"/>
      <c r="DC14" s="626"/>
      <c r="DD14" s="632">
        <v>775982</v>
      </c>
      <c r="DE14" s="624"/>
      <c r="DF14" s="624"/>
      <c r="DG14" s="624"/>
      <c r="DH14" s="624"/>
      <c r="DI14" s="624"/>
      <c r="DJ14" s="624"/>
      <c r="DK14" s="624"/>
      <c r="DL14" s="624"/>
      <c r="DM14" s="624"/>
      <c r="DN14" s="624"/>
      <c r="DO14" s="624"/>
      <c r="DP14" s="625"/>
      <c r="DQ14" s="632">
        <v>17322817</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v>4431967</v>
      </c>
      <c r="S15" s="624"/>
      <c r="T15" s="624"/>
      <c r="U15" s="624"/>
      <c r="V15" s="624"/>
      <c r="W15" s="624"/>
      <c r="X15" s="624"/>
      <c r="Y15" s="625"/>
      <c r="Z15" s="626">
        <v>0.5</v>
      </c>
      <c r="AA15" s="626"/>
      <c r="AB15" s="626"/>
      <c r="AC15" s="626"/>
      <c r="AD15" s="627">
        <v>4431967</v>
      </c>
      <c r="AE15" s="627"/>
      <c r="AF15" s="627"/>
      <c r="AG15" s="627"/>
      <c r="AH15" s="627"/>
      <c r="AI15" s="627"/>
      <c r="AJ15" s="627"/>
      <c r="AK15" s="627"/>
      <c r="AL15" s="628">
        <v>1.1000000000000001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9471125</v>
      </c>
      <c r="BH15" s="624"/>
      <c r="BI15" s="624"/>
      <c r="BJ15" s="624"/>
      <c r="BK15" s="624"/>
      <c r="BL15" s="624"/>
      <c r="BM15" s="624"/>
      <c r="BN15" s="625"/>
      <c r="BO15" s="626">
        <v>3</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134750473</v>
      </c>
      <c r="CS15" s="624"/>
      <c r="CT15" s="624"/>
      <c r="CU15" s="624"/>
      <c r="CV15" s="624"/>
      <c r="CW15" s="624"/>
      <c r="CX15" s="624"/>
      <c r="CY15" s="625"/>
      <c r="CZ15" s="626">
        <v>14.2</v>
      </c>
      <c r="DA15" s="626"/>
      <c r="DB15" s="626"/>
      <c r="DC15" s="626"/>
      <c r="DD15" s="632">
        <v>33067530</v>
      </c>
      <c r="DE15" s="624"/>
      <c r="DF15" s="624"/>
      <c r="DG15" s="624"/>
      <c r="DH15" s="624"/>
      <c r="DI15" s="624"/>
      <c r="DJ15" s="624"/>
      <c r="DK15" s="624"/>
      <c r="DL15" s="624"/>
      <c r="DM15" s="624"/>
      <c r="DN15" s="624"/>
      <c r="DO15" s="624"/>
      <c r="DP15" s="625"/>
      <c r="DQ15" s="632">
        <v>89683740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769653</v>
      </c>
      <c r="S16" s="624"/>
      <c r="T16" s="624"/>
      <c r="U16" s="624"/>
      <c r="V16" s="624"/>
      <c r="W16" s="624"/>
      <c r="X16" s="624"/>
      <c r="Y16" s="625"/>
      <c r="Z16" s="626">
        <v>0.1</v>
      </c>
      <c r="AA16" s="626"/>
      <c r="AB16" s="626"/>
      <c r="AC16" s="626"/>
      <c r="AD16" s="627">
        <v>769653</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314583</v>
      </c>
      <c r="CS16" s="624"/>
      <c r="CT16" s="624"/>
      <c r="CU16" s="624"/>
      <c r="CV16" s="624"/>
      <c r="CW16" s="624"/>
      <c r="CX16" s="624"/>
      <c r="CY16" s="625"/>
      <c r="CZ16" s="626">
        <v>0</v>
      </c>
      <c r="DA16" s="626"/>
      <c r="DB16" s="626"/>
      <c r="DC16" s="626"/>
      <c r="DD16" s="632" t="s">
        <v>131</v>
      </c>
      <c r="DE16" s="624"/>
      <c r="DF16" s="624"/>
      <c r="DG16" s="624"/>
      <c r="DH16" s="624"/>
      <c r="DI16" s="624"/>
      <c r="DJ16" s="624"/>
      <c r="DK16" s="624"/>
      <c r="DL16" s="624"/>
      <c r="DM16" s="624"/>
      <c r="DN16" s="624"/>
      <c r="DO16" s="624"/>
      <c r="DP16" s="625"/>
      <c r="DQ16" s="632">
        <v>92675</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4837424</v>
      </c>
      <c r="S17" s="624"/>
      <c r="T17" s="624"/>
      <c r="U17" s="624"/>
      <c r="V17" s="624"/>
      <c r="W17" s="624"/>
      <c r="X17" s="624"/>
      <c r="Y17" s="625"/>
      <c r="Z17" s="626">
        <v>0.5</v>
      </c>
      <c r="AA17" s="626"/>
      <c r="AB17" s="626"/>
      <c r="AC17" s="626"/>
      <c r="AD17" s="627">
        <v>4837424</v>
      </c>
      <c r="AE17" s="627"/>
      <c r="AF17" s="627"/>
      <c r="AG17" s="627"/>
      <c r="AH17" s="627"/>
      <c r="AI17" s="627"/>
      <c r="AJ17" s="627"/>
      <c r="AK17" s="627"/>
      <c r="AL17" s="628">
        <v>1.2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91799394</v>
      </c>
      <c r="CS17" s="624"/>
      <c r="CT17" s="624"/>
      <c r="CU17" s="624"/>
      <c r="CV17" s="624"/>
      <c r="CW17" s="624"/>
      <c r="CX17" s="624"/>
      <c r="CY17" s="625"/>
      <c r="CZ17" s="626">
        <v>9.6999999999999993</v>
      </c>
      <c r="DA17" s="626"/>
      <c r="DB17" s="626"/>
      <c r="DC17" s="626"/>
      <c r="DD17" s="632" t="s">
        <v>131</v>
      </c>
      <c r="DE17" s="624"/>
      <c r="DF17" s="624"/>
      <c r="DG17" s="624"/>
      <c r="DH17" s="624"/>
      <c r="DI17" s="624"/>
      <c r="DJ17" s="624"/>
      <c r="DK17" s="624"/>
      <c r="DL17" s="624"/>
      <c r="DM17" s="624"/>
      <c r="DN17" s="624"/>
      <c r="DO17" s="624"/>
      <c r="DP17" s="625"/>
      <c r="DQ17" s="632">
        <v>87829113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1480071</v>
      </c>
      <c r="S18" s="624"/>
      <c r="T18" s="624"/>
      <c r="U18" s="624"/>
      <c r="V18" s="624"/>
      <c r="W18" s="624"/>
      <c r="X18" s="624"/>
      <c r="Y18" s="625"/>
      <c r="Z18" s="626">
        <v>0.2</v>
      </c>
      <c r="AA18" s="626"/>
      <c r="AB18" s="626"/>
      <c r="AC18" s="626"/>
      <c r="AD18" s="627">
        <v>1480071</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6708899</v>
      </c>
      <c r="CS18" s="624"/>
      <c r="CT18" s="624"/>
      <c r="CU18" s="624"/>
      <c r="CV18" s="624"/>
      <c r="CW18" s="624"/>
      <c r="CX18" s="624"/>
      <c r="CY18" s="625"/>
      <c r="CZ18" s="626">
        <v>0.7</v>
      </c>
      <c r="DA18" s="626"/>
      <c r="DB18" s="626"/>
      <c r="DC18" s="626"/>
      <c r="DD18" s="632" t="s">
        <v>131</v>
      </c>
      <c r="DE18" s="624"/>
      <c r="DF18" s="624"/>
      <c r="DG18" s="624"/>
      <c r="DH18" s="624"/>
      <c r="DI18" s="624"/>
      <c r="DJ18" s="624"/>
      <c r="DK18" s="624"/>
      <c r="DL18" s="624"/>
      <c r="DM18" s="624"/>
      <c r="DN18" s="624"/>
      <c r="DO18" s="624"/>
      <c r="DP18" s="625"/>
      <c r="DQ18" s="632">
        <v>4159899</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1417305</v>
      </c>
      <c r="S19" s="624"/>
      <c r="T19" s="624"/>
      <c r="U19" s="624"/>
      <c r="V19" s="624"/>
      <c r="W19" s="624"/>
      <c r="X19" s="624"/>
      <c r="Y19" s="625"/>
      <c r="Z19" s="626">
        <v>0.1</v>
      </c>
      <c r="AA19" s="626"/>
      <c r="AB19" s="626"/>
      <c r="AC19" s="626"/>
      <c r="AD19" s="627">
        <v>1417305</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36235881</v>
      </c>
      <c r="BH19" s="624"/>
      <c r="BI19" s="624"/>
      <c r="BJ19" s="624"/>
      <c r="BK19" s="624"/>
      <c r="BL19" s="624"/>
      <c r="BM19" s="624"/>
      <c r="BN19" s="625"/>
      <c r="BO19" s="626">
        <v>11.6</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62766</v>
      </c>
      <c r="S20" s="624"/>
      <c r="T20" s="624"/>
      <c r="U20" s="624"/>
      <c r="V20" s="624"/>
      <c r="W20" s="624"/>
      <c r="X20" s="624"/>
      <c r="Y20" s="625"/>
      <c r="Z20" s="626">
        <v>0</v>
      </c>
      <c r="AA20" s="626"/>
      <c r="AB20" s="626"/>
      <c r="AC20" s="626"/>
      <c r="AD20" s="627">
        <v>62766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33189981</v>
      </c>
      <c r="BH20" s="624"/>
      <c r="BI20" s="624"/>
      <c r="BJ20" s="624"/>
      <c r="BK20" s="624"/>
      <c r="BL20" s="624"/>
      <c r="BM20" s="624"/>
      <c r="BN20" s="625"/>
      <c r="BO20" s="626">
        <v>10.6</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946554582</v>
      </c>
      <c r="CS20" s="624"/>
      <c r="CT20" s="624"/>
      <c r="CU20" s="624"/>
      <c r="CV20" s="624"/>
      <c r="CW20" s="624"/>
      <c r="CX20" s="624"/>
      <c r="CY20" s="625"/>
      <c r="CZ20" s="626">
        <v>100</v>
      </c>
      <c r="DA20" s="626"/>
      <c r="DB20" s="626"/>
      <c r="DC20" s="626"/>
      <c r="DD20" s="632">
        <v>65155627</v>
      </c>
      <c r="DE20" s="624"/>
      <c r="DF20" s="624"/>
      <c r="DG20" s="624"/>
      <c r="DH20" s="624"/>
      <c r="DI20" s="624"/>
      <c r="DJ20" s="624"/>
      <c r="DK20" s="624"/>
      <c r="DL20" s="624"/>
      <c r="DM20" s="624"/>
      <c r="DN20" s="624"/>
      <c r="DO20" s="624"/>
      <c r="DP20" s="625"/>
      <c r="DQ20" s="632">
        <v>486706847</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61561613</v>
      </c>
      <c r="S21" s="624"/>
      <c r="T21" s="624"/>
      <c r="U21" s="624"/>
      <c r="V21" s="624"/>
      <c r="W21" s="624"/>
      <c r="X21" s="624"/>
      <c r="Y21" s="625"/>
      <c r="Z21" s="626">
        <v>6.4</v>
      </c>
      <c r="AA21" s="626"/>
      <c r="AB21" s="626"/>
      <c r="AC21" s="626"/>
      <c r="AD21" s="627">
        <v>59225851</v>
      </c>
      <c r="AE21" s="627"/>
      <c r="AF21" s="627"/>
      <c r="AG21" s="627"/>
      <c r="AH21" s="627"/>
      <c r="AI21" s="627"/>
      <c r="AJ21" s="627"/>
      <c r="AK21" s="627"/>
      <c r="AL21" s="628">
        <v>14.9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159209</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59225851</v>
      </c>
      <c r="S22" s="624"/>
      <c r="T22" s="624"/>
      <c r="U22" s="624"/>
      <c r="V22" s="624"/>
      <c r="W22" s="624"/>
      <c r="X22" s="624"/>
      <c r="Y22" s="625"/>
      <c r="Z22" s="626">
        <v>6.1</v>
      </c>
      <c r="AA22" s="626"/>
      <c r="AB22" s="626"/>
      <c r="AC22" s="626"/>
      <c r="AD22" s="627">
        <v>59225851</v>
      </c>
      <c r="AE22" s="627"/>
      <c r="AF22" s="627"/>
      <c r="AG22" s="627"/>
      <c r="AH22" s="627"/>
      <c r="AI22" s="627"/>
      <c r="AJ22" s="627"/>
      <c r="AK22" s="627"/>
      <c r="AL22" s="628">
        <v>14.9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v>7705977</v>
      </c>
      <c r="BH22" s="624"/>
      <c r="BI22" s="624"/>
      <c r="BJ22" s="624"/>
      <c r="BK22" s="624"/>
      <c r="BL22" s="624"/>
      <c r="BM22" s="624"/>
      <c r="BN22" s="625"/>
      <c r="BO22" s="626">
        <v>2.5</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2335651</v>
      </c>
      <c r="S23" s="624"/>
      <c r="T23" s="624"/>
      <c r="U23" s="624"/>
      <c r="V23" s="624"/>
      <c r="W23" s="624"/>
      <c r="X23" s="624"/>
      <c r="Y23" s="625"/>
      <c r="Z23" s="626">
        <v>0.2</v>
      </c>
      <c r="AA23" s="626"/>
      <c r="AB23" s="626"/>
      <c r="AC23" s="626"/>
      <c r="AD23" s="627" t="s">
        <v>131</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25324795</v>
      </c>
      <c r="BH23" s="624"/>
      <c r="BI23" s="624"/>
      <c r="BJ23" s="624"/>
      <c r="BK23" s="624"/>
      <c r="BL23" s="624"/>
      <c r="BM23" s="624"/>
      <c r="BN23" s="625"/>
      <c r="BO23" s="626">
        <v>8.1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111</v>
      </c>
      <c r="S24" s="624"/>
      <c r="T24" s="624"/>
      <c r="U24" s="624"/>
      <c r="V24" s="624"/>
      <c r="W24" s="624"/>
      <c r="X24" s="624"/>
      <c r="Y24" s="625"/>
      <c r="Z24" s="626">
        <v>0</v>
      </c>
      <c r="AA24" s="626"/>
      <c r="AB24" s="626"/>
      <c r="AC24" s="626"/>
      <c r="AD24" s="627" t="s">
        <v>131</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497119790</v>
      </c>
      <c r="CS24" s="613"/>
      <c r="CT24" s="613"/>
      <c r="CU24" s="613"/>
      <c r="CV24" s="613"/>
      <c r="CW24" s="613"/>
      <c r="CX24" s="613"/>
      <c r="CY24" s="614"/>
      <c r="CZ24" s="617">
        <v>52.5</v>
      </c>
      <c r="DA24" s="618"/>
      <c r="DB24" s="618"/>
      <c r="DC24" s="634"/>
      <c r="DD24" s="658">
        <v>312428648</v>
      </c>
      <c r="DE24" s="613"/>
      <c r="DF24" s="613"/>
      <c r="DG24" s="613"/>
      <c r="DH24" s="613"/>
      <c r="DI24" s="613"/>
      <c r="DJ24" s="613"/>
      <c r="DK24" s="614"/>
      <c r="DL24" s="658">
        <v>296532204</v>
      </c>
      <c r="DM24" s="613"/>
      <c r="DN24" s="613"/>
      <c r="DO24" s="613"/>
      <c r="DP24" s="613"/>
      <c r="DQ24" s="613"/>
      <c r="DR24" s="613"/>
      <c r="DS24" s="613"/>
      <c r="DT24" s="613"/>
      <c r="DU24" s="613"/>
      <c r="DV24" s="614"/>
      <c r="DW24" s="617">
        <v>70.3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428155599</v>
      </c>
      <c r="S25" s="624"/>
      <c r="T25" s="624"/>
      <c r="U25" s="624"/>
      <c r="V25" s="624"/>
      <c r="W25" s="624"/>
      <c r="X25" s="624"/>
      <c r="Y25" s="625"/>
      <c r="Z25" s="626">
        <v>44.5</v>
      </c>
      <c r="AA25" s="626"/>
      <c r="AB25" s="626"/>
      <c r="AC25" s="626"/>
      <c r="AD25" s="627">
        <v>390666451</v>
      </c>
      <c r="AE25" s="627"/>
      <c r="AF25" s="627"/>
      <c r="AG25" s="627"/>
      <c r="AH25" s="627"/>
      <c r="AI25" s="627"/>
      <c r="AJ25" s="627"/>
      <c r="AK25" s="627"/>
      <c r="AL25" s="628">
        <v>98.1</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v>3045900</v>
      </c>
      <c r="BH25" s="624"/>
      <c r="BI25" s="624"/>
      <c r="BJ25" s="624"/>
      <c r="BK25" s="624"/>
      <c r="BL25" s="624"/>
      <c r="BM25" s="624"/>
      <c r="BN25" s="625"/>
      <c r="BO25" s="626">
        <v>1</v>
      </c>
      <c r="BP25" s="626"/>
      <c r="BQ25" s="626"/>
      <c r="BR25" s="626"/>
      <c r="BS25" s="627" t="s">
        <v>131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160787037</v>
      </c>
      <c r="CS25" s="655"/>
      <c r="CT25" s="655"/>
      <c r="CU25" s="655"/>
      <c r="CV25" s="655"/>
      <c r="CW25" s="655"/>
      <c r="CX25" s="655"/>
      <c r="CY25" s="656"/>
      <c r="CZ25" s="628">
        <v>17</v>
      </c>
      <c r="DA25" s="653"/>
      <c r="DB25" s="653"/>
      <c r="DC25" s="657"/>
      <c r="DD25" s="632">
        <v>143467690</v>
      </c>
      <c r="DE25" s="655"/>
      <c r="DF25" s="655"/>
      <c r="DG25" s="655"/>
      <c r="DH25" s="655"/>
      <c r="DI25" s="655"/>
      <c r="DJ25" s="655"/>
      <c r="DK25" s="656"/>
      <c r="DL25" s="632">
        <v>141511498</v>
      </c>
      <c r="DM25" s="655"/>
      <c r="DN25" s="655"/>
      <c r="DO25" s="655"/>
      <c r="DP25" s="655"/>
      <c r="DQ25" s="655"/>
      <c r="DR25" s="655"/>
      <c r="DS25" s="655"/>
      <c r="DT25" s="655"/>
      <c r="DU25" s="655"/>
      <c r="DV25" s="656"/>
      <c r="DW25" s="628">
        <v>33.6</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287262</v>
      </c>
      <c r="S26" s="624"/>
      <c r="T26" s="624"/>
      <c r="U26" s="624"/>
      <c r="V26" s="624"/>
      <c r="W26" s="624"/>
      <c r="X26" s="624"/>
      <c r="Y26" s="625"/>
      <c r="Z26" s="626">
        <v>0</v>
      </c>
      <c r="AA26" s="626"/>
      <c r="AB26" s="626"/>
      <c r="AC26" s="626"/>
      <c r="AD26" s="627">
        <v>287262</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114321643</v>
      </c>
      <c r="CS26" s="624"/>
      <c r="CT26" s="624"/>
      <c r="CU26" s="624"/>
      <c r="CV26" s="624"/>
      <c r="CW26" s="624"/>
      <c r="CX26" s="624"/>
      <c r="CY26" s="625"/>
      <c r="CZ26" s="628">
        <v>12.1</v>
      </c>
      <c r="DA26" s="653"/>
      <c r="DB26" s="653"/>
      <c r="DC26" s="657"/>
      <c r="DD26" s="632">
        <v>100065810</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4271124</v>
      </c>
      <c r="S27" s="624"/>
      <c r="T27" s="624"/>
      <c r="U27" s="624"/>
      <c r="V27" s="624"/>
      <c r="W27" s="624"/>
      <c r="X27" s="624"/>
      <c r="Y27" s="625"/>
      <c r="Z27" s="626">
        <v>0.4</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311852055</v>
      </c>
      <c r="BH27" s="624"/>
      <c r="BI27" s="624"/>
      <c r="BJ27" s="624"/>
      <c r="BK27" s="624"/>
      <c r="BL27" s="624"/>
      <c r="BM27" s="624"/>
      <c r="BN27" s="625"/>
      <c r="BO27" s="626">
        <v>100</v>
      </c>
      <c r="BP27" s="626"/>
      <c r="BQ27" s="626"/>
      <c r="BR27" s="626"/>
      <c r="BS27" s="627">
        <v>6769126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245057345</v>
      </c>
      <c r="CS27" s="655"/>
      <c r="CT27" s="655"/>
      <c r="CU27" s="655"/>
      <c r="CV27" s="655"/>
      <c r="CW27" s="655"/>
      <c r="CX27" s="655"/>
      <c r="CY27" s="656"/>
      <c r="CZ27" s="628">
        <v>25.9</v>
      </c>
      <c r="DA27" s="653"/>
      <c r="DB27" s="653"/>
      <c r="DC27" s="657"/>
      <c r="DD27" s="632">
        <v>81655831</v>
      </c>
      <c r="DE27" s="655"/>
      <c r="DF27" s="655"/>
      <c r="DG27" s="655"/>
      <c r="DH27" s="655"/>
      <c r="DI27" s="655"/>
      <c r="DJ27" s="655"/>
      <c r="DK27" s="656"/>
      <c r="DL27" s="632">
        <v>67715579</v>
      </c>
      <c r="DM27" s="655"/>
      <c r="DN27" s="655"/>
      <c r="DO27" s="655"/>
      <c r="DP27" s="655"/>
      <c r="DQ27" s="655"/>
      <c r="DR27" s="655"/>
      <c r="DS27" s="655"/>
      <c r="DT27" s="655"/>
      <c r="DU27" s="655"/>
      <c r="DV27" s="656"/>
      <c r="DW27" s="628">
        <v>16.100000000000001</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14248025</v>
      </c>
      <c r="S28" s="624"/>
      <c r="T28" s="624"/>
      <c r="U28" s="624"/>
      <c r="V28" s="624"/>
      <c r="W28" s="624"/>
      <c r="X28" s="624"/>
      <c r="Y28" s="625"/>
      <c r="Z28" s="626">
        <v>1.5</v>
      </c>
      <c r="AA28" s="626"/>
      <c r="AB28" s="626"/>
      <c r="AC28" s="626"/>
      <c r="AD28" s="627">
        <v>4185502</v>
      </c>
      <c r="AE28" s="627"/>
      <c r="AF28" s="627"/>
      <c r="AG28" s="627"/>
      <c r="AH28" s="627"/>
      <c r="AI28" s="627"/>
      <c r="AJ28" s="627"/>
      <c r="AK28" s="627"/>
      <c r="AL28" s="628">
        <v>1.1000000000000001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91275408</v>
      </c>
      <c r="CS28" s="624"/>
      <c r="CT28" s="624"/>
      <c r="CU28" s="624"/>
      <c r="CV28" s="624"/>
      <c r="CW28" s="624"/>
      <c r="CX28" s="624"/>
      <c r="CY28" s="625"/>
      <c r="CZ28" s="628">
        <v>9.6</v>
      </c>
      <c r="DA28" s="653"/>
      <c r="DB28" s="653"/>
      <c r="DC28" s="657"/>
      <c r="DD28" s="632">
        <v>87305127</v>
      </c>
      <c r="DE28" s="624"/>
      <c r="DF28" s="624"/>
      <c r="DG28" s="624"/>
      <c r="DH28" s="624"/>
      <c r="DI28" s="624"/>
      <c r="DJ28" s="624"/>
      <c r="DK28" s="625"/>
      <c r="DL28" s="632">
        <v>87305127</v>
      </c>
      <c r="DM28" s="624"/>
      <c r="DN28" s="624"/>
      <c r="DO28" s="624"/>
      <c r="DP28" s="624"/>
      <c r="DQ28" s="624"/>
      <c r="DR28" s="624"/>
      <c r="DS28" s="624"/>
      <c r="DT28" s="624"/>
      <c r="DU28" s="624"/>
      <c r="DV28" s="625"/>
      <c r="DW28" s="628">
        <v>20.7</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5084712</v>
      </c>
      <c r="S29" s="624"/>
      <c r="T29" s="624"/>
      <c r="U29" s="624"/>
      <c r="V29" s="624"/>
      <c r="W29" s="624"/>
      <c r="X29" s="624"/>
      <c r="Y29" s="625"/>
      <c r="Z29" s="626">
        <v>0.5</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91273202</v>
      </c>
      <c r="CS29" s="655"/>
      <c r="CT29" s="655"/>
      <c r="CU29" s="655"/>
      <c r="CV29" s="655"/>
      <c r="CW29" s="655"/>
      <c r="CX29" s="655"/>
      <c r="CY29" s="656"/>
      <c r="CZ29" s="628">
        <v>9.6</v>
      </c>
      <c r="DA29" s="653"/>
      <c r="DB29" s="653"/>
      <c r="DC29" s="657"/>
      <c r="DD29" s="632">
        <v>87302921</v>
      </c>
      <c r="DE29" s="655"/>
      <c r="DF29" s="655"/>
      <c r="DG29" s="655"/>
      <c r="DH29" s="655"/>
      <c r="DI29" s="655"/>
      <c r="DJ29" s="655"/>
      <c r="DK29" s="656"/>
      <c r="DL29" s="632">
        <v>87302921</v>
      </c>
      <c r="DM29" s="655"/>
      <c r="DN29" s="655"/>
      <c r="DO29" s="655"/>
      <c r="DP29" s="655"/>
      <c r="DQ29" s="655"/>
      <c r="DR29" s="655"/>
      <c r="DS29" s="655"/>
      <c r="DT29" s="655"/>
      <c r="DU29" s="655"/>
      <c r="DV29" s="656"/>
      <c r="DW29" s="628">
        <v>20.7</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199057438</v>
      </c>
      <c r="S30" s="624"/>
      <c r="T30" s="624"/>
      <c r="U30" s="624"/>
      <c r="V30" s="624"/>
      <c r="W30" s="624"/>
      <c r="X30" s="624"/>
      <c r="Y30" s="625"/>
      <c r="Z30" s="626">
        <v>20.7</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82917066</v>
      </c>
      <c r="CS30" s="624"/>
      <c r="CT30" s="624"/>
      <c r="CU30" s="624"/>
      <c r="CV30" s="624"/>
      <c r="CW30" s="624"/>
      <c r="CX30" s="624"/>
      <c r="CY30" s="625"/>
      <c r="CZ30" s="628">
        <v>8.8000000000000007</v>
      </c>
      <c r="DA30" s="653"/>
      <c r="DB30" s="653"/>
      <c r="DC30" s="657"/>
      <c r="DD30" s="632">
        <v>79045213</v>
      </c>
      <c r="DE30" s="624"/>
      <c r="DF30" s="624"/>
      <c r="DG30" s="624"/>
      <c r="DH30" s="624"/>
      <c r="DI30" s="624"/>
      <c r="DJ30" s="624"/>
      <c r="DK30" s="625"/>
      <c r="DL30" s="632">
        <v>79045213</v>
      </c>
      <c r="DM30" s="624"/>
      <c r="DN30" s="624"/>
      <c r="DO30" s="624"/>
      <c r="DP30" s="624"/>
      <c r="DQ30" s="624"/>
      <c r="DR30" s="624"/>
      <c r="DS30" s="624"/>
      <c r="DT30" s="624"/>
      <c r="DU30" s="624"/>
      <c r="DV30" s="625"/>
      <c r="DW30" s="628">
        <v>18.7</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99.6</v>
      </c>
      <c r="BH31" s="667"/>
      <c r="BI31" s="667"/>
      <c r="BJ31" s="667"/>
      <c r="BK31" s="667"/>
      <c r="BL31" s="667"/>
      <c r="BM31" s="618">
        <v>99.1</v>
      </c>
      <c r="BN31" s="667"/>
      <c r="BO31" s="667"/>
      <c r="BP31" s="667"/>
      <c r="BQ31" s="668"/>
      <c r="BR31" s="679">
        <v>99.5</v>
      </c>
      <c r="BS31" s="667"/>
      <c r="BT31" s="667"/>
      <c r="BU31" s="667"/>
      <c r="BV31" s="667"/>
      <c r="BW31" s="667"/>
      <c r="BX31" s="618">
        <v>99</v>
      </c>
      <c r="BY31" s="667"/>
      <c r="BZ31" s="667"/>
      <c r="CA31" s="667"/>
      <c r="CB31" s="668"/>
      <c r="CD31" s="661"/>
      <c r="CE31" s="662"/>
      <c r="CF31" s="620" t="s">
        <v>316</v>
      </c>
      <c r="CG31" s="621"/>
      <c r="CH31" s="621"/>
      <c r="CI31" s="621"/>
      <c r="CJ31" s="621"/>
      <c r="CK31" s="621"/>
      <c r="CL31" s="621"/>
      <c r="CM31" s="621"/>
      <c r="CN31" s="621"/>
      <c r="CO31" s="621"/>
      <c r="CP31" s="621"/>
      <c r="CQ31" s="622"/>
      <c r="CR31" s="623">
        <v>8356136</v>
      </c>
      <c r="CS31" s="655"/>
      <c r="CT31" s="655"/>
      <c r="CU31" s="655"/>
      <c r="CV31" s="655"/>
      <c r="CW31" s="655"/>
      <c r="CX31" s="655"/>
      <c r="CY31" s="656"/>
      <c r="CZ31" s="628">
        <v>0.9</v>
      </c>
      <c r="DA31" s="653"/>
      <c r="DB31" s="653"/>
      <c r="DC31" s="657"/>
      <c r="DD31" s="632">
        <v>8257708</v>
      </c>
      <c r="DE31" s="655"/>
      <c r="DF31" s="655"/>
      <c r="DG31" s="655"/>
      <c r="DH31" s="655"/>
      <c r="DI31" s="655"/>
      <c r="DJ31" s="655"/>
      <c r="DK31" s="656"/>
      <c r="DL31" s="632">
        <v>8257708</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48148462</v>
      </c>
      <c r="S32" s="624"/>
      <c r="T32" s="624"/>
      <c r="U32" s="624"/>
      <c r="V32" s="624"/>
      <c r="W32" s="624"/>
      <c r="X32" s="624"/>
      <c r="Y32" s="625"/>
      <c r="Z32" s="626">
        <v>5</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98.8</v>
      </c>
      <c r="BN32" s="655"/>
      <c r="BO32" s="655"/>
      <c r="BP32" s="655"/>
      <c r="BQ32" s="678"/>
      <c r="BR32" s="680">
        <v>99.5</v>
      </c>
      <c r="BS32" s="655"/>
      <c r="BT32" s="655"/>
      <c r="BU32" s="655"/>
      <c r="BV32" s="655"/>
      <c r="BW32" s="655"/>
      <c r="BX32" s="629">
        <v>98.8</v>
      </c>
      <c r="BY32" s="655"/>
      <c r="BZ32" s="655"/>
      <c r="CA32" s="655"/>
      <c r="CB32" s="678"/>
      <c r="CD32" s="663"/>
      <c r="CE32" s="664"/>
      <c r="CF32" s="620" t="s">
        <v>320</v>
      </c>
      <c r="CG32" s="621"/>
      <c r="CH32" s="621"/>
      <c r="CI32" s="621"/>
      <c r="CJ32" s="621"/>
      <c r="CK32" s="621"/>
      <c r="CL32" s="621"/>
      <c r="CM32" s="621"/>
      <c r="CN32" s="621"/>
      <c r="CO32" s="621"/>
      <c r="CP32" s="621"/>
      <c r="CQ32" s="622"/>
      <c r="CR32" s="623">
        <v>2206</v>
      </c>
      <c r="CS32" s="624"/>
      <c r="CT32" s="624"/>
      <c r="CU32" s="624"/>
      <c r="CV32" s="624"/>
      <c r="CW32" s="624"/>
      <c r="CX32" s="624"/>
      <c r="CY32" s="625"/>
      <c r="CZ32" s="628">
        <v>0</v>
      </c>
      <c r="DA32" s="653"/>
      <c r="DB32" s="653"/>
      <c r="DC32" s="657"/>
      <c r="DD32" s="632">
        <v>2206</v>
      </c>
      <c r="DE32" s="624"/>
      <c r="DF32" s="624"/>
      <c r="DG32" s="624"/>
      <c r="DH32" s="624"/>
      <c r="DI32" s="624"/>
      <c r="DJ32" s="624"/>
      <c r="DK32" s="625"/>
      <c r="DL32" s="632">
        <v>2206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11174318</v>
      </c>
      <c r="S33" s="624"/>
      <c r="T33" s="624"/>
      <c r="U33" s="624"/>
      <c r="V33" s="624"/>
      <c r="W33" s="624"/>
      <c r="X33" s="624"/>
      <c r="Y33" s="625"/>
      <c r="Z33" s="626">
        <v>1.2</v>
      </c>
      <c r="AA33" s="626"/>
      <c r="AB33" s="626"/>
      <c r="AC33" s="626"/>
      <c r="AD33" s="627">
        <v>2777222</v>
      </c>
      <c r="AE33" s="627"/>
      <c r="AF33" s="627"/>
      <c r="AG33" s="627"/>
      <c r="AH33" s="627"/>
      <c r="AI33" s="627"/>
      <c r="AJ33" s="627"/>
      <c r="AK33" s="627"/>
      <c r="AL33" s="628">
        <v>0.7</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99.7</v>
      </c>
      <c r="BH33" s="682"/>
      <c r="BI33" s="682"/>
      <c r="BJ33" s="682"/>
      <c r="BK33" s="682"/>
      <c r="BL33" s="682"/>
      <c r="BM33" s="683">
        <v>99.4</v>
      </c>
      <c r="BN33" s="682"/>
      <c r="BO33" s="682"/>
      <c r="BP33" s="682"/>
      <c r="BQ33" s="684"/>
      <c r="BR33" s="681">
        <v>99.6</v>
      </c>
      <c r="BS33" s="682"/>
      <c r="BT33" s="682"/>
      <c r="BU33" s="682"/>
      <c r="BV33" s="682"/>
      <c r="BW33" s="682"/>
      <c r="BX33" s="683">
        <v>99.3</v>
      </c>
      <c r="BY33" s="682"/>
      <c r="BZ33" s="682"/>
      <c r="CA33" s="682"/>
      <c r="CB33" s="684"/>
      <c r="CD33" s="620" t="s">
        <v>323</v>
      </c>
      <c r="CE33" s="621"/>
      <c r="CF33" s="621"/>
      <c r="CG33" s="621"/>
      <c r="CH33" s="621"/>
      <c r="CI33" s="621"/>
      <c r="CJ33" s="621"/>
      <c r="CK33" s="621"/>
      <c r="CL33" s="621"/>
      <c r="CM33" s="621"/>
      <c r="CN33" s="621"/>
      <c r="CO33" s="621"/>
      <c r="CP33" s="621"/>
      <c r="CQ33" s="622"/>
      <c r="CR33" s="623">
        <v>383964582</v>
      </c>
      <c r="CS33" s="655"/>
      <c r="CT33" s="655"/>
      <c r="CU33" s="655"/>
      <c r="CV33" s="655"/>
      <c r="CW33" s="655"/>
      <c r="CX33" s="655"/>
      <c r="CY33" s="656"/>
      <c r="CZ33" s="628">
        <v>40.6</v>
      </c>
      <c r="DA33" s="653"/>
      <c r="DB33" s="653"/>
      <c r="DC33" s="657"/>
      <c r="DD33" s="632">
        <v>157154019</v>
      </c>
      <c r="DE33" s="655"/>
      <c r="DF33" s="655"/>
      <c r="DG33" s="655"/>
      <c r="DH33" s="655"/>
      <c r="DI33" s="655"/>
      <c r="DJ33" s="655"/>
      <c r="DK33" s="656"/>
      <c r="DL33" s="632">
        <v>121821549</v>
      </c>
      <c r="DM33" s="655"/>
      <c r="DN33" s="655"/>
      <c r="DO33" s="655"/>
      <c r="DP33" s="655"/>
      <c r="DQ33" s="655"/>
      <c r="DR33" s="655"/>
      <c r="DS33" s="655"/>
      <c r="DT33" s="655"/>
      <c r="DU33" s="655"/>
      <c r="DV33" s="656"/>
      <c r="DW33" s="628">
        <v>28.9</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9940326</v>
      </c>
      <c r="S34" s="624"/>
      <c r="T34" s="624"/>
      <c r="U34" s="624"/>
      <c r="V34" s="624"/>
      <c r="W34" s="624"/>
      <c r="X34" s="624"/>
      <c r="Y34" s="625"/>
      <c r="Z34" s="626">
        <v>1</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78557956</v>
      </c>
      <c r="CS34" s="624"/>
      <c r="CT34" s="624"/>
      <c r="CU34" s="624"/>
      <c r="CV34" s="624"/>
      <c r="CW34" s="624"/>
      <c r="CX34" s="624"/>
      <c r="CY34" s="625"/>
      <c r="CZ34" s="628">
        <v>8.3000000000000007</v>
      </c>
      <c r="DA34" s="653"/>
      <c r="DB34" s="653"/>
      <c r="DC34" s="657"/>
      <c r="DD34" s="632">
        <v>40668564</v>
      </c>
      <c r="DE34" s="624"/>
      <c r="DF34" s="624"/>
      <c r="DG34" s="624"/>
      <c r="DH34" s="624"/>
      <c r="DI34" s="624"/>
      <c r="DJ34" s="624"/>
      <c r="DK34" s="625"/>
      <c r="DL34" s="632">
        <v>39678248</v>
      </c>
      <c r="DM34" s="624"/>
      <c r="DN34" s="624"/>
      <c r="DO34" s="624"/>
      <c r="DP34" s="624"/>
      <c r="DQ34" s="624"/>
      <c r="DR34" s="624"/>
      <c r="DS34" s="624"/>
      <c r="DT34" s="624"/>
      <c r="DU34" s="624"/>
      <c r="DV34" s="625"/>
      <c r="DW34" s="628">
        <v>9.4</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14354313</v>
      </c>
      <c r="S35" s="624"/>
      <c r="T35" s="624"/>
      <c r="U35" s="624"/>
      <c r="V35" s="624"/>
      <c r="W35" s="624"/>
      <c r="X35" s="624"/>
      <c r="Y35" s="625"/>
      <c r="Z35" s="626">
        <v>1.5</v>
      </c>
      <c r="AA35" s="626"/>
      <c r="AB35" s="626"/>
      <c r="AC35" s="626"/>
      <c r="AD35" s="627" t="s">
        <v>131</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8740855</v>
      </c>
      <c r="CS35" s="655"/>
      <c r="CT35" s="655"/>
      <c r="CU35" s="655"/>
      <c r="CV35" s="655"/>
      <c r="CW35" s="655"/>
      <c r="CX35" s="655"/>
      <c r="CY35" s="656"/>
      <c r="CZ35" s="628">
        <v>0.9</v>
      </c>
      <c r="DA35" s="653"/>
      <c r="DB35" s="653"/>
      <c r="DC35" s="657"/>
      <c r="DD35" s="632">
        <v>5297997</v>
      </c>
      <c r="DE35" s="655"/>
      <c r="DF35" s="655"/>
      <c r="DG35" s="655"/>
      <c r="DH35" s="655"/>
      <c r="DI35" s="655"/>
      <c r="DJ35" s="655"/>
      <c r="DK35" s="656"/>
      <c r="DL35" s="632">
        <v>5297997</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2195058</v>
      </c>
      <c r="S36" s="624"/>
      <c r="T36" s="624"/>
      <c r="U36" s="624"/>
      <c r="V36" s="624"/>
      <c r="W36" s="624"/>
      <c r="X36" s="624"/>
      <c r="Y36" s="625"/>
      <c r="Z36" s="626">
        <v>0.2</v>
      </c>
      <c r="AA36" s="626"/>
      <c r="AB36" s="626"/>
      <c r="AC36" s="626"/>
      <c r="AD36" s="627" t="s">
        <v>131</v>
      </c>
      <c r="AE36" s="627"/>
      <c r="AF36" s="627"/>
      <c r="AG36" s="627"/>
      <c r="AH36" s="627"/>
      <c r="AI36" s="627"/>
      <c r="AJ36" s="627"/>
      <c r="AK36" s="627"/>
      <c r="AL36" s="628" t="s">
        <v>131</v>
      </c>
      <c r="AM36" s="629"/>
      <c r="AN36" s="629"/>
      <c r="AO36" s="630"/>
      <c r="AP36" s="222"/>
      <c r="AQ36" s="689" t="s">
        <v>331</v>
      </c>
      <c r="AR36" s="690"/>
      <c r="AS36" s="690"/>
      <c r="AT36" s="690"/>
      <c r="AU36" s="690"/>
      <c r="AV36" s="690"/>
      <c r="AW36" s="690"/>
      <c r="AX36" s="690"/>
      <c r="AY36" s="691"/>
      <c r="AZ36" s="612">
        <v>91640545</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2838730</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61863494</v>
      </c>
      <c r="CS36" s="624"/>
      <c r="CT36" s="624"/>
      <c r="CU36" s="624"/>
      <c r="CV36" s="624"/>
      <c r="CW36" s="624"/>
      <c r="CX36" s="624"/>
      <c r="CY36" s="625"/>
      <c r="CZ36" s="628">
        <v>6.5</v>
      </c>
      <c r="DA36" s="653"/>
      <c r="DB36" s="653"/>
      <c r="DC36" s="657"/>
      <c r="DD36" s="632">
        <v>56160018</v>
      </c>
      <c r="DE36" s="624"/>
      <c r="DF36" s="624"/>
      <c r="DG36" s="624"/>
      <c r="DH36" s="624"/>
      <c r="DI36" s="624"/>
      <c r="DJ36" s="624"/>
      <c r="DK36" s="625"/>
      <c r="DL36" s="632">
        <v>31294701</v>
      </c>
      <c r="DM36" s="624"/>
      <c r="DN36" s="624"/>
      <c r="DO36" s="624"/>
      <c r="DP36" s="624"/>
      <c r="DQ36" s="624"/>
      <c r="DR36" s="624"/>
      <c r="DS36" s="624"/>
      <c r="DT36" s="624"/>
      <c r="DU36" s="624"/>
      <c r="DV36" s="625"/>
      <c r="DW36" s="628">
        <v>7.4</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163206480</v>
      </c>
      <c r="S37" s="624"/>
      <c r="T37" s="624"/>
      <c r="U37" s="624"/>
      <c r="V37" s="624"/>
      <c r="W37" s="624"/>
      <c r="X37" s="624"/>
      <c r="Y37" s="625"/>
      <c r="Z37" s="626">
        <v>16.899999999999999</v>
      </c>
      <c r="AA37" s="626"/>
      <c r="AB37" s="626"/>
      <c r="AC37" s="626"/>
      <c r="AD37" s="627">
        <v>195173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19155589</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-405234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384325</v>
      </c>
      <c r="CS37" s="655"/>
      <c r="CT37" s="655"/>
      <c r="CU37" s="655"/>
      <c r="CV37" s="655"/>
      <c r="CW37" s="655"/>
      <c r="CX37" s="655"/>
      <c r="CY37" s="656"/>
      <c r="CZ37" s="628">
        <v>0</v>
      </c>
      <c r="DA37" s="653"/>
      <c r="DB37" s="653"/>
      <c r="DC37" s="657"/>
      <c r="DD37" s="632">
        <v>383325</v>
      </c>
      <c r="DE37" s="655"/>
      <c r="DF37" s="655"/>
      <c r="DG37" s="655"/>
      <c r="DH37" s="655"/>
      <c r="DI37" s="655"/>
      <c r="DJ37" s="655"/>
      <c r="DK37" s="656"/>
      <c r="DL37" s="632">
        <v>383325</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62970000</v>
      </c>
      <c r="S38" s="624"/>
      <c r="T38" s="624"/>
      <c r="U38" s="624"/>
      <c r="V38" s="624"/>
      <c r="W38" s="624"/>
      <c r="X38" s="624"/>
      <c r="Y38" s="625"/>
      <c r="Z38" s="626">
        <v>6.5</v>
      </c>
      <c r="AA38" s="626"/>
      <c r="AB38" s="626"/>
      <c r="AC38" s="626"/>
      <c r="AD38" s="627" t="s">
        <v>131</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6708899</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194550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63158660</v>
      </c>
      <c r="CS38" s="624"/>
      <c r="CT38" s="624"/>
      <c r="CU38" s="624"/>
      <c r="CV38" s="624"/>
      <c r="CW38" s="624"/>
      <c r="CX38" s="624"/>
      <c r="CY38" s="625"/>
      <c r="CZ38" s="628">
        <v>6.7</v>
      </c>
      <c r="DA38" s="653"/>
      <c r="DB38" s="653"/>
      <c r="DC38" s="657"/>
      <c r="DD38" s="632">
        <v>50374401</v>
      </c>
      <c r="DE38" s="624"/>
      <c r="DF38" s="624"/>
      <c r="DG38" s="624"/>
      <c r="DH38" s="624"/>
      <c r="DI38" s="624"/>
      <c r="DJ38" s="624"/>
      <c r="DK38" s="625"/>
      <c r="DL38" s="632">
        <v>45549714</v>
      </c>
      <c r="DM38" s="624"/>
      <c r="DN38" s="624"/>
      <c r="DO38" s="624"/>
      <c r="DP38" s="624"/>
      <c r="DQ38" s="624"/>
      <c r="DR38" s="624"/>
      <c r="DS38" s="624"/>
      <c r="DT38" s="624"/>
      <c r="DU38" s="624"/>
      <c r="DV38" s="625"/>
      <c r="DW38" s="628">
        <v>10.8</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343</v>
      </c>
      <c r="AR39" s="687"/>
      <c r="AS39" s="687"/>
      <c r="AT39" s="687"/>
      <c r="AU39" s="687"/>
      <c r="AV39" s="687"/>
      <c r="AW39" s="687"/>
      <c r="AX39" s="687"/>
      <c r="AY39" s="688"/>
      <c r="AZ39" s="623">
        <v>2657771</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274334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15694767</v>
      </c>
      <c r="CS39" s="655"/>
      <c r="CT39" s="655"/>
      <c r="CU39" s="655"/>
      <c r="CV39" s="655"/>
      <c r="CW39" s="655"/>
      <c r="CX39" s="655"/>
      <c r="CY39" s="656"/>
      <c r="CZ39" s="628">
        <v>1.7</v>
      </c>
      <c r="DA39" s="653"/>
      <c r="DB39" s="653"/>
      <c r="DC39" s="657"/>
      <c r="DD39" s="632">
        <v>4652150</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23606000</v>
      </c>
      <c r="S40" s="624"/>
      <c r="T40" s="624"/>
      <c r="U40" s="624"/>
      <c r="V40" s="624"/>
      <c r="W40" s="624"/>
      <c r="X40" s="624"/>
      <c r="Y40" s="625"/>
      <c r="Z40" s="626">
        <v>2.5</v>
      </c>
      <c r="AA40" s="626"/>
      <c r="AB40" s="626"/>
      <c r="AC40" s="626"/>
      <c r="AD40" s="627" t="s">
        <v>131</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v>1379147</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155948850</v>
      </c>
      <c r="CS40" s="624"/>
      <c r="CT40" s="624"/>
      <c r="CU40" s="624"/>
      <c r="CV40" s="624"/>
      <c r="CW40" s="624"/>
      <c r="CX40" s="624"/>
      <c r="CY40" s="625"/>
      <c r="CZ40" s="628">
        <v>16.5</v>
      </c>
      <c r="DA40" s="653"/>
      <c r="DB40" s="653"/>
      <c r="DC40" s="657"/>
      <c r="DD40" s="632">
        <v>889</v>
      </c>
      <c r="DE40" s="624"/>
      <c r="DF40" s="624"/>
      <c r="DG40" s="624"/>
      <c r="DH40" s="624"/>
      <c r="DI40" s="624"/>
      <c r="DJ40" s="624"/>
      <c r="DK40" s="625"/>
      <c r="DL40" s="632">
        <v>889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963093117</v>
      </c>
      <c r="S41" s="696"/>
      <c r="T41" s="696"/>
      <c r="U41" s="696"/>
      <c r="V41" s="696"/>
      <c r="W41" s="696"/>
      <c r="X41" s="696"/>
      <c r="Y41" s="700"/>
      <c r="Z41" s="701">
        <v>100</v>
      </c>
      <c r="AA41" s="701"/>
      <c r="AB41" s="701"/>
      <c r="AC41" s="701"/>
      <c r="AD41" s="702">
        <v>398111610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15598827</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355</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46140312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356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65470210</v>
      </c>
      <c r="CS42" s="655"/>
      <c r="CT42" s="655"/>
      <c r="CU42" s="655"/>
      <c r="CV42" s="655"/>
      <c r="CW42" s="655"/>
      <c r="CX42" s="655"/>
      <c r="CY42" s="656"/>
      <c r="CZ42" s="628">
        <v>6.9</v>
      </c>
      <c r="DA42" s="653"/>
      <c r="DB42" s="653"/>
      <c r="DC42" s="657"/>
      <c r="DD42" s="632">
        <v>17124180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993857</v>
      </c>
      <c r="CS43" s="655"/>
      <c r="CT43" s="655"/>
      <c r="CU43" s="655"/>
      <c r="CV43" s="655"/>
      <c r="CW43" s="655"/>
      <c r="CX43" s="655"/>
      <c r="CY43" s="656"/>
      <c r="CZ43" s="628">
        <v>0.1</v>
      </c>
      <c r="DA43" s="653"/>
      <c r="DB43" s="653"/>
      <c r="DC43" s="657"/>
      <c r="DD43" s="632">
        <v>944562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65155627</v>
      </c>
      <c r="CS44" s="624"/>
      <c r="CT44" s="624"/>
      <c r="CU44" s="624"/>
      <c r="CV44" s="624"/>
      <c r="CW44" s="624"/>
      <c r="CX44" s="624"/>
      <c r="CY44" s="625"/>
      <c r="CZ44" s="628">
        <v>6.9</v>
      </c>
      <c r="DA44" s="629"/>
      <c r="DB44" s="629"/>
      <c r="DC44" s="635"/>
      <c r="DD44" s="632">
        <v>17031505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17425954</v>
      </c>
      <c r="CS45" s="655"/>
      <c r="CT45" s="655"/>
      <c r="CU45" s="655"/>
      <c r="CV45" s="655"/>
      <c r="CW45" s="655"/>
      <c r="CX45" s="655"/>
      <c r="CY45" s="656"/>
      <c r="CZ45" s="628">
        <v>1.8</v>
      </c>
      <c r="DA45" s="653"/>
      <c r="DB45" s="653"/>
      <c r="DC45" s="657"/>
      <c r="DD45" s="632">
        <v>874941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46741673</v>
      </c>
      <c r="CS46" s="624"/>
      <c r="CT46" s="624"/>
      <c r="CU46" s="624"/>
      <c r="CV46" s="624"/>
      <c r="CW46" s="624"/>
      <c r="CX46" s="624"/>
      <c r="CY46" s="625"/>
      <c r="CZ46" s="628">
        <v>4.9000000000000004</v>
      </c>
      <c r="DA46" s="629"/>
      <c r="DB46" s="629"/>
      <c r="DC46" s="635"/>
      <c r="DD46" s="632">
        <v>16068564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314583</v>
      </c>
      <c r="CS47" s="655"/>
      <c r="CT47" s="655"/>
      <c r="CU47" s="655"/>
      <c r="CV47" s="655"/>
      <c r="CW47" s="655"/>
      <c r="CX47" s="655"/>
      <c r="CY47" s="656"/>
      <c r="CZ47" s="628">
        <v>0</v>
      </c>
      <c r="DA47" s="653"/>
      <c r="DB47" s="653"/>
      <c r="DC47" s="657"/>
      <c r="DD47" s="632">
        <v>92675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355</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946554582</v>
      </c>
      <c r="CS49" s="682"/>
      <c r="CT49" s="682"/>
      <c r="CU49" s="682"/>
      <c r="CV49" s="682"/>
      <c r="CW49" s="682"/>
      <c r="CX49" s="682"/>
      <c r="CY49" s="711"/>
      <c r="CZ49" s="703">
        <v>100</v>
      </c>
      <c r="DA49" s="712"/>
      <c r="DB49" s="712"/>
      <c r="DC49" s="713"/>
      <c r="DD49" s="714">
        <v>486706847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8ixGDNPBgAlusNwEgWx6llSzvJtI3lo2Cu6rcrzwM5MNPcvvwFFH5fdBXQFvXwWLHOYCWjRT4x2djtuMvsq1g==" saltValue="Un7/UYYARtm8F3cC2RmU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8"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962107</v>
      </c>
      <c r="R7" s="753"/>
      <c r="S7" s="753"/>
      <c r="T7" s="753"/>
      <c r="U7" s="753"/>
      <c r="V7" s="753">
        <v>946442</v>
      </c>
      <c r="W7" s="753"/>
      <c r="X7" s="753"/>
      <c r="Y7" s="753"/>
      <c r="Z7" s="753"/>
      <c r="AA7" s="753">
        <v>15665</v>
      </c>
      <c r="AB7" s="753"/>
      <c r="AC7" s="753"/>
      <c r="AD7" s="753"/>
      <c r="AE7" s="754"/>
      <c r="AF7" s="755">
        <v>7707</v>
      </c>
      <c r="AG7" s="756"/>
      <c r="AH7" s="756"/>
      <c r="AI7" s="756"/>
      <c r="AJ7" s="757"/>
      <c r="AK7" s="758">
        <v>1150</v>
      </c>
      <c r="AL7" s="759"/>
      <c r="AM7" s="759"/>
      <c r="AN7" s="759"/>
      <c r="AO7" s="759"/>
      <c r="AP7" s="759">
        <v>1530300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615</v>
      </c>
      <c r="BT7" s="747"/>
      <c r="BU7" s="747"/>
      <c r="BV7" s="747" t="s">
        <v>615</v>
      </c>
      <c r="BW7" s="747"/>
      <c r="BX7" s="747"/>
      <c r="BY7" s="747" t="s">
        <v>615</v>
      </c>
      <c r="BZ7" s="747"/>
      <c r="CA7" s="747"/>
      <c r="CB7" s="747" t="s">
        <v>615</v>
      </c>
      <c r="CC7" s="747"/>
      <c r="CD7" s="747"/>
      <c r="CE7" s="747" t="s">
        <v>615</v>
      </c>
      <c r="CF7" s="747"/>
      <c r="CG7" s="762"/>
      <c r="CH7" s="743">
        <v>5</v>
      </c>
      <c r="CI7" s="744">
        <v>5</v>
      </c>
      <c r="CJ7" s="744">
        <v>5</v>
      </c>
      <c r="CK7" s="744">
        <v>5</v>
      </c>
      <c r="CL7" s="745">
        <v>5</v>
      </c>
      <c r="CM7" s="743">
        <v>1030</v>
      </c>
      <c r="CN7" s="744"/>
      <c r="CO7" s="744"/>
      <c r="CP7" s="744"/>
      <c r="CQ7" s="745"/>
      <c r="CR7" s="743">
        <v>20</v>
      </c>
      <c r="CS7" s="744"/>
      <c r="CT7" s="744"/>
      <c r="CU7" s="744"/>
      <c r="CV7" s="745"/>
      <c r="CW7" s="743">
        <v>0</v>
      </c>
      <c r="CX7" s="744">
        <v>0</v>
      </c>
      <c r="CY7" s="744">
        <v>0</v>
      </c>
      <c r="CZ7" s="744">
        <v>0</v>
      </c>
      <c r="DA7" s="745">
        <v>0</v>
      </c>
      <c r="DB7" s="743">
        <v>0</v>
      </c>
      <c r="DC7" s="744">
        <v>0</v>
      </c>
      <c r="DD7" s="744">
        <v>0</v>
      </c>
      <c r="DE7" s="744">
        <v>0</v>
      </c>
      <c r="DF7" s="745">
        <v>0</v>
      </c>
      <c r="DG7" s="743">
        <v>5002</v>
      </c>
      <c r="DH7" s="744"/>
      <c r="DI7" s="744"/>
      <c r="DJ7" s="744"/>
      <c r="DK7" s="745"/>
      <c r="DL7" s="743">
        <v>0</v>
      </c>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1068</v>
      </c>
      <c r="R8" s="784"/>
      <c r="S8" s="784"/>
      <c r="T8" s="784"/>
      <c r="U8" s="784"/>
      <c r="V8" s="784">
        <v>196</v>
      </c>
      <c r="W8" s="784"/>
      <c r="X8" s="784"/>
      <c r="Y8" s="784"/>
      <c r="Z8" s="784"/>
      <c r="AA8" s="784">
        <v>872</v>
      </c>
      <c r="AB8" s="784"/>
      <c r="AC8" s="784"/>
      <c r="AD8" s="784"/>
      <c r="AE8" s="785"/>
      <c r="AF8" s="786" t="s">
        <v>393</v>
      </c>
      <c r="AG8" s="787"/>
      <c r="AH8" s="787"/>
      <c r="AI8" s="787"/>
      <c r="AJ8" s="788"/>
      <c r="AK8" s="769">
        <v>14</v>
      </c>
      <c r="AL8" s="770"/>
      <c r="AM8" s="770"/>
      <c r="AN8" s="770"/>
      <c r="AO8" s="770"/>
      <c r="AP8" s="770">
        <v>2397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616</v>
      </c>
      <c r="BT8" s="774"/>
      <c r="BU8" s="774"/>
      <c r="BV8" s="774" t="s">
        <v>616</v>
      </c>
      <c r="BW8" s="774"/>
      <c r="BX8" s="774"/>
      <c r="BY8" s="774" t="s">
        <v>616</v>
      </c>
      <c r="BZ8" s="774"/>
      <c r="CA8" s="774"/>
      <c r="CB8" s="774" t="s">
        <v>616</v>
      </c>
      <c r="CC8" s="774"/>
      <c r="CD8" s="774"/>
      <c r="CE8" s="774" t="s">
        <v>616</v>
      </c>
      <c r="CF8" s="774"/>
      <c r="CG8" s="775"/>
      <c r="CH8" s="776">
        <v>11</v>
      </c>
      <c r="CI8" s="777">
        <v>-7</v>
      </c>
      <c r="CJ8" s="777">
        <v>-7</v>
      </c>
      <c r="CK8" s="777">
        <v>-7</v>
      </c>
      <c r="CL8" s="778">
        <v>-7</v>
      </c>
      <c r="CM8" s="776">
        <v>252</v>
      </c>
      <c r="CN8" s="777"/>
      <c r="CO8" s="777"/>
      <c r="CP8" s="777"/>
      <c r="CQ8" s="778"/>
      <c r="CR8" s="776">
        <v>100</v>
      </c>
      <c r="CS8" s="777"/>
      <c r="CT8" s="777"/>
      <c r="CU8" s="777"/>
      <c r="CV8" s="778"/>
      <c r="CW8" s="776">
        <v>0</v>
      </c>
      <c r="CX8" s="777">
        <v>11.724</v>
      </c>
      <c r="CY8" s="777">
        <v>11.724</v>
      </c>
      <c r="CZ8" s="777">
        <v>11.724</v>
      </c>
      <c r="DA8" s="778">
        <v>11.724</v>
      </c>
      <c r="DB8" s="776">
        <v>0</v>
      </c>
      <c r="DC8" s="777">
        <v>0</v>
      </c>
      <c r="DD8" s="777">
        <v>0</v>
      </c>
      <c r="DE8" s="777">
        <v>0</v>
      </c>
      <c r="DF8" s="778">
        <v>0</v>
      </c>
      <c r="DG8" s="776">
        <v>0</v>
      </c>
      <c r="DH8" s="777"/>
      <c r="DI8" s="777"/>
      <c r="DJ8" s="777"/>
      <c r="DK8" s="778"/>
      <c r="DL8" s="776">
        <v>0</v>
      </c>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394</v>
      </c>
      <c r="C9" s="781"/>
      <c r="D9" s="781"/>
      <c r="E9" s="781"/>
      <c r="F9" s="781"/>
      <c r="G9" s="781"/>
      <c r="H9" s="781"/>
      <c r="I9" s="781"/>
      <c r="J9" s="781"/>
      <c r="K9" s="781"/>
      <c r="L9" s="781"/>
      <c r="M9" s="781"/>
      <c r="N9" s="781"/>
      <c r="O9" s="781"/>
      <c r="P9" s="782"/>
      <c r="Q9" s="783">
        <v>3867</v>
      </c>
      <c r="R9" s="784"/>
      <c r="S9" s="784"/>
      <c r="T9" s="784"/>
      <c r="U9" s="784"/>
      <c r="V9" s="784">
        <v>3866</v>
      </c>
      <c r="W9" s="784"/>
      <c r="X9" s="784"/>
      <c r="Y9" s="784"/>
      <c r="Z9" s="784"/>
      <c r="AA9" s="784">
        <v>1</v>
      </c>
      <c r="AB9" s="784"/>
      <c r="AC9" s="784"/>
      <c r="AD9" s="784"/>
      <c r="AE9" s="785"/>
      <c r="AF9" s="786" t="s">
        <v>395</v>
      </c>
      <c r="AG9" s="787"/>
      <c r="AH9" s="787"/>
      <c r="AI9" s="787"/>
      <c r="AJ9" s="788"/>
      <c r="AK9" s="769">
        <v>2977</v>
      </c>
      <c r="AL9" s="770"/>
      <c r="AM9" s="770"/>
      <c r="AN9" s="770"/>
      <c r="AO9" s="770"/>
      <c r="AP9" s="770">
        <v>4003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617</v>
      </c>
      <c r="BT9" s="774"/>
      <c r="BU9" s="774"/>
      <c r="BV9" s="774" t="s">
        <v>617</v>
      </c>
      <c r="BW9" s="774"/>
      <c r="BX9" s="774"/>
      <c r="BY9" s="774" t="s">
        <v>617</v>
      </c>
      <c r="BZ9" s="774"/>
      <c r="CA9" s="774"/>
      <c r="CB9" s="774" t="s">
        <v>617</v>
      </c>
      <c r="CC9" s="774"/>
      <c r="CD9" s="774"/>
      <c r="CE9" s="774" t="s">
        <v>617</v>
      </c>
      <c r="CF9" s="774"/>
      <c r="CG9" s="775"/>
      <c r="CH9" s="776">
        <v>-9</v>
      </c>
      <c r="CI9" s="777">
        <v>6</v>
      </c>
      <c r="CJ9" s="777">
        <v>6</v>
      </c>
      <c r="CK9" s="777">
        <v>6</v>
      </c>
      <c r="CL9" s="778">
        <v>6</v>
      </c>
      <c r="CM9" s="776">
        <v>472</v>
      </c>
      <c r="CN9" s="777"/>
      <c r="CO9" s="777"/>
      <c r="CP9" s="777"/>
      <c r="CQ9" s="778"/>
      <c r="CR9" s="776">
        <v>50</v>
      </c>
      <c r="CS9" s="777"/>
      <c r="CT9" s="777"/>
      <c r="CU9" s="777"/>
      <c r="CV9" s="778"/>
      <c r="CW9" s="776">
        <v>0</v>
      </c>
      <c r="CX9" s="777">
        <v>0</v>
      </c>
      <c r="CY9" s="777">
        <v>0</v>
      </c>
      <c r="CZ9" s="777">
        <v>0</v>
      </c>
      <c r="DA9" s="778">
        <v>0</v>
      </c>
      <c r="DB9" s="776">
        <v>0</v>
      </c>
      <c r="DC9" s="777">
        <v>0</v>
      </c>
      <c r="DD9" s="777">
        <v>0</v>
      </c>
      <c r="DE9" s="777">
        <v>0</v>
      </c>
      <c r="DF9" s="778">
        <v>0</v>
      </c>
      <c r="DG9" s="776">
        <v>0</v>
      </c>
      <c r="DH9" s="777"/>
      <c r="DI9" s="777"/>
      <c r="DJ9" s="777"/>
      <c r="DK9" s="778"/>
      <c r="DL9" s="776">
        <v>0</v>
      </c>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396</v>
      </c>
      <c r="C10" s="781"/>
      <c r="D10" s="781"/>
      <c r="E10" s="781"/>
      <c r="F10" s="781"/>
      <c r="G10" s="781"/>
      <c r="H10" s="781"/>
      <c r="I10" s="781"/>
      <c r="J10" s="781"/>
      <c r="K10" s="781"/>
      <c r="L10" s="781"/>
      <c r="M10" s="781"/>
      <c r="N10" s="781"/>
      <c r="O10" s="781"/>
      <c r="P10" s="782"/>
      <c r="Q10" s="783">
        <v>270606</v>
      </c>
      <c r="R10" s="784"/>
      <c r="S10" s="784"/>
      <c r="T10" s="784"/>
      <c r="U10" s="784"/>
      <c r="V10" s="784">
        <v>270606</v>
      </c>
      <c r="W10" s="784"/>
      <c r="X10" s="784"/>
      <c r="Y10" s="784"/>
      <c r="Z10" s="784"/>
      <c r="AA10" s="784">
        <v>0</v>
      </c>
      <c r="AB10" s="784"/>
      <c r="AC10" s="784"/>
      <c r="AD10" s="784"/>
      <c r="AE10" s="785"/>
      <c r="AF10" s="786" t="s">
        <v>397</v>
      </c>
      <c r="AG10" s="787"/>
      <c r="AH10" s="787"/>
      <c r="AI10" s="787"/>
      <c r="AJ10" s="788"/>
      <c r="AK10" s="769">
        <v>166804</v>
      </c>
      <c r="AL10" s="770"/>
      <c r="AM10" s="770"/>
      <c r="AN10" s="770"/>
      <c r="AO10" s="770"/>
      <c r="AP10" s="770">
        <v>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618</v>
      </c>
      <c r="BT10" s="774"/>
      <c r="BU10" s="774"/>
      <c r="BV10" s="774" t="s">
        <v>618</v>
      </c>
      <c r="BW10" s="774"/>
      <c r="BX10" s="774"/>
      <c r="BY10" s="774" t="s">
        <v>618</v>
      </c>
      <c r="BZ10" s="774"/>
      <c r="CA10" s="774"/>
      <c r="CB10" s="774" t="s">
        <v>618</v>
      </c>
      <c r="CC10" s="774"/>
      <c r="CD10" s="774"/>
      <c r="CE10" s="774" t="s">
        <v>618</v>
      </c>
      <c r="CF10" s="774"/>
      <c r="CG10" s="775"/>
      <c r="CH10" s="776">
        <v>-22</v>
      </c>
      <c r="CI10" s="777">
        <v>27</v>
      </c>
      <c r="CJ10" s="777">
        <v>27</v>
      </c>
      <c r="CK10" s="777">
        <v>27</v>
      </c>
      <c r="CL10" s="778">
        <v>27</v>
      </c>
      <c r="CM10" s="776">
        <v>584</v>
      </c>
      <c r="CN10" s="777"/>
      <c r="CO10" s="777"/>
      <c r="CP10" s="777"/>
      <c r="CQ10" s="778"/>
      <c r="CR10" s="776">
        <v>932</v>
      </c>
      <c r="CS10" s="777"/>
      <c r="CT10" s="777"/>
      <c r="CU10" s="777"/>
      <c r="CV10" s="778"/>
      <c r="CW10" s="776">
        <v>0</v>
      </c>
      <c r="CX10" s="777">
        <v>0</v>
      </c>
      <c r="CY10" s="777">
        <v>0</v>
      </c>
      <c r="CZ10" s="777">
        <v>0</v>
      </c>
      <c r="DA10" s="778">
        <v>0</v>
      </c>
      <c r="DB10" s="776">
        <v>585</v>
      </c>
      <c r="DC10" s="777">
        <v>598</v>
      </c>
      <c r="DD10" s="777">
        <v>598</v>
      </c>
      <c r="DE10" s="777">
        <v>598</v>
      </c>
      <c r="DF10" s="778">
        <v>598</v>
      </c>
      <c r="DG10" s="776">
        <v>0</v>
      </c>
      <c r="DH10" s="777"/>
      <c r="DI10" s="777"/>
      <c r="DJ10" s="777"/>
      <c r="DK10" s="778"/>
      <c r="DL10" s="776">
        <v>0</v>
      </c>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398</v>
      </c>
      <c r="C11" s="781"/>
      <c r="D11" s="781"/>
      <c r="E11" s="781"/>
      <c r="F11" s="781"/>
      <c r="G11" s="781"/>
      <c r="H11" s="781"/>
      <c r="I11" s="781"/>
      <c r="J11" s="781"/>
      <c r="K11" s="781"/>
      <c r="L11" s="781"/>
      <c r="M11" s="781"/>
      <c r="N11" s="781"/>
      <c r="O11" s="781"/>
      <c r="P11" s="782"/>
      <c r="Q11" s="783">
        <v>3059</v>
      </c>
      <c r="R11" s="784"/>
      <c r="S11" s="784"/>
      <c r="T11" s="784"/>
      <c r="U11" s="784"/>
      <c r="V11" s="784">
        <v>3059</v>
      </c>
      <c r="W11" s="784"/>
      <c r="X11" s="784"/>
      <c r="Y11" s="784"/>
      <c r="Z11" s="784"/>
      <c r="AA11" s="784">
        <v>0</v>
      </c>
      <c r="AB11" s="784"/>
      <c r="AC11" s="784"/>
      <c r="AD11" s="784"/>
      <c r="AE11" s="785"/>
      <c r="AF11" s="786" t="s">
        <v>397</v>
      </c>
      <c r="AG11" s="787"/>
      <c r="AH11" s="787"/>
      <c r="AI11" s="787"/>
      <c r="AJ11" s="788"/>
      <c r="AK11" s="769">
        <v>0</v>
      </c>
      <c r="AL11" s="770"/>
      <c r="AM11" s="770"/>
      <c r="AN11" s="770"/>
      <c r="AO11" s="770"/>
      <c r="AP11" s="770">
        <v>9224</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619</v>
      </c>
      <c r="BT11" s="774"/>
      <c r="BU11" s="774"/>
      <c r="BV11" s="774" t="s">
        <v>619</v>
      </c>
      <c r="BW11" s="774"/>
      <c r="BX11" s="774"/>
      <c r="BY11" s="774" t="s">
        <v>619</v>
      </c>
      <c r="BZ11" s="774"/>
      <c r="CA11" s="774"/>
      <c r="CB11" s="774" t="s">
        <v>619</v>
      </c>
      <c r="CC11" s="774"/>
      <c r="CD11" s="774"/>
      <c r="CE11" s="774" t="s">
        <v>619</v>
      </c>
      <c r="CF11" s="774"/>
      <c r="CG11" s="775"/>
      <c r="CH11" s="776">
        <v>72</v>
      </c>
      <c r="CI11" s="777">
        <v>69</v>
      </c>
      <c r="CJ11" s="777">
        <v>69</v>
      </c>
      <c r="CK11" s="777">
        <v>69</v>
      </c>
      <c r="CL11" s="778">
        <v>69</v>
      </c>
      <c r="CM11" s="776">
        <v>827</v>
      </c>
      <c r="CN11" s="777"/>
      <c r="CO11" s="777"/>
      <c r="CP11" s="777"/>
      <c r="CQ11" s="778"/>
      <c r="CR11" s="776">
        <v>55</v>
      </c>
      <c r="CS11" s="777"/>
      <c r="CT11" s="777"/>
      <c r="CU11" s="777"/>
      <c r="CV11" s="778"/>
      <c r="CW11" s="776">
        <v>850</v>
      </c>
      <c r="CX11" s="777">
        <v>859.83600000000001</v>
      </c>
      <c r="CY11" s="777">
        <v>859.83600000000001</v>
      </c>
      <c r="CZ11" s="777">
        <v>859.83600000000001</v>
      </c>
      <c r="DA11" s="778">
        <v>859.83600000000001</v>
      </c>
      <c r="DB11" s="776">
        <v>0</v>
      </c>
      <c r="DC11" s="777">
        <v>0</v>
      </c>
      <c r="DD11" s="777">
        <v>0</v>
      </c>
      <c r="DE11" s="777">
        <v>0</v>
      </c>
      <c r="DF11" s="778">
        <v>0</v>
      </c>
      <c r="DG11" s="776">
        <v>0</v>
      </c>
      <c r="DH11" s="777"/>
      <c r="DI11" s="777"/>
      <c r="DJ11" s="777"/>
      <c r="DK11" s="778"/>
      <c r="DL11" s="776">
        <v>0</v>
      </c>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620</v>
      </c>
      <c r="BT12" s="774"/>
      <c r="BU12" s="774"/>
      <c r="BV12" s="774" t="s">
        <v>620</v>
      </c>
      <c r="BW12" s="774"/>
      <c r="BX12" s="774"/>
      <c r="BY12" s="774" t="s">
        <v>620</v>
      </c>
      <c r="BZ12" s="774"/>
      <c r="CA12" s="774"/>
      <c r="CB12" s="774" t="s">
        <v>620</v>
      </c>
      <c r="CC12" s="774"/>
      <c r="CD12" s="774"/>
      <c r="CE12" s="774" t="s">
        <v>620</v>
      </c>
      <c r="CF12" s="774"/>
      <c r="CG12" s="775"/>
      <c r="CH12" s="776">
        <v>20</v>
      </c>
      <c r="CI12" s="777">
        <v>7</v>
      </c>
      <c r="CJ12" s="777">
        <v>7</v>
      </c>
      <c r="CK12" s="777">
        <v>7</v>
      </c>
      <c r="CL12" s="778">
        <v>7</v>
      </c>
      <c r="CM12" s="776">
        <v>141</v>
      </c>
      <c r="CN12" s="777"/>
      <c r="CO12" s="777"/>
      <c r="CP12" s="777"/>
      <c r="CQ12" s="778"/>
      <c r="CR12" s="776">
        <v>15</v>
      </c>
      <c r="CS12" s="777"/>
      <c r="CT12" s="777"/>
      <c r="CU12" s="777"/>
      <c r="CV12" s="778"/>
      <c r="CW12" s="776">
        <v>20</v>
      </c>
      <c r="CX12" s="777">
        <v>24.824000000000002</v>
      </c>
      <c r="CY12" s="777">
        <v>24.824000000000002</v>
      </c>
      <c r="CZ12" s="777">
        <v>24.824000000000002</v>
      </c>
      <c r="DA12" s="778">
        <v>24.824000000000002</v>
      </c>
      <c r="DB12" s="776">
        <v>40</v>
      </c>
      <c r="DC12" s="777">
        <v>40</v>
      </c>
      <c r="DD12" s="777">
        <v>40</v>
      </c>
      <c r="DE12" s="777">
        <v>40</v>
      </c>
      <c r="DF12" s="778">
        <v>40</v>
      </c>
      <c r="DG12" s="776">
        <v>0</v>
      </c>
      <c r="DH12" s="777"/>
      <c r="DI12" s="777"/>
      <c r="DJ12" s="777"/>
      <c r="DK12" s="778"/>
      <c r="DL12" s="776">
        <v>0</v>
      </c>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621</v>
      </c>
      <c r="BT13" s="774"/>
      <c r="BU13" s="774"/>
      <c r="BV13" s="774" t="s">
        <v>621</v>
      </c>
      <c r="BW13" s="774"/>
      <c r="BX13" s="774"/>
      <c r="BY13" s="774" t="s">
        <v>621</v>
      </c>
      <c r="BZ13" s="774"/>
      <c r="CA13" s="774"/>
      <c r="CB13" s="774" t="s">
        <v>621</v>
      </c>
      <c r="CC13" s="774"/>
      <c r="CD13" s="774"/>
      <c r="CE13" s="774" t="s">
        <v>621</v>
      </c>
      <c r="CF13" s="774"/>
      <c r="CG13" s="775"/>
      <c r="CH13" s="776">
        <v>4</v>
      </c>
      <c r="CI13" s="777">
        <v>0</v>
      </c>
      <c r="CJ13" s="777">
        <v>0</v>
      </c>
      <c r="CK13" s="777">
        <v>0</v>
      </c>
      <c r="CL13" s="778">
        <v>0</v>
      </c>
      <c r="CM13" s="776">
        <v>35</v>
      </c>
      <c r="CN13" s="777"/>
      <c r="CO13" s="777"/>
      <c r="CP13" s="777"/>
      <c r="CQ13" s="778"/>
      <c r="CR13" s="776">
        <v>5</v>
      </c>
      <c r="CS13" s="777"/>
      <c r="CT13" s="777"/>
      <c r="CU13" s="777"/>
      <c r="CV13" s="778"/>
      <c r="CW13" s="776">
        <v>6.9349999999999996</v>
      </c>
      <c r="CX13" s="777">
        <v>6.9349999999999996</v>
      </c>
      <c r="CY13" s="777">
        <v>6.9349999999999996</v>
      </c>
      <c r="CZ13" s="777">
        <v>6.9349999999999996</v>
      </c>
      <c r="DA13" s="778">
        <v>6.9349999999999996</v>
      </c>
      <c r="DB13" s="776">
        <v>0</v>
      </c>
      <c r="DC13" s="777">
        <v>0</v>
      </c>
      <c r="DD13" s="777">
        <v>0</v>
      </c>
      <c r="DE13" s="777">
        <v>0</v>
      </c>
      <c r="DF13" s="778">
        <v>0</v>
      </c>
      <c r="DG13" s="776">
        <v>0</v>
      </c>
      <c r="DH13" s="777"/>
      <c r="DI13" s="777"/>
      <c r="DJ13" s="777"/>
      <c r="DK13" s="778"/>
      <c r="DL13" s="776">
        <v>0</v>
      </c>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622</v>
      </c>
      <c r="BT14" s="774"/>
      <c r="BU14" s="774"/>
      <c r="BV14" s="774" t="s">
        <v>622</v>
      </c>
      <c r="BW14" s="774"/>
      <c r="BX14" s="774"/>
      <c r="BY14" s="774" t="s">
        <v>622</v>
      </c>
      <c r="BZ14" s="774"/>
      <c r="CA14" s="774"/>
      <c r="CB14" s="774" t="s">
        <v>622</v>
      </c>
      <c r="CC14" s="774"/>
      <c r="CD14" s="774"/>
      <c r="CE14" s="774" t="s">
        <v>622</v>
      </c>
      <c r="CF14" s="774"/>
      <c r="CG14" s="775"/>
      <c r="CH14" s="776">
        <v>60</v>
      </c>
      <c r="CI14" s="777">
        <v>-99</v>
      </c>
      <c r="CJ14" s="777">
        <v>-99</v>
      </c>
      <c r="CK14" s="777">
        <v>-99</v>
      </c>
      <c r="CL14" s="778">
        <v>-99</v>
      </c>
      <c r="CM14" s="776">
        <v>1645</v>
      </c>
      <c r="CN14" s="777"/>
      <c r="CO14" s="777"/>
      <c r="CP14" s="777"/>
      <c r="CQ14" s="778"/>
      <c r="CR14" s="776">
        <v>100</v>
      </c>
      <c r="CS14" s="777"/>
      <c r="CT14" s="777"/>
      <c r="CU14" s="777"/>
      <c r="CV14" s="778"/>
      <c r="CW14" s="776">
        <v>295</v>
      </c>
      <c r="CX14" s="777">
        <v>249.22900000000001</v>
      </c>
      <c r="CY14" s="777">
        <v>249.22900000000001</v>
      </c>
      <c r="CZ14" s="777">
        <v>249.22900000000001</v>
      </c>
      <c r="DA14" s="778">
        <v>249.22900000000001</v>
      </c>
      <c r="DB14" s="776">
        <v>0</v>
      </c>
      <c r="DC14" s="777">
        <v>0</v>
      </c>
      <c r="DD14" s="777">
        <v>0</v>
      </c>
      <c r="DE14" s="777">
        <v>0</v>
      </c>
      <c r="DF14" s="778">
        <v>0</v>
      </c>
      <c r="DG14" s="776">
        <v>0</v>
      </c>
      <c r="DH14" s="777"/>
      <c r="DI14" s="777"/>
      <c r="DJ14" s="777"/>
      <c r="DK14" s="778"/>
      <c r="DL14" s="776">
        <v>0</v>
      </c>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623</v>
      </c>
      <c r="BT15" s="774"/>
      <c r="BU15" s="774"/>
      <c r="BV15" s="774" t="s">
        <v>623</v>
      </c>
      <c r="BW15" s="774"/>
      <c r="BX15" s="774"/>
      <c r="BY15" s="774" t="s">
        <v>623</v>
      </c>
      <c r="BZ15" s="774"/>
      <c r="CA15" s="774"/>
      <c r="CB15" s="774" t="s">
        <v>623</v>
      </c>
      <c r="CC15" s="774"/>
      <c r="CD15" s="774"/>
      <c r="CE15" s="774" t="s">
        <v>623</v>
      </c>
      <c r="CF15" s="774"/>
      <c r="CG15" s="775"/>
      <c r="CH15" s="776">
        <v>17</v>
      </c>
      <c r="CI15" s="777">
        <v>26</v>
      </c>
      <c r="CJ15" s="777">
        <v>26</v>
      </c>
      <c r="CK15" s="777">
        <v>26</v>
      </c>
      <c r="CL15" s="778">
        <v>26</v>
      </c>
      <c r="CM15" s="776">
        <v>461</v>
      </c>
      <c r="CN15" s="777"/>
      <c r="CO15" s="777"/>
      <c r="CP15" s="777"/>
      <c r="CQ15" s="778"/>
      <c r="CR15" s="776">
        <v>54</v>
      </c>
      <c r="CS15" s="777"/>
      <c r="CT15" s="777"/>
      <c r="CU15" s="777"/>
      <c r="CV15" s="778"/>
      <c r="CW15" s="776">
        <v>0</v>
      </c>
      <c r="CX15" s="777">
        <v>0.25</v>
      </c>
      <c r="CY15" s="777">
        <v>0.25</v>
      </c>
      <c r="CZ15" s="777">
        <v>0.25</v>
      </c>
      <c r="DA15" s="778">
        <v>0.25</v>
      </c>
      <c r="DB15" s="776">
        <v>0</v>
      </c>
      <c r="DC15" s="777">
        <v>0</v>
      </c>
      <c r="DD15" s="777">
        <v>0</v>
      </c>
      <c r="DE15" s="777">
        <v>0</v>
      </c>
      <c r="DF15" s="778">
        <v>0</v>
      </c>
      <c r="DG15" s="776">
        <v>0</v>
      </c>
      <c r="DH15" s="777"/>
      <c r="DI15" s="777"/>
      <c r="DJ15" s="777"/>
      <c r="DK15" s="778"/>
      <c r="DL15" s="776">
        <v>0</v>
      </c>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624</v>
      </c>
      <c r="BT16" s="774"/>
      <c r="BU16" s="774"/>
      <c r="BV16" s="774" t="s">
        <v>624</v>
      </c>
      <c r="BW16" s="774"/>
      <c r="BX16" s="774"/>
      <c r="BY16" s="774" t="s">
        <v>624</v>
      </c>
      <c r="BZ16" s="774"/>
      <c r="CA16" s="774"/>
      <c r="CB16" s="774" t="s">
        <v>624</v>
      </c>
      <c r="CC16" s="774"/>
      <c r="CD16" s="774"/>
      <c r="CE16" s="774" t="s">
        <v>624</v>
      </c>
      <c r="CF16" s="774"/>
      <c r="CG16" s="775"/>
      <c r="CH16" s="776">
        <v>377</v>
      </c>
      <c r="CI16" s="777">
        <v>473</v>
      </c>
      <c r="CJ16" s="777">
        <v>473</v>
      </c>
      <c r="CK16" s="777">
        <v>473</v>
      </c>
      <c r="CL16" s="778">
        <v>473</v>
      </c>
      <c r="CM16" s="776">
        <v>7907</v>
      </c>
      <c r="CN16" s="777"/>
      <c r="CO16" s="777"/>
      <c r="CP16" s="777"/>
      <c r="CQ16" s="778"/>
      <c r="CR16" s="776">
        <v>10</v>
      </c>
      <c r="CS16" s="777"/>
      <c r="CT16" s="777"/>
      <c r="CU16" s="777"/>
      <c r="CV16" s="778"/>
      <c r="CW16" s="776">
        <v>0</v>
      </c>
      <c r="CX16" s="777">
        <v>0</v>
      </c>
      <c r="CY16" s="777">
        <v>0</v>
      </c>
      <c r="CZ16" s="777">
        <v>0</v>
      </c>
      <c r="DA16" s="778">
        <v>0</v>
      </c>
      <c r="DB16" s="776">
        <v>4108</v>
      </c>
      <c r="DC16" s="777">
        <v>4368</v>
      </c>
      <c r="DD16" s="777">
        <v>4368</v>
      </c>
      <c r="DE16" s="777">
        <v>4368</v>
      </c>
      <c r="DF16" s="778">
        <v>4368</v>
      </c>
      <c r="DG16" s="776">
        <v>0</v>
      </c>
      <c r="DH16" s="777"/>
      <c r="DI16" s="777"/>
      <c r="DJ16" s="777"/>
      <c r="DK16" s="778"/>
      <c r="DL16" s="776">
        <v>0</v>
      </c>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625</v>
      </c>
      <c r="BT17" s="774"/>
      <c r="BU17" s="774"/>
      <c r="BV17" s="774" t="s">
        <v>625</v>
      </c>
      <c r="BW17" s="774"/>
      <c r="BX17" s="774"/>
      <c r="BY17" s="774" t="s">
        <v>625</v>
      </c>
      <c r="BZ17" s="774"/>
      <c r="CA17" s="774"/>
      <c r="CB17" s="774" t="s">
        <v>625</v>
      </c>
      <c r="CC17" s="774"/>
      <c r="CD17" s="774"/>
      <c r="CE17" s="774" t="s">
        <v>625</v>
      </c>
      <c r="CF17" s="774"/>
      <c r="CG17" s="775"/>
      <c r="CH17" s="776">
        <v>0</v>
      </c>
      <c r="CI17" s="777">
        <v>-11</v>
      </c>
      <c r="CJ17" s="777">
        <v>-11</v>
      </c>
      <c r="CK17" s="777">
        <v>-11</v>
      </c>
      <c r="CL17" s="778">
        <v>-11</v>
      </c>
      <c r="CM17" s="776">
        <v>243</v>
      </c>
      <c r="CN17" s="777"/>
      <c r="CO17" s="777"/>
      <c r="CP17" s="777"/>
      <c r="CQ17" s="778"/>
      <c r="CR17" s="776">
        <v>60</v>
      </c>
      <c r="CS17" s="777"/>
      <c r="CT17" s="777"/>
      <c r="CU17" s="777"/>
      <c r="CV17" s="778"/>
      <c r="CW17" s="776">
        <v>40</v>
      </c>
      <c r="CX17" s="777">
        <v>39.040999999999997</v>
      </c>
      <c r="CY17" s="777">
        <v>39.040999999999997</v>
      </c>
      <c r="CZ17" s="777">
        <v>39.040999999999997</v>
      </c>
      <c r="DA17" s="778">
        <v>39.040999999999997</v>
      </c>
      <c r="DB17" s="776">
        <v>0</v>
      </c>
      <c r="DC17" s="777">
        <v>0</v>
      </c>
      <c r="DD17" s="777">
        <v>0</v>
      </c>
      <c r="DE17" s="777">
        <v>0</v>
      </c>
      <c r="DF17" s="778">
        <v>0</v>
      </c>
      <c r="DG17" s="776">
        <v>0</v>
      </c>
      <c r="DH17" s="777"/>
      <c r="DI17" s="777"/>
      <c r="DJ17" s="777"/>
      <c r="DK17" s="778"/>
      <c r="DL17" s="776">
        <v>0</v>
      </c>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626</v>
      </c>
      <c r="BT18" s="774"/>
      <c r="BU18" s="774"/>
      <c r="BV18" s="774" t="s">
        <v>626</v>
      </c>
      <c r="BW18" s="774"/>
      <c r="BX18" s="774"/>
      <c r="BY18" s="774" t="s">
        <v>626</v>
      </c>
      <c r="BZ18" s="774"/>
      <c r="CA18" s="774"/>
      <c r="CB18" s="774" t="s">
        <v>626</v>
      </c>
      <c r="CC18" s="774"/>
      <c r="CD18" s="774"/>
      <c r="CE18" s="774" t="s">
        <v>626</v>
      </c>
      <c r="CF18" s="774"/>
      <c r="CG18" s="775"/>
      <c r="CH18" s="776">
        <v>-151</v>
      </c>
      <c r="CI18" s="777">
        <v>-136</v>
      </c>
      <c r="CJ18" s="777">
        <v>-136</v>
      </c>
      <c r="CK18" s="777">
        <v>-136</v>
      </c>
      <c r="CL18" s="778">
        <v>-136</v>
      </c>
      <c r="CM18" s="776">
        <v>1753</v>
      </c>
      <c r="CN18" s="777"/>
      <c r="CO18" s="777"/>
      <c r="CP18" s="777"/>
      <c r="CQ18" s="778"/>
      <c r="CR18" s="776">
        <v>2040</v>
      </c>
      <c r="CS18" s="777"/>
      <c r="CT18" s="777"/>
      <c r="CU18" s="777"/>
      <c r="CV18" s="778"/>
      <c r="CW18" s="776">
        <v>0</v>
      </c>
      <c r="CX18" s="777">
        <v>0</v>
      </c>
      <c r="CY18" s="777">
        <v>0</v>
      </c>
      <c r="CZ18" s="777">
        <v>0</v>
      </c>
      <c r="DA18" s="778">
        <v>0</v>
      </c>
      <c r="DB18" s="776">
        <v>5742</v>
      </c>
      <c r="DC18" s="777">
        <v>5812.424</v>
      </c>
      <c r="DD18" s="777">
        <v>5812.424</v>
      </c>
      <c r="DE18" s="777">
        <v>5812.424</v>
      </c>
      <c r="DF18" s="778">
        <v>5812.424</v>
      </c>
      <c r="DG18" s="776">
        <v>0</v>
      </c>
      <c r="DH18" s="777"/>
      <c r="DI18" s="777"/>
      <c r="DJ18" s="777"/>
      <c r="DK18" s="778"/>
      <c r="DL18" s="776">
        <v>1119</v>
      </c>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627</v>
      </c>
      <c r="BT19" s="774"/>
      <c r="BU19" s="774"/>
      <c r="BV19" s="774" t="s">
        <v>627</v>
      </c>
      <c r="BW19" s="774"/>
      <c r="BX19" s="774"/>
      <c r="BY19" s="774" t="s">
        <v>627</v>
      </c>
      <c r="BZ19" s="774"/>
      <c r="CA19" s="774"/>
      <c r="CB19" s="774" t="s">
        <v>627</v>
      </c>
      <c r="CC19" s="774"/>
      <c r="CD19" s="774"/>
      <c r="CE19" s="774" t="s">
        <v>627</v>
      </c>
      <c r="CF19" s="774"/>
      <c r="CG19" s="775"/>
      <c r="CH19" s="776">
        <v>-57</v>
      </c>
      <c r="CI19" s="777">
        <v>-2</v>
      </c>
      <c r="CJ19" s="777">
        <v>-2</v>
      </c>
      <c r="CK19" s="777">
        <v>-2</v>
      </c>
      <c r="CL19" s="778">
        <v>-2</v>
      </c>
      <c r="CM19" s="776">
        <v>1141</v>
      </c>
      <c r="CN19" s="777"/>
      <c r="CO19" s="777"/>
      <c r="CP19" s="777"/>
      <c r="CQ19" s="778"/>
      <c r="CR19" s="776">
        <v>1000</v>
      </c>
      <c r="CS19" s="777"/>
      <c r="CT19" s="777"/>
      <c r="CU19" s="777"/>
      <c r="CV19" s="778"/>
      <c r="CW19" s="776">
        <v>0</v>
      </c>
      <c r="CX19" s="777">
        <v>0</v>
      </c>
      <c r="CY19" s="777">
        <v>0</v>
      </c>
      <c r="CZ19" s="777">
        <v>0</v>
      </c>
      <c r="DA19" s="778">
        <v>0</v>
      </c>
      <c r="DB19" s="776">
        <v>0</v>
      </c>
      <c r="DC19" s="777">
        <v>0</v>
      </c>
      <c r="DD19" s="777">
        <v>0</v>
      </c>
      <c r="DE19" s="777">
        <v>0</v>
      </c>
      <c r="DF19" s="778">
        <v>0</v>
      </c>
      <c r="DG19" s="776">
        <v>0</v>
      </c>
      <c r="DH19" s="777"/>
      <c r="DI19" s="777"/>
      <c r="DJ19" s="777"/>
      <c r="DK19" s="778"/>
      <c r="DL19" s="776">
        <v>0</v>
      </c>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628</v>
      </c>
      <c r="BT20" s="774"/>
      <c r="BU20" s="774"/>
      <c r="BV20" s="774" t="s">
        <v>628</v>
      </c>
      <c r="BW20" s="774"/>
      <c r="BX20" s="774"/>
      <c r="BY20" s="774" t="s">
        <v>628</v>
      </c>
      <c r="BZ20" s="774"/>
      <c r="CA20" s="774"/>
      <c r="CB20" s="774" t="s">
        <v>628</v>
      </c>
      <c r="CC20" s="774"/>
      <c r="CD20" s="774"/>
      <c r="CE20" s="774" t="s">
        <v>628</v>
      </c>
      <c r="CF20" s="774"/>
      <c r="CG20" s="775"/>
      <c r="CH20" s="776">
        <v>120</v>
      </c>
      <c r="CI20" s="777">
        <v>64</v>
      </c>
      <c r="CJ20" s="777">
        <v>64</v>
      </c>
      <c r="CK20" s="777">
        <v>64</v>
      </c>
      <c r="CL20" s="778">
        <v>64</v>
      </c>
      <c r="CM20" s="776">
        <v>1245</v>
      </c>
      <c r="CN20" s="777"/>
      <c r="CO20" s="777"/>
      <c r="CP20" s="777"/>
      <c r="CQ20" s="778"/>
      <c r="CR20" s="776">
        <v>280</v>
      </c>
      <c r="CS20" s="777"/>
      <c r="CT20" s="777"/>
      <c r="CU20" s="777"/>
      <c r="CV20" s="778"/>
      <c r="CW20" s="776">
        <v>0</v>
      </c>
      <c r="CX20" s="777">
        <v>0</v>
      </c>
      <c r="CY20" s="777">
        <v>0</v>
      </c>
      <c r="CZ20" s="777">
        <v>0</v>
      </c>
      <c r="DA20" s="778">
        <v>0</v>
      </c>
      <c r="DB20" s="776">
        <v>0</v>
      </c>
      <c r="DC20" s="777">
        <v>0</v>
      </c>
      <c r="DD20" s="777">
        <v>0</v>
      </c>
      <c r="DE20" s="777">
        <v>0</v>
      </c>
      <c r="DF20" s="778">
        <v>0</v>
      </c>
      <c r="DG20" s="776">
        <v>0</v>
      </c>
      <c r="DH20" s="777"/>
      <c r="DI20" s="777"/>
      <c r="DJ20" s="777"/>
      <c r="DK20" s="778"/>
      <c r="DL20" s="776">
        <v>0</v>
      </c>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629</v>
      </c>
      <c r="BT21" s="774"/>
      <c r="BU21" s="774"/>
      <c r="BV21" s="774" t="s">
        <v>629</v>
      </c>
      <c r="BW21" s="774"/>
      <c r="BX21" s="774"/>
      <c r="BY21" s="774" t="s">
        <v>629</v>
      </c>
      <c r="BZ21" s="774"/>
      <c r="CA21" s="774"/>
      <c r="CB21" s="774" t="s">
        <v>629</v>
      </c>
      <c r="CC21" s="774"/>
      <c r="CD21" s="774"/>
      <c r="CE21" s="774" t="s">
        <v>629</v>
      </c>
      <c r="CF21" s="774"/>
      <c r="CG21" s="775"/>
      <c r="CH21" s="776">
        <v>24</v>
      </c>
      <c r="CI21" s="777">
        <v>3</v>
      </c>
      <c r="CJ21" s="777">
        <v>3</v>
      </c>
      <c r="CK21" s="777">
        <v>3</v>
      </c>
      <c r="CL21" s="778">
        <v>3</v>
      </c>
      <c r="CM21" s="776">
        <v>78</v>
      </c>
      <c r="CN21" s="777"/>
      <c r="CO21" s="777"/>
      <c r="CP21" s="777"/>
      <c r="CQ21" s="778"/>
      <c r="CR21" s="776">
        <v>10</v>
      </c>
      <c r="CS21" s="777"/>
      <c r="CT21" s="777"/>
      <c r="CU21" s="777"/>
      <c r="CV21" s="778"/>
      <c r="CW21" s="776">
        <v>0</v>
      </c>
      <c r="CX21" s="777">
        <v>0</v>
      </c>
      <c r="CY21" s="777">
        <v>0</v>
      </c>
      <c r="CZ21" s="777">
        <v>0</v>
      </c>
      <c r="DA21" s="778">
        <v>0</v>
      </c>
      <c r="DB21" s="776">
        <v>0</v>
      </c>
      <c r="DC21" s="777">
        <v>0</v>
      </c>
      <c r="DD21" s="777">
        <v>0</v>
      </c>
      <c r="DE21" s="777">
        <v>0</v>
      </c>
      <c r="DF21" s="778">
        <v>0</v>
      </c>
      <c r="DG21" s="776">
        <v>0</v>
      </c>
      <c r="DH21" s="777"/>
      <c r="DI21" s="777"/>
      <c r="DJ21" s="777"/>
      <c r="DK21" s="778"/>
      <c r="DL21" s="776">
        <v>0</v>
      </c>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t="s">
        <v>630</v>
      </c>
      <c r="BT22" s="774"/>
      <c r="BU22" s="774"/>
      <c r="BV22" s="774" t="s">
        <v>630</v>
      </c>
      <c r="BW22" s="774"/>
      <c r="BX22" s="774"/>
      <c r="BY22" s="774" t="s">
        <v>630</v>
      </c>
      <c r="BZ22" s="774"/>
      <c r="CA22" s="774"/>
      <c r="CB22" s="774" t="s">
        <v>630</v>
      </c>
      <c r="CC22" s="774"/>
      <c r="CD22" s="774"/>
      <c r="CE22" s="774" t="s">
        <v>630</v>
      </c>
      <c r="CF22" s="774"/>
      <c r="CG22" s="775"/>
      <c r="CH22" s="776">
        <v>2</v>
      </c>
      <c r="CI22" s="777">
        <v>3</v>
      </c>
      <c r="CJ22" s="777">
        <v>3</v>
      </c>
      <c r="CK22" s="777">
        <v>3</v>
      </c>
      <c r="CL22" s="778">
        <v>3</v>
      </c>
      <c r="CM22" s="776">
        <v>206</v>
      </c>
      <c r="CN22" s="777"/>
      <c r="CO22" s="777"/>
      <c r="CP22" s="777"/>
      <c r="CQ22" s="778"/>
      <c r="CR22" s="776">
        <v>22</v>
      </c>
      <c r="CS22" s="777"/>
      <c r="CT22" s="777"/>
      <c r="CU22" s="777"/>
      <c r="CV22" s="778"/>
      <c r="CW22" s="776">
        <v>0</v>
      </c>
      <c r="CX22" s="777">
        <v>0</v>
      </c>
      <c r="CY22" s="777">
        <v>0</v>
      </c>
      <c r="CZ22" s="777">
        <v>0</v>
      </c>
      <c r="DA22" s="778">
        <v>0</v>
      </c>
      <c r="DB22" s="776">
        <v>0</v>
      </c>
      <c r="DC22" s="777">
        <v>0</v>
      </c>
      <c r="DD22" s="777">
        <v>0</v>
      </c>
      <c r="DE22" s="777">
        <v>0</v>
      </c>
      <c r="DF22" s="778">
        <v>0</v>
      </c>
      <c r="DG22" s="776">
        <v>0</v>
      </c>
      <c r="DH22" s="777"/>
      <c r="DI22" s="777"/>
      <c r="DJ22" s="777"/>
      <c r="DK22" s="778"/>
      <c r="DL22" s="776">
        <v>0</v>
      </c>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400</v>
      </c>
      <c r="B23" s="789" t="s">
        <v>401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7707</v>
      </c>
      <c r="AG23" s="793"/>
      <c r="AH23" s="793"/>
      <c r="AI23" s="793"/>
      <c r="AJ23" s="796"/>
      <c r="AK23" s="797"/>
      <c r="AL23" s="798"/>
      <c r="AM23" s="798"/>
      <c r="AN23" s="798"/>
      <c r="AO23" s="798"/>
      <c r="AP23" s="793"/>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t="s">
        <v>631</v>
      </c>
      <c r="BT23" s="774"/>
      <c r="BU23" s="774"/>
      <c r="BV23" s="774" t="s">
        <v>631</v>
      </c>
      <c r="BW23" s="774"/>
      <c r="BX23" s="774"/>
      <c r="BY23" s="774" t="s">
        <v>631</v>
      </c>
      <c r="BZ23" s="774"/>
      <c r="CA23" s="774"/>
      <c r="CB23" s="774" t="s">
        <v>631</v>
      </c>
      <c r="CC23" s="774"/>
      <c r="CD23" s="774"/>
      <c r="CE23" s="774" t="s">
        <v>631</v>
      </c>
      <c r="CF23" s="774"/>
      <c r="CG23" s="775"/>
      <c r="CH23" s="776">
        <v>7</v>
      </c>
      <c r="CI23" s="777">
        <v>25</v>
      </c>
      <c r="CJ23" s="777">
        <v>25</v>
      </c>
      <c r="CK23" s="777">
        <v>25</v>
      </c>
      <c r="CL23" s="778">
        <v>25</v>
      </c>
      <c r="CM23" s="776">
        <v>154</v>
      </c>
      <c r="CN23" s="777"/>
      <c r="CO23" s="777"/>
      <c r="CP23" s="777"/>
      <c r="CQ23" s="778"/>
      <c r="CR23" s="776">
        <v>80</v>
      </c>
      <c r="CS23" s="777"/>
      <c r="CT23" s="777"/>
      <c r="CU23" s="777"/>
      <c r="CV23" s="778"/>
      <c r="CW23" s="776">
        <v>0</v>
      </c>
      <c r="CX23" s="777">
        <v>0</v>
      </c>
      <c r="CY23" s="777">
        <v>0</v>
      </c>
      <c r="CZ23" s="777">
        <v>0</v>
      </c>
      <c r="DA23" s="778">
        <v>0</v>
      </c>
      <c r="DB23" s="776">
        <v>0</v>
      </c>
      <c r="DC23" s="777">
        <v>0</v>
      </c>
      <c r="DD23" s="777">
        <v>0</v>
      </c>
      <c r="DE23" s="777">
        <v>0</v>
      </c>
      <c r="DF23" s="778">
        <v>0</v>
      </c>
      <c r="DG23" s="776">
        <v>0</v>
      </c>
      <c r="DH23" s="777"/>
      <c r="DI23" s="777"/>
      <c r="DJ23" s="777"/>
      <c r="DK23" s="778"/>
      <c r="DL23" s="776">
        <v>0</v>
      </c>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412</v>
      </c>
      <c r="C28" s="750"/>
      <c r="D28" s="750"/>
      <c r="E28" s="750"/>
      <c r="F28" s="750"/>
      <c r="G28" s="750"/>
      <c r="H28" s="750"/>
      <c r="I28" s="750"/>
      <c r="J28" s="750"/>
      <c r="K28" s="750"/>
      <c r="L28" s="750"/>
      <c r="M28" s="750"/>
      <c r="N28" s="750"/>
      <c r="O28" s="750"/>
      <c r="P28" s="751"/>
      <c r="Q28" s="822">
        <v>143702</v>
      </c>
      <c r="R28" s="823"/>
      <c r="S28" s="823"/>
      <c r="T28" s="823"/>
      <c r="U28" s="823"/>
      <c r="V28" s="823">
        <v>140863</v>
      </c>
      <c r="W28" s="823"/>
      <c r="X28" s="823"/>
      <c r="Y28" s="823"/>
      <c r="Z28" s="823"/>
      <c r="AA28" s="823">
        <v>2839</v>
      </c>
      <c r="AB28" s="823"/>
      <c r="AC28" s="823"/>
      <c r="AD28" s="823"/>
      <c r="AE28" s="824"/>
      <c r="AF28" s="825">
        <v>2771</v>
      </c>
      <c r="AG28" s="823"/>
      <c r="AH28" s="823"/>
      <c r="AI28" s="823"/>
      <c r="AJ28" s="826"/>
      <c r="AK28" s="827">
        <v>15599</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413</v>
      </c>
      <c r="C29" s="781"/>
      <c r="D29" s="781"/>
      <c r="E29" s="781"/>
      <c r="F29" s="781"/>
      <c r="G29" s="781"/>
      <c r="H29" s="781"/>
      <c r="I29" s="781"/>
      <c r="J29" s="781"/>
      <c r="K29" s="781"/>
      <c r="L29" s="781"/>
      <c r="M29" s="781"/>
      <c r="N29" s="781"/>
      <c r="O29" s="781"/>
      <c r="P29" s="782"/>
      <c r="Q29" s="783">
        <v>153922</v>
      </c>
      <c r="R29" s="784"/>
      <c r="S29" s="784"/>
      <c r="T29" s="784"/>
      <c r="U29" s="784"/>
      <c r="V29" s="784">
        <v>149570</v>
      </c>
      <c r="W29" s="784"/>
      <c r="X29" s="784"/>
      <c r="Y29" s="784"/>
      <c r="Z29" s="784"/>
      <c r="AA29" s="784">
        <v>4352</v>
      </c>
      <c r="AB29" s="784"/>
      <c r="AC29" s="784"/>
      <c r="AD29" s="784"/>
      <c r="AE29" s="785"/>
      <c r="AF29" s="786">
        <v>4352</v>
      </c>
      <c r="AG29" s="787"/>
      <c r="AH29" s="787"/>
      <c r="AI29" s="787"/>
      <c r="AJ29" s="788"/>
      <c r="AK29" s="834">
        <v>23776</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414</v>
      </c>
      <c r="C30" s="781"/>
      <c r="D30" s="781"/>
      <c r="E30" s="781"/>
      <c r="F30" s="781"/>
      <c r="G30" s="781"/>
      <c r="H30" s="781"/>
      <c r="I30" s="781"/>
      <c r="J30" s="781"/>
      <c r="K30" s="781"/>
      <c r="L30" s="781"/>
      <c r="M30" s="781"/>
      <c r="N30" s="781"/>
      <c r="O30" s="781"/>
      <c r="P30" s="782"/>
      <c r="Q30" s="783">
        <v>24482</v>
      </c>
      <c r="R30" s="784"/>
      <c r="S30" s="784"/>
      <c r="T30" s="784"/>
      <c r="U30" s="784"/>
      <c r="V30" s="784">
        <v>23639</v>
      </c>
      <c r="W30" s="784"/>
      <c r="X30" s="784"/>
      <c r="Y30" s="784"/>
      <c r="Z30" s="784"/>
      <c r="AA30" s="784">
        <v>842</v>
      </c>
      <c r="AB30" s="784"/>
      <c r="AC30" s="784"/>
      <c r="AD30" s="784"/>
      <c r="AE30" s="785"/>
      <c r="AF30" s="786">
        <v>842</v>
      </c>
      <c r="AG30" s="787"/>
      <c r="AH30" s="787"/>
      <c r="AI30" s="787"/>
      <c r="AJ30" s="788"/>
      <c r="AK30" s="834">
        <v>4757</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415</v>
      </c>
      <c r="C31" s="781"/>
      <c r="D31" s="781"/>
      <c r="E31" s="781"/>
      <c r="F31" s="781"/>
      <c r="G31" s="781"/>
      <c r="H31" s="781"/>
      <c r="I31" s="781"/>
      <c r="J31" s="781"/>
      <c r="K31" s="781"/>
      <c r="L31" s="781"/>
      <c r="M31" s="781"/>
      <c r="N31" s="781"/>
      <c r="O31" s="781"/>
      <c r="P31" s="782"/>
      <c r="Q31" s="783">
        <v>17003</v>
      </c>
      <c r="R31" s="784"/>
      <c r="S31" s="784"/>
      <c r="T31" s="784"/>
      <c r="U31" s="784"/>
      <c r="V31" s="784">
        <v>9908</v>
      </c>
      <c r="W31" s="784"/>
      <c r="X31" s="784"/>
      <c r="Y31" s="784"/>
      <c r="Z31" s="784"/>
      <c r="AA31" s="784">
        <v>7095</v>
      </c>
      <c r="AB31" s="784"/>
      <c r="AC31" s="784"/>
      <c r="AD31" s="784"/>
      <c r="AE31" s="785"/>
      <c r="AF31" s="786">
        <v>7095</v>
      </c>
      <c r="AG31" s="787"/>
      <c r="AH31" s="787"/>
      <c r="AI31" s="787"/>
      <c r="AJ31" s="788"/>
      <c r="AK31" s="834">
        <v>2658</v>
      </c>
      <c r="AL31" s="830"/>
      <c r="AM31" s="830"/>
      <c r="AN31" s="830"/>
      <c r="AO31" s="830"/>
      <c r="AP31" s="830">
        <v>154831</v>
      </c>
      <c r="AQ31" s="830"/>
      <c r="AR31" s="830"/>
      <c r="AS31" s="830"/>
      <c r="AT31" s="830"/>
      <c r="AU31" s="830">
        <v>8825</v>
      </c>
      <c r="AV31" s="830"/>
      <c r="AW31" s="830"/>
      <c r="AX31" s="830"/>
      <c r="AY31" s="830"/>
      <c r="AZ31" s="831">
        <v>0</v>
      </c>
      <c r="BA31" s="831"/>
      <c r="BB31" s="831"/>
      <c r="BC31" s="831"/>
      <c r="BD31" s="831"/>
      <c r="BE31" s="832" t="s">
        <v>416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417</v>
      </c>
      <c r="C32" s="781"/>
      <c r="D32" s="781"/>
      <c r="E32" s="781"/>
      <c r="F32" s="781"/>
      <c r="G32" s="781"/>
      <c r="H32" s="781"/>
      <c r="I32" s="781"/>
      <c r="J32" s="781"/>
      <c r="K32" s="781"/>
      <c r="L32" s="781"/>
      <c r="M32" s="781"/>
      <c r="N32" s="781"/>
      <c r="O32" s="781"/>
      <c r="P32" s="782"/>
      <c r="Q32" s="783">
        <v>13324</v>
      </c>
      <c r="R32" s="784"/>
      <c r="S32" s="784"/>
      <c r="T32" s="784"/>
      <c r="U32" s="784"/>
      <c r="V32" s="784">
        <v>8520</v>
      </c>
      <c r="W32" s="784"/>
      <c r="X32" s="784"/>
      <c r="Y32" s="784"/>
      <c r="Z32" s="784"/>
      <c r="AA32" s="784">
        <v>4804</v>
      </c>
      <c r="AB32" s="784"/>
      <c r="AC32" s="784"/>
      <c r="AD32" s="784"/>
      <c r="AE32" s="785"/>
      <c r="AF32" s="786">
        <v>4804</v>
      </c>
      <c r="AG32" s="787"/>
      <c r="AH32" s="787"/>
      <c r="AI32" s="787"/>
      <c r="AJ32" s="788"/>
      <c r="AK32" s="834">
        <v>19111</v>
      </c>
      <c r="AL32" s="830"/>
      <c r="AM32" s="830"/>
      <c r="AN32" s="830"/>
      <c r="AO32" s="830"/>
      <c r="AP32" s="830">
        <v>246735</v>
      </c>
      <c r="AQ32" s="830"/>
      <c r="AR32" s="830"/>
      <c r="AS32" s="830"/>
      <c r="AT32" s="830"/>
      <c r="AU32" s="830">
        <v>151170</v>
      </c>
      <c r="AV32" s="830"/>
      <c r="AW32" s="830"/>
      <c r="AX32" s="830"/>
      <c r="AY32" s="830"/>
      <c r="AZ32" s="831">
        <v>0</v>
      </c>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419</v>
      </c>
      <c r="C33" s="781"/>
      <c r="D33" s="781"/>
      <c r="E33" s="781"/>
      <c r="F33" s="781"/>
      <c r="G33" s="781"/>
      <c r="H33" s="781"/>
      <c r="I33" s="781"/>
      <c r="J33" s="781"/>
      <c r="K33" s="781"/>
      <c r="L33" s="781"/>
      <c r="M33" s="781"/>
      <c r="N33" s="781"/>
      <c r="O33" s="781"/>
      <c r="P33" s="782"/>
      <c r="Q33" s="783">
        <v>4405</v>
      </c>
      <c r="R33" s="784"/>
      <c r="S33" s="784"/>
      <c r="T33" s="784"/>
      <c r="U33" s="784"/>
      <c r="V33" s="784">
        <v>4203</v>
      </c>
      <c r="W33" s="784"/>
      <c r="X33" s="784"/>
      <c r="Y33" s="784"/>
      <c r="Z33" s="784"/>
      <c r="AA33" s="784">
        <v>-680</v>
      </c>
      <c r="AB33" s="784"/>
      <c r="AC33" s="784"/>
      <c r="AD33" s="784"/>
      <c r="AE33" s="785"/>
      <c r="AF33" s="786" t="s">
        <v>420</v>
      </c>
      <c r="AG33" s="787"/>
      <c r="AH33" s="787"/>
      <c r="AI33" s="787"/>
      <c r="AJ33" s="788"/>
      <c r="AK33" s="834">
        <v>464</v>
      </c>
      <c r="AL33" s="830"/>
      <c r="AM33" s="830"/>
      <c r="AN33" s="830"/>
      <c r="AO33" s="830"/>
      <c r="AP33" s="830">
        <v>7997</v>
      </c>
      <c r="AQ33" s="830"/>
      <c r="AR33" s="830"/>
      <c r="AS33" s="830"/>
      <c r="AT33" s="830"/>
      <c r="AU33" s="830">
        <v>216</v>
      </c>
      <c r="AV33" s="830"/>
      <c r="AW33" s="830"/>
      <c r="AX33" s="830"/>
      <c r="AY33" s="830"/>
      <c r="AZ33" s="831">
        <v>0</v>
      </c>
      <c r="BA33" s="831"/>
      <c r="BB33" s="831"/>
      <c r="BC33" s="831"/>
      <c r="BD33" s="831"/>
      <c r="BE33" s="832" t="s">
        <v>421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422</v>
      </c>
      <c r="C34" s="781"/>
      <c r="D34" s="781"/>
      <c r="E34" s="781"/>
      <c r="F34" s="781"/>
      <c r="G34" s="781"/>
      <c r="H34" s="781"/>
      <c r="I34" s="781"/>
      <c r="J34" s="781"/>
      <c r="K34" s="781"/>
      <c r="L34" s="781"/>
      <c r="M34" s="781"/>
      <c r="N34" s="781"/>
      <c r="O34" s="781"/>
      <c r="P34" s="782"/>
      <c r="Q34" s="783">
        <v>2849</v>
      </c>
      <c r="R34" s="784"/>
      <c r="S34" s="784"/>
      <c r="T34" s="784"/>
      <c r="U34" s="784"/>
      <c r="V34" s="784">
        <v>33350</v>
      </c>
      <c r="W34" s="784"/>
      <c r="X34" s="784"/>
      <c r="Y34" s="784"/>
      <c r="Z34" s="784"/>
      <c r="AA34" s="784">
        <v>-43393</v>
      </c>
      <c r="AB34" s="784"/>
      <c r="AC34" s="784"/>
      <c r="AD34" s="784"/>
      <c r="AE34" s="785"/>
      <c r="AF34" s="786" t="s">
        <v>420</v>
      </c>
      <c r="AG34" s="787"/>
      <c r="AH34" s="787"/>
      <c r="AI34" s="787"/>
      <c r="AJ34" s="788"/>
      <c r="AK34" s="834">
        <v>5336</v>
      </c>
      <c r="AL34" s="830"/>
      <c r="AM34" s="830"/>
      <c r="AN34" s="830"/>
      <c r="AO34" s="830"/>
      <c r="AP34" s="830">
        <v>310108</v>
      </c>
      <c r="AQ34" s="830"/>
      <c r="AR34" s="830"/>
      <c r="AS34" s="830"/>
      <c r="AT34" s="830"/>
      <c r="AU34" s="830">
        <v>56750</v>
      </c>
      <c r="AV34" s="830"/>
      <c r="AW34" s="830"/>
      <c r="AX34" s="830"/>
      <c r="AY34" s="830"/>
      <c r="AZ34" s="831">
        <v>0</v>
      </c>
      <c r="BA34" s="831"/>
      <c r="BB34" s="831"/>
      <c r="BC34" s="831"/>
      <c r="BD34" s="831"/>
      <c r="BE34" s="832" t="s">
        <v>423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424</v>
      </c>
      <c r="C35" s="781"/>
      <c r="D35" s="781"/>
      <c r="E35" s="781"/>
      <c r="F35" s="781"/>
      <c r="G35" s="781"/>
      <c r="H35" s="781"/>
      <c r="I35" s="781"/>
      <c r="J35" s="781"/>
      <c r="K35" s="781"/>
      <c r="L35" s="781"/>
      <c r="M35" s="781"/>
      <c r="N35" s="781"/>
      <c r="O35" s="781"/>
      <c r="P35" s="782"/>
      <c r="Q35" s="783">
        <v>10206</v>
      </c>
      <c r="R35" s="784"/>
      <c r="S35" s="784"/>
      <c r="T35" s="784"/>
      <c r="U35" s="784"/>
      <c r="V35" s="784">
        <v>9271</v>
      </c>
      <c r="W35" s="784"/>
      <c r="X35" s="784"/>
      <c r="Y35" s="784"/>
      <c r="Z35" s="784"/>
      <c r="AA35" s="784">
        <v>935</v>
      </c>
      <c r="AB35" s="784"/>
      <c r="AC35" s="784"/>
      <c r="AD35" s="784"/>
      <c r="AE35" s="785"/>
      <c r="AF35" s="786">
        <v>935</v>
      </c>
      <c r="AG35" s="787"/>
      <c r="AH35" s="787"/>
      <c r="AI35" s="787"/>
      <c r="AJ35" s="788"/>
      <c r="AK35" s="834">
        <v>1220</v>
      </c>
      <c r="AL35" s="830"/>
      <c r="AM35" s="830"/>
      <c r="AN35" s="830"/>
      <c r="AO35" s="830"/>
      <c r="AP35" s="830">
        <v>16534</v>
      </c>
      <c r="AQ35" s="830"/>
      <c r="AR35" s="830"/>
      <c r="AS35" s="830"/>
      <c r="AT35" s="830"/>
      <c r="AU35" s="830">
        <v>10764</v>
      </c>
      <c r="AV35" s="830"/>
      <c r="AW35" s="830"/>
      <c r="AX35" s="830"/>
      <c r="AY35" s="830"/>
      <c r="AZ35" s="831">
        <v>0</v>
      </c>
      <c r="BA35" s="831"/>
      <c r="BB35" s="831"/>
      <c r="BC35" s="831"/>
      <c r="BD35" s="831"/>
      <c r="BE35" s="832" t="s">
        <v>425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426</v>
      </c>
      <c r="C36" s="781"/>
      <c r="D36" s="781"/>
      <c r="E36" s="781"/>
      <c r="F36" s="781"/>
      <c r="G36" s="781"/>
      <c r="H36" s="781"/>
      <c r="I36" s="781"/>
      <c r="J36" s="781"/>
      <c r="K36" s="781"/>
      <c r="L36" s="781"/>
      <c r="M36" s="781"/>
      <c r="N36" s="781"/>
      <c r="O36" s="781"/>
      <c r="P36" s="782"/>
      <c r="Q36" s="783">
        <v>1788</v>
      </c>
      <c r="R36" s="784"/>
      <c r="S36" s="784"/>
      <c r="T36" s="784"/>
      <c r="U36" s="784"/>
      <c r="V36" s="784">
        <v>1514</v>
      </c>
      <c r="W36" s="784"/>
      <c r="X36" s="784"/>
      <c r="Y36" s="784"/>
      <c r="Z36" s="784"/>
      <c r="AA36" s="784">
        <v>274</v>
      </c>
      <c r="AB36" s="784"/>
      <c r="AC36" s="784"/>
      <c r="AD36" s="784"/>
      <c r="AE36" s="785"/>
      <c r="AF36" s="786">
        <v>274</v>
      </c>
      <c r="AG36" s="787"/>
      <c r="AH36" s="787"/>
      <c r="AI36" s="787"/>
      <c r="AJ36" s="788"/>
      <c r="AK36" s="834">
        <v>472</v>
      </c>
      <c r="AL36" s="830"/>
      <c r="AM36" s="830"/>
      <c r="AN36" s="830"/>
      <c r="AO36" s="830"/>
      <c r="AP36" s="830">
        <v>6844</v>
      </c>
      <c r="AQ36" s="830"/>
      <c r="AR36" s="830"/>
      <c r="AS36" s="830"/>
      <c r="AT36" s="830"/>
      <c r="AU36" s="830">
        <v>3011</v>
      </c>
      <c r="AV36" s="830"/>
      <c r="AW36" s="830"/>
      <c r="AX36" s="830"/>
      <c r="AY36" s="830"/>
      <c r="AZ36" s="831">
        <v>0</v>
      </c>
      <c r="BA36" s="831"/>
      <c r="BB36" s="831"/>
      <c r="BC36" s="831"/>
      <c r="BD36" s="831"/>
      <c r="BE36" s="832" t="s">
        <v>427</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428</v>
      </c>
      <c r="C37" s="781"/>
      <c r="D37" s="781"/>
      <c r="E37" s="781"/>
      <c r="F37" s="781"/>
      <c r="G37" s="781"/>
      <c r="H37" s="781"/>
      <c r="I37" s="781"/>
      <c r="J37" s="781"/>
      <c r="K37" s="781"/>
      <c r="L37" s="781"/>
      <c r="M37" s="781"/>
      <c r="N37" s="781"/>
      <c r="O37" s="781"/>
      <c r="P37" s="782"/>
      <c r="Q37" s="783">
        <v>53</v>
      </c>
      <c r="R37" s="784"/>
      <c r="S37" s="784"/>
      <c r="T37" s="784"/>
      <c r="U37" s="784"/>
      <c r="V37" s="784">
        <v>53</v>
      </c>
      <c r="W37" s="784"/>
      <c r="X37" s="784"/>
      <c r="Y37" s="784"/>
      <c r="Z37" s="784"/>
      <c r="AA37" s="784">
        <v>0</v>
      </c>
      <c r="AB37" s="784"/>
      <c r="AC37" s="784"/>
      <c r="AD37" s="784"/>
      <c r="AE37" s="785"/>
      <c r="AF37" s="786" t="s">
        <v>429</v>
      </c>
      <c r="AG37" s="787"/>
      <c r="AH37" s="787"/>
      <c r="AI37" s="787"/>
      <c r="AJ37" s="788"/>
      <c r="AK37" s="834">
        <v>40</v>
      </c>
      <c r="AL37" s="830"/>
      <c r="AM37" s="830"/>
      <c r="AN37" s="830"/>
      <c r="AO37" s="830"/>
      <c r="AP37" s="830">
        <v>188</v>
      </c>
      <c r="AQ37" s="830"/>
      <c r="AR37" s="830"/>
      <c r="AS37" s="830"/>
      <c r="AT37" s="830"/>
      <c r="AU37" s="830">
        <v>136</v>
      </c>
      <c r="AV37" s="830"/>
      <c r="AW37" s="830"/>
      <c r="AX37" s="830"/>
      <c r="AY37" s="830"/>
      <c r="AZ37" s="831">
        <v>0</v>
      </c>
      <c r="BA37" s="831"/>
      <c r="BB37" s="831"/>
      <c r="BC37" s="831"/>
      <c r="BD37" s="831"/>
      <c r="BE37" s="832" t="s">
        <v>430</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431</v>
      </c>
      <c r="C38" s="781"/>
      <c r="D38" s="781"/>
      <c r="E38" s="781"/>
      <c r="F38" s="781"/>
      <c r="G38" s="781"/>
      <c r="H38" s="781"/>
      <c r="I38" s="781"/>
      <c r="J38" s="781"/>
      <c r="K38" s="781"/>
      <c r="L38" s="781"/>
      <c r="M38" s="781"/>
      <c r="N38" s="781"/>
      <c r="O38" s="781"/>
      <c r="P38" s="782"/>
      <c r="Q38" s="783">
        <v>504</v>
      </c>
      <c r="R38" s="784"/>
      <c r="S38" s="784"/>
      <c r="T38" s="784"/>
      <c r="U38" s="784"/>
      <c r="V38" s="784">
        <v>213</v>
      </c>
      <c r="W38" s="784"/>
      <c r="X38" s="784"/>
      <c r="Y38" s="784"/>
      <c r="Z38" s="784"/>
      <c r="AA38" s="784">
        <v>295</v>
      </c>
      <c r="AB38" s="784"/>
      <c r="AC38" s="784"/>
      <c r="AD38" s="784"/>
      <c r="AE38" s="785"/>
      <c r="AF38" s="786">
        <v>295</v>
      </c>
      <c r="AG38" s="787"/>
      <c r="AH38" s="787"/>
      <c r="AI38" s="787"/>
      <c r="AJ38" s="788"/>
      <c r="AK38" s="834">
        <v>0</v>
      </c>
      <c r="AL38" s="830"/>
      <c r="AM38" s="830"/>
      <c r="AN38" s="830"/>
      <c r="AO38" s="830"/>
      <c r="AP38" s="830">
        <v>0</v>
      </c>
      <c r="AQ38" s="830"/>
      <c r="AR38" s="830"/>
      <c r="AS38" s="830"/>
      <c r="AT38" s="830"/>
      <c r="AU38" s="830">
        <v>0</v>
      </c>
      <c r="AV38" s="830"/>
      <c r="AW38" s="830"/>
      <c r="AX38" s="830"/>
      <c r="AY38" s="830"/>
      <c r="AZ38" s="831">
        <v>0</v>
      </c>
      <c r="BA38" s="831"/>
      <c r="BB38" s="831"/>
      <c r="BC38" s="831"/>
      <c r="BD38" s="831"/>
      <c r="BE38" s="832" t="s">
        <v>427</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400</v>
      </c>
      <c r="B63" s="789" t="s">
        <v>433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21369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434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436</v>
      </c>
      <c r="B66" s="728"/>
      <c r="C66" s="728"/>
      <c r="D66" s="728"/>
      <c r="E66" s="728"/>
      <c r="F66" s="728"/>
      <c r="G66" s="728"/>
      <c r="H66" s="728"/>
      <c r="I66" s="728"/>
      <c r="J66" s="728"/>
      <c r="K66" s="728"/>
      <c r="L66" s="728"/>
      <c r="M66" s="728"/>
      <c r="N66" s="728"/>
      <c r="O66" s="728"/>
      <c r="P66" s="729"/>
      <c r="Q66" s="733" t="s">
        <v>437</v>
      </c>
      <c r="R66" s="734"/>
      <c r="S66" s="734"/>
      <c r="T66" s="734"/>
      <c r="U66" s="735"/>
      <c r="V66" s="733" t="s">
        <v>438</v>
      </c>
      <c r="W66" s="734"/>
      <c r="X66" s="734"/>
      <c r="Y66" s="734"/>
      <c r="Z66" s="735"/>
      <c r="AA66" s="733" t="s">
        <v>439</v>
      </c>
      <c r="AB66" s="734"/>
      <c r="AC66" s="734"/>
      <c r="AD66" s="734"/>
      <c r="AE66" s="735"/>
      <c r="AF66" s="854" t="s">
        <v>440</v>
      </c>
      <c r="AG66" s="815"/>
      <c r="AH66" s="815"/>
      <c r="AI66" s="815"/>
      <c r="AJ66" s="855"/>
      <c r="AK66" s="733" t="s">
        <v>441</v>
      </c>
      <c r="AL66" s="728"/>
      <c r="AM66" s="728"/>
      <c r="AN66" s="728"/>
      <c r="AO66" s="729"/>
      <c r="AP66" s="733" t="s">
        <v>442</v>
      </c>
      <c r="AQ66" s="734"/>
      <c r="AR66" s="734"/>
      <c r="AS66" s="734"/>
      <c r="AT66" s="735"/>
      <c r="AU66" s="733" t="s">
        <v>443</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610</v>
      </c>
      <c r="C68" s="870"/>
      <c r="D68" s="870"/>
      <c r="E68" s="870"/>
      <c r="F68" s="870"/>
      <c r="G68" s="870"/>
      <c r="H68" s="870"/>
      <c r="I68" s="870"/>
      <c r="J68" s="870"/>
      <c r="K68" s="870"/>
      <c r="L68" s="870"/>
      <c r="M68" s="870"/>
      <c r="N68" s="870"/>
      <c r="O68" s="870"/>
      <c r="P68" s="871"/>
      <c r="Q68" s="872">
        <v>24</v>
      </c>
      <c r="R68" s="866"/>
      <c r="S68" s="866"/>
      <c r="T68" s="866"/>
      <c r="U68" s="866"/>
      <c r="V68" s="866">
        <v>19</v>
      </c>
      <c r="W68" s="866"/>
      <c r="X68" s="866"/>
      <c r="Y68" s="866"/>
      <c r="Z68" s="866"/>
      <c r="AA68" s="866">
        <v>5</v>
      </c>
      <c r="AB68" s="866"/>
      <c r="AC68" s="866"/>
      <c r="AD68" s="866"/>
      <c r="AE68" s="866"/>
      <c r="AF68" s="866">
        <v>5</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611</v>
      </c>
      <c r="C69" s="874"/>
      <c r="D69" s="874"/>
      <c r="E69" s="874"/>
      <c r="F69" s="874"/>
      <c r="G69" s="874"/>
      <c r="H69" s="874"/>
      <c r="I69" s="874"/>
      <c r="J69" s="874"/>
      <c r="K69" s="874"/>
      <c r="L69" s="874"/>
      <c r="M69" s="874"/>
      <c r="N69" s="874"/>
      <c r="O69" s="874"/>
      <c r="P69" s="875"/>
      <c r="Q69" s="876">
        <v>23</v>
      </c>
      <c r="R69" s="830"/>
      <c r="S69" s="830"/>
      <c r="T69" s="830"/>
      <c r="U69" s="830"/>
      <c r="V69" s="830">
        <v>16</v>
      </c>
      <c r="W69" s="830"/>
      <c r="X69" s="830"/>
      <c r="Y69" s="830"/>
      <c r="Z69" s="830"/>
      <c r="AA69" s="830">
        <v>7</v>
      </c>
      <c r="AB69" s="830"/>
      <c r="AC69" s="830"/>
      <c r="AD69" s="830"/>
      <c r="AE69" s="830"/>
      <c r="AF69" s="830">
        <v>7</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612</v>
      </c>
      <c r="C70" s="874"/>
      <c r="D70" s="874"/>
      <c r="E70" s="874"/>
      <c r="F70" s="874"/>
      <c r="G70" s="874"/>
      <c r="H70" s="874"/>
      <c r="I70" s="874"/>
      <c r="J70" s="874"/>
      <c r="K70" s="874"/>
      <c r="L70" s="874"/>
      <c r="M70" s="874"/>
      <c r="N70" s="874"/>
      <c r="O70" s="874"/>
      <c r="P70" s="875"/>
      <c r="Q70" s="876">
        <v>15</v>
      </c>
      <c r="R70" s="830"/>
      <c r="S70" s="830"/>
      <c r="T70" s="830"/>
      <c r="U70" s="830"/>
      <c r="V70" s="830">
        <v>11</v>
      </c>
      <c r="W70" s="830"/>
      <c r="X70" s="830"/>
      <c r="Y70" s="830"/>
      <c r="Z70" s="830"/>
      <c r="AA70" s="830">
        <v>4</v>
      </c>
      <c r="AB70" s="830"/>
      <c r="AC70" s="830"/>
      <c r="AD70" s="830"/>
      <c r="AE70" s="830"/>
      <c r="AF70" s="830">
        <v>4</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613</v>
      </c>
      <c r="C71" s="874"/>
      <c r="D71" s="874"/>
      <c r="E71" s="874"/>
      <c r="F71" s="874"/>
      <c r="G71" s="874"/>
      <c r="H71" s="874"/>
      <c r="I71" s="874"/>
      <c r="J71" s="874"/>
      <c r="K71" s="874"/>
      <c r="L71" s="874"/>
      <c r="M71" s="874"/>
      <c r="N71" s="874"/>
      <c r="O71" s="874"/>
      <c r="P71" s="875"/>
      <c r="Q71" s="876">
        <v>399766</v>
      </c>
      <c r="R71" s="830"/>
      <c r="S71" s="830"/>
      <c r="T71" s="830"/>
      <c r="U71" s="830"/>
      <c r="V71" s="830">
        <v>389225</v>
      </c>
      <c r="W71" s="830"/>
      <c r="X71" s="830"/>
      <c r="Y71" s="830"/>
      <c r="Z71" s="830"/>
      <c r="AA71" s="830">
        <v>10541</v>
      </c>
      <c r="AB71" s="830"/>
      <c r="AC71" s="830"/>
      <c r="AD71" s="830"/>
      <c r="AE71" s="830"/>
      <c r="AF71" s="830">
        <v>10541</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614</v>
      </c>
      <c r="C72" s="874"/>
      <c r="D72" s="874"/>
      <c r="E72" s="874"/>
      <c r="F72" s="874"/>
      <c r="G72" s="874"/>
      <c r="H72" s="874"/>
      <c r="I72" s="874"/>
      <c r="J72" s="874"/>
      <c r="K72" s="874"/>
      <c r="L72" s="874"/>
      <c r="M72" s="874"/>
      <c r="N72" s="874"/>
      <c r="O72" s="874"/>
      <c r="P72" s="875"/>
      <c r="Q72" s="876">
        <v>2743</v>
      </c>
      <c r="R72" s="830"/>
      <c r="S72" s="830"/>
      <c r="T72" s="830"/>
      <c r="U72" s="830"/>
      <c r="V72" s="830">
        <v>2681</v>
      </c>
      <c r="W72" s="830"/>
      <c r="X72" s="830"/>
      <c r="Y72" s="830"/>
      <c r="Z72" s="830"/>
      <c r="AA72" s="830">
        <v>62</v>
      </c>
      <c r="AB72" s="830"/>
      <c r="AC72" s="830"/>
      <c r="AD72" s="830"/>
      <c r="AE72" s="830"/>
      <c r="AF72" s="830">
        <v>62</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400</v>
      </c>
      <c r="B88" s="789" t="s">
        <v>444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445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450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451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452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453</v>
      </c>
      <c r="AB109" s="893"/>
      <c r="AC109" s="893"/>
      <c r="AD109" s="893"/>
      <c r="AE109" s="894"/>
      <c r="AF109" s="892" t="s">
        <v>454</v>
      </c>
      <c r="AG109" s="893"/>
      <c r="AH109" s="893"/>
      <c r="AI109" s="893"/>
      <c r="AJ109" s="894"/>
      <c r="AK109" s="892" t="s">
        <v>310</v>
      </c>
      <c r="AL109" s="893"/>
      <c r="AM109" s="893"/>
      <c r="AN109" s="893"/>
      <c r="AO109" s="894"/>
      <c r="AP109" s="892" t="s">
        <v>455</v>
      </c>
      <c r="AQ109" s="893"/>
      <c r="AR109" s="893"/>
      <c r="AS109" s="893"/>
      <c r="AT109" s="895"/>
      <c r="AU109" s="912" t="s">
        <v>452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453</v>
      </c>
      <c r="BR109" s="893"/>
      <c r="BS109" s="893"/>
      <c r="BT109" s="893"/>
      <c r="BU109" s="894"/>
      <c r="BV109" s="892" t="s">
        <v>454</v>
      </c>
      <c r="BW109" s="893"/>
      <c r="BX109" s="893"/>
      <c r="BY109" s="893"/>
      <c r="BZ109" s="894"/>
      <c r="CA109" s="892" t="s">
        <v>310</v>
      </c>
      <c r="CB109" s="893"/>
      <c r="CC109" s="893"/>
      <c r="CD109" s="893"/>
      <c r="CE109" s="894"/>
      <c r="CF109" s="913" t="s">
        <v>455</v>
      </c>
      <c r="CG109" s="913"/>
      <c r="CH109" s="913"/>
      <c r="CI109" s="913"/>
      <c r="CJ109" s="913"/>
      <c r="CK109" s="892" t="s">
        <v>456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453</v>
      </c>
      <c r="DH109" s="893"/>
      <c r="DI109" s="893"/>
      <c r="DJ109" s="893"/>
      <c r="DK109" s="894"/>
      <c r="DL109" s="892" t="s">
        <v>454</v>
      </c>
      <c r="DM109" s="893"/>
      <c r="DN109" s="893"/>
      <c r="DO109" s="893"/>
      <c r="DP109" s="894"/>
      <c r="DQ109" s="892" t="s">
        <v>310</v>
      </c>
      <c r="DR109" s="893"/>
      <c r="DS109" s="893"/>
      <c r="DT109" s="893"/>
      <c r="DU109" s="894"/>
      <c r="DV109" s="892" t="s">
        <v>455</v>
      </c>
      <c r="DW109" s="893"/>
      <c r="DX109" s="893"/>
      <c r="DY109" s="893"/>
      <c r="DZ109" s="895"/>
    </row>
    <row r="110" spans="1:131" s="230" customFormat="1" ht="26.25" customHeight="1" x14ac:dyDescent="0.2">
      <c r="A110" s="896" t="s">
        <v>457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46755300</v>
      </c>
      <c r="AB110" s="900"/>
      <c r="AC110" s="900"/>
      <c r="AD110" s="900"/>
      <c r="AE110" s="901"/>
      <c r="AF110" s="902">
        <v>47258123</v>
      </c>
      <c r="AG110" s="900"/>
      <c r="AH110" s="900"/>
      <c r="AI110" s="900"/>
      <c r="AJ110" s="901"/>
      <c r="AK110" s="902">
        <v>46610811</v>
      </c>
      <c r="AL110" s="900"/>
      <c r="AM110" s="900"/>
      <c r="AN110" s="900"/>
      <c r="AO110" s="901"/>
      <c r="AP110" s="903">
        <v>12.9</v>
      </c>
      <c r="AQ110" s="904"/>
      <c r="AR110" s="904"/>
      <c r="AS110" s="904"/>
      <c r="AT110" s="905"/>
      <c r="AU110" s="906" t="s">
        <v>75</v>
      </c>
      <c r="AV110" s="907"/>
      <c r="AW110" s="907"/>
      <c r="AX110" s="907"/>
      <c r="AY110" s="907"/>
      <c r="AZ110" s="929" t="s">
        <v>458</v>
      </c>
      <c r="BA110" s="897"/>
      <c r="BB110" s="897"/>
      <c r="BC110" s="897"/>
      <c r="BD110" s="897"/>
      <c r="BE110" s="897"/>
      <c r="BF110" s="897"/>
      <c r="BG110" s="897"/>
      <c r="BH110" s="897"/>
      <c r="BI110" s="897"/>
      <c r="BJ110" s="897"/>
      <c r="BK110" s="897"/>
      <c r="BL110" s="897"/>
      <c r="BM110" s="897"/>
      <c r="BN110" s="897"/>
      <c r="BO110" s="897"/>
      <c r="BP110" s="898"/>
      <c r="BQ110" s="930">
        <v>1548503741</v>
      </c>
      <c r="BR110" s="931"/>
      <c r="BS110" s="931"/>
      <c r="BT110" s="931"/>
      <c r="BU110" s="931"/>
      <c r="BV110" s="931">
        <v>1550133471</v>
      </c>
      <c r="BW110" s="931"/>
      <c r="BX110" s="931"/>
      <c r="BY110" s="931"/>
      <c r="BZ110" s="931"/>
      <c r="CA110" s="931">
        <v>1545924452</v>
      </c>
      <c r="CB110" s="931"/>
      <c r="CC110" s="931"/>
      <c r="CD110" s="931"/>
      <c r="CE110" s="931"/>
      <c r="CF110" s="944">
        <v>429</v>
      </c>
      <c r="CG110" s="945"/>
      <c r="CH110" s="945"/>
      <c r="CI110" s="945"/>
      <c r="CJ110" s="945"/>
      <c r="CK110" s="946" t="s">
        <v>459</v>
      </c>
      <c r="CL110" s="947"/>
      <c r="CM110" s="929" t="s">
        <v>460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3831409</v>
      </c>
      <c r="DH110" s="931"/>
      <c r="DI110" s="931"/>
      <c r="DJ110" s="931"/>
      <c r="DK110" s="931"/>
      <c r="DL110" s="931">
        <v>3061447</v>
      </c>
      <c r="DM110" s="931"/>
      <c r="DN110" s="931"/>
      <c r="DO110" s="931"/>
      <c r="DP110" s="931"/>
      <c r="DQ110" s="931">
        <v>2403769</v>
      </c>
      <c r="DR110" s="931"/>
      <c r="DS110" s="931"/>
      <c r="DT110" s="931"/>
      <c r="DU110" s="931"/>
      <c r="DV110" s="932">
        <v>0.7</v>
      </c>
      <c r="DW110" s="932"/>
      <c r="DX110" s="932"/>
      <c r="DY110" s="932"/>
      <c r="DZ110" s="933"/>
    </row>
    <row r="111" spans="1:131" s="230" customFormat="1" ht="26.25" customHeight="1" x14ac:dyDescent="0.2">
      <c r="A111" s="934" t="s">
        <v>461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v>9646116</v>
      </c>
      <c r="AB111" s="938"/>
      <c r="AC111" s="938"/>
      <c r="AD111" s="938"/>
      <c r="AE111" s="939"/>
      <c r="AF111" s="940">
        <v>9793748</v>
      </c>
      <c r="AG111" s="938"/>
      <c r="AH111" s="938"/>
      <c r="AI111" s="938"/>
      <c r="AJ111" s="939"/>
      <c r="AK111" s="940">
        <v>8010140</v>
      </c>
      <c r="AL111" s="938"/>
      <c r="AM111" s="938"/>
      <c r="AN111" s="938"/>
      <c r="AO111" s="939"/>
      <c r="AP111" s="941">
        <v>2.2000000000000002</v>
      </c>
      <c r="AQ111" s="942"/>
      <c r="AR111" s="942"/>
      <c r="AS111" s="942"/>
      <c r="AT111" s="943"/>
      <c r="AU111" s="908"/>
      <c r="AV111" s="909"/>
      <c r="AW111" s="909"/>
      <c r="AX111" s="909"/>
      <c r="AY111" s="909"/>
      <c r="AZ111" s="922" t="s">
        <v>462</v>
      </c>
      <c r="BA111" s="923"/>
      <c r="BB111" s="923"/>
      <c r="BC111" s="923"/>
      <c r="BD111" s="923"/>
      <c r="BE111" s="923"/>
      <c r="BF111" s="923"/>
      <c r="BG111" s="923"/>
      <c r="BH111" s="923"/>
      <c r="BI111" s="923"/>
      <c r="BJ111" s="923"/>
      <c r="BK111" s="923"/>
      <c r="BL111" s="923"/>
      <c r="BM111" s="923"/>
      <c r="BN111" s="923"/>
      <c r="BO111" s="923"/>
      <c r="BP111" s="924"/>
      <c r="BQ111" s="925">
        <v>8690910</v>
      </c>
      <c r="BR111" s="926"/>
      <c r="BS111" s="926"/>
      <c r="BT111" s="926"/>
      <c r="BU111" s="926"/>
      <c r="BV111" s="926">
        <v>7923953</v>
      </c>
      <c r="BW111" s="926"/>
      <c r="BX111" s="926"/>
      <c r="BY111" s="926"/>
      <c r="BZ111" s="926"/>
      <c r="CA111" s="926">
        <v>7290058</v>
      </c>
      <c r="CB111" s="926"/>
      <c r="CC111" s="926"/>
      <c r="CD111" s="926"/>
      <c r="CE111" s="926"/>
      <c r="CF111" s="920">
        <v>2</v>
      </c>
      <c r="CG111" s="921"/>
      <c r="CH111" s="921"/>
      <c r="CI111" s="921"/>
      <c r="CJ111" s="921"/>
      <c r="CK111" s="948"/>
      <c r="CL111" s="949"/>
      <c r="CM111" s="922" t="s">
        <v>463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393</v>
      </c>
      <c r="DH111" s="926"/>
      <c r="DI111" s="926"/>
      <c r="DJ111" s="926"/>
      <c r="DK111" s="926"/>
      <c r="DL111" s="926" t="s">
        <v>393</v>
      </c>
      <c r="DM111" s="926"/>
      <c r="DN111" s="926"/>
      <c r="DO111" s="926"/>
      <c r="DP111" s="926"/>
      <c r="DQ111" s="926" t="s">
        <v>434</v>
      </c>
      <c r="DR111" s="926"/>
      <c r="DS111" s="926"/>
      <c r="DT111" s="926"/>
      <c r="DU111" s="926"/>
      <c r="DV111" s="927" t="s">
        <v>393</v>
      </c>
      <c r="DW111" s="927"/>
      <c r="DX111" s="927"/>
      <c r="DY111" s="927"/>
      <c r="DZ111" s="928"/>
    </row>
    <row r="112" spans="1:131" s="230" customFormat="1" ht="26.25" customHeight="1" x14ac:dyDescent="0.2">
      <c r="A112" s="952" t="s">
        <v>464</v>
      </c>
      <c r="B112" s="953"/>
      <c r="C112" s="923" t="s">
        <v>465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46050207</v>
      </c>
      <c r="AB112" s="959"/>
      <c r="AC112" s="959"/>
      <c r="AD112" s="959"/>
      <c r="AE112" s="960"/>
      <c r="AF112" s="961">
        <v>47478870</v>
      </c>
      <c r="AG112" s="959"/>
      <c r="AH112" s="959"/>
      <c r="AI112" s="959"/>
      <c r="AJ112" s="960"/>
      <c r="AK112" s="961">
        <v>48810607</v>
      </c>
      <c r="AL112" s="959"/>
      <c r="AM112" s="959"/>
      <c r="AN112" s="959"/>
      <c r="AO112" s="960"/>
      <c r="AP112" s="962">
        <v>13.5</v>
      </c>
      <c r="AQ112" s="963"/>
      <c r="AR112" s="963"/>
      <c r="AS112" s="963"/>
      <c r="AT112" s="964"/>
      <c r="AU112" s="908"/>
      <c r="AV112" s="909"/>
      <c r="AW112" s="909"/>
      <c r="AX112" s="909"/>
      <c r="AY112" s="909"/>
      <c r="AZ112" s="922" t="s">
        <v>466</v>
      </c>
      <c r="BA112" s="923"/>
      <c r="BB112" s="923"/>
      <c r="BC112" s="923"/>
      <c r="BD112" s="923"/>
      <c r="BE112" s="923"/>
      <c r="BF112" s="923"/>
      <c r="BG112" s="923"/>
      <c r="BH112" s="923"/>
      <c r="BI112" s="923"/>
      <c r="BJ112" s="923"/>
      <c r="BK112" s="923"/>
      <c r="BL112" s="923"/>
      <c r="BM112" s="923"/>
      <c r="BN112" s="923"/>
      <c r="BO112" s="923"/>
      <c r="BP112" s="924"/>
      <c r="BQ112" s="925">
        <v>233769023</v>
      </c>
      <c r="BR112" s="926"/>
      <c r="BS112" s="926"/>
      <c r="BT112" s="926"/>
      <c r="BU112" s="926"/>
      <c r="BV112" s="926">
        <v>242182168</v>
      </c>
      <c r="BW112" s="926"/>
      <c r="BX112" s="926"/>
      <c r="BY112" s="926"/>
      <c r="BZ112" s="926"/>
      <c r="CA112" s="926">
        <v>236872390</v>
      </c>
      <c r="CB112" s="926"/>
      <c r="CC112" s="926"/>
      <c r="CD112" s="926"/>
      <c r="CE112" s="926"/>
      <c r="CF112" s="920">
        <v>65.7</v>
      </c>
      <c r="CG112" s="921"/>
      <c r="CH112" s="921"/>
      <c r="CI112" s="921"/>
      <c r="CJ112" s="921"/>
      <c r="CK112" s="948"/>
      <c r="CL112" s="949"/>
      <c r="CM112" s="922" t="s">
        <v>467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434</v>
      </c>
      <c r="DH112" s="926"/>
      <c r="DI112" s="926"/>
      <c r="DJ112" s="926"/>
      <c r="DK112" s="926"/>
      <c r="DL112" s="926" t="s">
        <v>434</v>
      </c>
      <c r="DM112" s="926"/>
      <c r="DN112" s="926"/>
      <c r="DO112" s="926"/>
      <c r="DP112" s="926"/>
      <c r="DQ112" s="926" t="s">
        <v>434</v>
      </c>
      <c r="DR112" s="926"/>
      <c r="DS112" s="926"/>
      <c r="DT112" s="926"/>
      <c r="DU112" s="926"/>
      <c r="DV112" s="927" t="s">
        <v>468</v>
      </c>
      <c r="DW112" s="927"/>
      <c r="DX112" s="927"/>
      <c r="DY112" s="927"/>
      <c r="DZ112" s="928"/>
    </row>
    <row r="113" spans="1:130" s="230" customFormat="1" ht="26.25" customHeight="1" x14ac:dyDescent="0.2">
      <c r="A113" s="954"/>
      <c r="B113" s="955"/>
      <c r="C113" s="923" t="s">
        <v>469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19110572</v>
      </c>
      <c r="AB113" s="938"/>
      <c r="AC113" s="938"/>
      <c r="AD113" s="938"/>
      <c r="AE113" s="939"/>
      <c r="AF113" s="940">
        <v>18658876</v>
      </c>
      <c r="AG113" s="938"/>
      <c r="AH113" s="938"/>
      <c r="AI113" s="938"/>
      <c r="AJ113" s="939"/>
      <c r="AK113" s="940">
        <v>18227202</v>
      </c>
      <c r="AL113" s="938"/>
      <c r="AM113" s="938"/>
      <c r="AN113" s="938"/>
      <c r="AO113" s="939"/>
      <c r="AP113" s="941">
        <v>5.0999999999999996</v>
      </c>
      <c r="AQ113" s="942"/>
      <c r="AR113" s="942"/>
      <c r="AS113" s="942"/>
      <c r="AT113" s="943"/>
      <c r="AU113" s="908"/>
      <c r="AV113" s="909"/>
      <c r="AW113" s="909"/>
      <c r="AX113" s="909"/>
      <c r="AY113" s="909"/>
      <c r="AZ113" s="922" t="s">
        <v>470</v>
      </c>
      <c r="BA113" s="923"/>
      <c r="BB113" s="923"/>
      <c r="BC113" s="923"/>
      <c r="BD113" s="923"/>
      <c r="BE113" s="923"/>
      <c r="BF113" s="923"/>
      <c r="BG113" s="923"/>
      <c r="BH113" s="923"/>
      <c r="BI113" s="923"/>
      <c r="BJ113" s="923"/>
      <c r="BK113" s="923"/>
      <c r="BL113" s="923"/>
      <c r="BM113" s="923"/>
      <c r="BN113" s="923"/>
      <c r="BO113" s="923"/>
      <c r="BP113" s="924"/>
      <c r="BQ113" s="925" t="s">
        <v>468</v>
      </c>
      <c r="BR113" s="926"/>
      <c r="BS113" s="926"/>
      <c r="BT113" s="926"/>
      <c r="BU113" s="926"/>
      <c r="BV113" s="926" t="s">
        <v>434</v>
      </c>
      <c r="BW113" s="926"/>
      <c r="BX113" s="926"/>
      <c r="BY113" s="926"/>
      <c r="BZ113" s="926"/>
      <c r="CA113" s="926" t="s">
        <v>434</v>
      </c>
      <c r="CB113" s="926"/>
      <c r="CC113" s="926"/>
      <c r="CD113" s="926"/>
      <c r="CE113" s="926"/>
      <c r="CF113" s="920" t="s">
        <v>434</v>
      </c>
      <c r="CG113" s="921"/>
      <c r="CH113" s="921"/>
      <c r="CI113" s="921"/>
      <c r="CJ113" s="921"/>
      <c r="CK113" s="948"/>
      <c r="CL113" s="949"/>
      <c r="CM113" s="922" t="s">
        <v>471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393</v>
      </c>
      <c r="DH113" s="959"/>
      <c r="DI113" s="959"/>
      <c r="DJ113" s="959"/>
      <c r="DK113" s="960"/>
      <c r="DL113" s="961" t="s">
        <v>468</v>
      </c>
      <c r="DM113" s="959"/>
      <c r="DN113" s="959"/>
      <c r="DO113" s="959"/>
      <c r="DP113" s="960"/>
      <c r="DQ113" s="961" t="s">
        <v>468</v>
      </c>
      <c r="DR113" s="959"/>
      <c r="DS113" s="959"/>
      <c r="DT113" s="959"/>
      <c r="DU113" s="960"/>
      <c r="DV113" s="962" t="s">
        <v>468</v>
      </c>
      <c r="DW113" s="963"/>
      <c r="DX113" s="963"/>
      <c r="DY113" s="963"/>
      <c r="DZ113" s="964"/>
    </row>
    <row r="114" spans="1:130" s="230" customFormat="1" ht="26.25" customHeight="1" x14ac:dyDescent="0.2">
      <c r="A114" s="954"/>
      <c r="B114" s="955"/>
      <c r="C114" s="923" t="s">
        <v>472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468</v>
      </c>
      <c r="AB114" s="959"/>
      <c r="AC114" s="959"/>
      <c r="AD114" s="959"/>
      <c r="AE114" s="960"/>
      <c r="AF114" s="961" t="s">
        <v>473</v>
      </c>
      <c r="AG114" s="959"/>
      <c r="AH114" s="959"/>
      <c r="AI114" s="959"/>
      <c r="AJ114" s="960"/>
      <c r="AK114" s="961" t="s">
        <v>393</v>
      </c>
      <c r="AL114" s="959"/>
      <c r="AM114" s="959"/>
      <c r="AN114" s="959"/>
      <c r="AO114" s="960"/>
      <c r="AP114" s="962" t="s">
        <v>434</v>
      </c>
      <c r="AQ114" s="963"/>
      <c r="AR114" s="963"/>
      <c r="AS114" s="963"/>
      <c r="AT114" s="964"/>
      <c r="AU114" s="908"/>
      <c r="AV114" s="909"/>
      <c r="AW114" s="909"/>
      <c r="AX114" s="909"/>
      <c r="AY114" s="909"/>
      <c r="AZ114" s="922" t="s">
        <v>474</v>
      </c>
      <c r="BA114" s="923"/>
      <c r="BB114" s="923"/>
      <c r="BC114" s="923"/>
      <c r="BD114" s="923"/>
      <c r="BE114" s="923"/>
      <c r="BF114" s="923"/>
      <c r="BG114" s="923"/>
      <c r="BH114" s="923"/>
      <c r="BI114" s="923"/>
      <c r="BJ114" s="923"/>
      <c r="BK114" s="923"/>
      <c r="BL114" s="923"/>
      <c r="BM114" s="923"/>
      <c r="BN114" s="923"/>
      <c r="BO114" s="923"/>
      <c r="BP114" s="924"/>
      <c r="BQ114" s="925">
        <v>96999910</v>
      </c>
      <c r="BR114" s="926"/>
      <c r="BS114" s="926"/>
      <c r="BT114" s="926"/>
      <c r="BU114" s="926"/>
      <c r="BV114" s="926">
        <v>94968493</v>
      </c>
      <c r="BW114" s="926"/>
      <c r="BX114" s="926"/>
      <c r="BY114" s="926"/>
      <c r="BZ114" s="926"/>
      <c r="CA114" s="926">
        <v>92247285</v>
      </c>
      <c r="CB114" s="926"/>
      <c r="CC114" s="926"/>
      <c r="CD114" s="926"/>
      <c r="CE114" s="926"/>
      <c r="CF114" s="920">
        <v>25.6</v>
      </c>
      <c r="CG114" s="921"/>
      <c r="CH114" s="921"/>
      <c r="CI114" s="921"/>
      <c r="CJ114" s="921"/>
      <c r="CK114" s="948"/>
      <c r="CL114" s="949"/>
      <c r="CM114" s="922" t="s">
        <v>475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473</v>
      </c>
      <c r="DH114" s="959"/>
      <c r="DI114" s="959"/>
      <c r="DJ114" s="959"/>
      <c r="DK114" s="960"/>
      <c r="DL114" s="961" t="s">
        <v>473</v>
      </c>
      <c r="DM114" s="959"/>
      <c r="DN114" s="959"/>
      <c r="DO114" s="959"/>
      <c r="DP114" s="960"/>
      <c r="DQ114" s="961" t="s">
        <v>473</v>
      </c>
      <c r="DR114" s="959"/>
      <c r="DS114" s="959"/>
      <c r="DT114" s="959"/>
      <c r="DU114" s="960"/>
      <c r="DV114" s="962" t="s">
        <v>473</v>
      </c>
      <c r="DW114" s="963"/>
      <c r="DX114" s="963"/>
      <c r="DY114" s="963"/>
      <c r="DZ114" s="964"/>
    </row>
    <row r="115" spans="1:130" s="230" customFormat="1" ht="26.25" customHeight="1" x14ac:dyDescent="0.2">
      <c r="A115" s="954"/>
      <c r="B115" s="955"/>
      <c r="C115" s="923" t="s">
        <v>476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657420</v>
      </c>
      <c r="AB115" s="938"/>
      <c r="AC115" s="938"/>
      <c r="AD115" s="938"/>
      <c r="AE115" s="939"/>
      <c r="AF115" s="940">
        <v>769961</v>
      </c>
      <c r="AG115" s="938"/>
      <c r="AH115" s="938"/>
      <c r="AI115" s="938"/>
      <c r="AJ115" s="939"/>
      <c r="AK115" s="940">
        <v>657659</v>
      </c>
      <c r="AL115" s="938"/>
      <c r="AM115" s="938"/>
      <c r="AN115" s="938"/>
      <c r="AO115" s="939"/>
      <c r="AP115" s="941">
        <v>0.2</v>
      </c>
      <c r="AQ115" s="942"/>
      <c r="AR115" s="942"/>
      <c r="AS115" s="942"/>
      <c r="AT115" s="943"/>
      <c r="AU115" s="908"/>
      <c r="AV115" s="909"/>
      <c r="AW115" s="909"/>
      <c r="AX115" s="909"/>
      <c r="AY115" s="909"/>
      <c r="AZ115" s="922" t="s">
        <v>477</v>
      </c>
      <c r="BA115" s="923"/>
      <c r="BB115" s="923"/>
      <c r="BC115" s="923"/>
      <c r="BD115" s="923"/>
      <c r="BE115" s="923"/>
      <c r="BF115" s="923"/>
      <c r="BG115" s="923"/>
      <c r="BH115" s="923"/>
      <c r="BI115" s="923"/>
      <c r="BJ115" s="923"/>
      <c r="BK115" s="923"/>
      <c r="BL115" s="923"/>
      <c r="BM115" s="923"/>
      <c r="BN115" s="923"/>
      <c r="BO115" s="923"/>
      <c r="BP115" s="924"/>
      <c r="BQ115" s="925">
        <v>3881899</v>
      </c>
      <c r="BR115" s="926"/>
      <c r="BS115" s="926"/>
      <c r="BT115" s="926"/>
      <c r="BU115" s="926"/>
      <c r="BV115" s="926">
        <v>1978181</v>
      </c>
      <c r="BW115" s="926"/>
      <c r="BX115" s="926"/>
      <c r="BY115" s="926"/>
      <c r="BZ115" s="926"/>
      <c r="CA115" s="926">
        <v>736834</v>
      </c>
      <c r="CB115" s="926"/>
      <c r="CC115" s="926"/>
      <c r="CD115" s="926"/>
      <c r="CE115" s="926"/>
      <c r="CF115" s="920">
        <v>0.2</v>
      </c>
      <c r="CG115" s="921"/>
      <c r="CH115" s="921"/>
      <c r="CI115" s="921"/>
      <c r="CJ115" s="921"/>
      <c r="CK115" s="948"/>
      <c r="CL115" s="949"/>
      <c r="CM115" s="922" t="s">
        <v>478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4859501</v>
      </c>
      <c r="DH115" s="959"/>
      <c r="DI115" s="959"/>
      <c r="DJ115" s="959"/>
      <c r="DK115" s="960"/>
      <c r="DL115" s="961">
        <v>4862506</v>
      </c>
      <c r="DM115" s="959"/>
      <c r="DN115" s="959"/>
      <c r="DO115" s="959"/>
      <c r="DP115" s="960"/>
      <c r="DQ115" s="961">
        <v>4886289</v>
      </c>
      <c r="DR115" s="959"/>
      <c r="DS115" s="959"/>
      <c r="DT115" s="959"/>
      <c r="DU115" s="960"/>
      <c r="DV115" s="962">
        <v>1.4</v>
      </c>
      <c r="DW115" s="963"/>
      <c r="DX115" s="963"/>
      <c r="DY115" s="963"/>
      <c r="DZ115" s="964"/>
    </row>
    <row r="116" spans="1:130" s="230" customFormat="1" ht="26.25" customHeight="1" x14ac:dyDescent="0.2">
      <c r="A116" s="956"/>
      <c r="B116" s="957"/>
      <c r="C116" s="965" t="s">
        <v>479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73</v>
      </c>
      <c r="AB116" s="959"/>
      <c r="AC116" s="959"/>
      <c r="AD116" s="959"/>
      <c r="AE116" s="960"/>
      <c r="AF116" s="961">
        <v>4198</v>
      </c>
      <c r="AG116" s="959"/>
      <c r="AH116" s="959"/>
      <c r="AI116" s="959"/>
      <c r="AJ116" s="960"/>
      <c r="AK116" s="961" t="s">
        <v>473</v>
      </c>
      <c r="AL116" s="959"/>
      <c r="AM116" s="959"/>
      <c r="AN116" s="959"/>
      <c r="AO116" s="960"/>
      <c r="AP116" s="962" t="s">
        <v>393</v>
      </c>
      <c r="AQ116" s="963"/>
      <c r="AR116" s="963"/>
      <c r="AS116" s="963"/>
      <c r="AT116" s="964"/>
      <c r="AU116" s="908"/>
      <c r="AV116" s="909"/>
      <c r="AW116" s="909"/>
      <c r="AX116" s="909"/>
      <c r="AY116" s="909"/>
      <c r="AZ116" s="967" t="s">
        <v>480</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393</v>
      </c>
      <c r="BW116" s="926"/>
      <c r="BX116" s="926"/>
      <c r="BY116" s="926"/>
      <c r="BZ116" s="926"/>
      <c r="CA116" s="926" t="s">
        <v>468</v>
      </c>
      <c r="CB116" s="926"/>
      <c r="CC116" s="926"/>
      <c r="CD116" s="926"/>
      <c r="CE116" s="926"/>
      <c r="CF116" s="920" t="s">
        <v>468</v>
      </c>
      <c r="CG116" s="921"/>
      <c r="CH116" s="921"/>
      <c r="CI116" s="921"/>
      <c r="CJ116" s="921"/>
      <c r="CK116" s="948"/>
      <c r="CL116" s="949"/>
      <c r="CM116" s="922" t="s">
        <v>481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429</v>
      </c>
      <c r="DH116" s="959"/>
      <c r="DI116" s="959"/>
      <c r="DJ116" s="959"/>
      <c r="DK116" s="960"/>
      <c r="DL116" s="961" t="s">
        <v>473</v>
      </c>
      <c r="DM116" s="959"/>
      <c r="DN116" s="959"/>
      <c r="DO116" s="959"/>
      <c r="DP116" s="960"/>
      <c r="DQ116" s="961" t="s">
        <v>468</v>
      </c>
      <c r="DR116" s="959"/>
      <c r="DS116" s="959"/>
      <c r="DT116" s="959"/>
      <c r="DU116" s="960"/>
      <c r="DV116" s="962" t="s">
        <v>434</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482</v>
      </c>
      <c r="Z117" s="894"/>
      <c r="AA117" s="978">
        <v>122219688</v>
      </c>
      <c r="AB117" s="979"/>
      <c r="AC117" s="979"/>
      <c r="AD117" s="979"/>
      <c r="AE117" s="980"/>
      <c r="AF117" s="981">
        <v>123963776</v>
      </c>
      <c r="AG117" s="979"/>
      <c r="AH117" s="979"/>
      <c r="AI117" s="979"/>
      <c r="AJ117" s="980"/>
      <c r="AK117" s="981">
        <v>122316419</v>
      </c>
      <c r="AL117" s="979"/>
      <c r="AM117" s="979"/>
      <c r="AN117" s="979"/>
      <c r="AO117" s="980"/>
      <c r="AP117" s="982"/>
      <c r="AQ117" s="983"/>
      <c r="AR117" s="983"/>
      <c r="AS117" s="983"/>
      <c r="AT117" s="984"/>
      <c r="AU117" s="908"/>
      <c r="AV117" s="909"/>
      <c r="AW117" s="909"/>
      <c r="AX117" s="909"/>
      <c r="AY117" s="909"/>
      <c r="AZ117" s="974" t="s">
        <v>483</v>
      </c>
      <c r="BA117" s="975"/>
      <c r="BB117" s="975"/>
      <c r="BC117" s="975"/>
      <c r="BD117" s="975"/>
      <c r="BE117" s="975"/>
      <c r="BF117" s="975"/>
      <c r="BG117" s="975"/>
      <c r="BH117" s="975"/>
      <c r="BI117" s="975"/>
      <c r="BJ117" s="975"/>
      <c r="BK117" s="975"/>
      <c r="BL117" s="975"/>
      <c r="BM117" s="975"/>
      <c r="BN117" s="975"/>
      <c r="BO117" s="975"/>
      <c r="BP117" s="976"/>
      <c r="BQ117" s="925" t="s">
        <v>393</v>
      </c>
      <c r="BR117" s="926"/>
      <c r="BS117" s="926"/>
      <c r="BT117" s="926"/>
      <c r="BU117" s="926"/>
      <c r="BV117" s="926" t="s">
        <v>429</v>
      </c>
      <c r="BW117" s="926"/>
      <c r="BX117" s="926"/>
      <c r="BY117" s="926"/>
      <c r="BZ117" s="926"/>
      <c r="CA117" s="926" t="s">
        <v>393</v>
      </c>
      <c r="CB117" s="926"/>
      <c r="CC117" s="926"/>
      <c r="CD117" s="926"/>
      <c r="CE117" s="926"/>
      <c r="CF117" s="920" t="s">
        <v>393</v>
      </c>
      <c r="CG117" s="921"/>
      <c r="CH117" s="921"/>
      <c r="CI117" s="921"/>
      <c r="CJ117" s="921"/>
      <c r="CK117" s="948"/>
      <c r="CL117" s="949"/>
      <c r="CM117" s="922" t="s">
        <v>484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434</v>
      </c>
      <c r="DH117" s="959"/>
      <c r="DI117" s="959"/>
      <c r="DJ117" s="959"/>
      <c r="DK117" s="960"/>
      <c r="DL117" s="961" t="s">
        <v>429</v>
      </c>
      <c r="DM117" s="959"/>
      <c r="DN117" s="959"/>
      <c r="DO117" s="959"/>
      <c r="DP117" s="960"/>
      <c r="DQ117" s="961" t="s">
        <v>393</v>
      </c>
      <c r="DR117" s="959"/>
      <c r="DS117" s="959"/>
      <c r="DT117" s="959"/>
      <c r="DU117" s="960"/>
      <c r="DV117" s="962" t="s">
        <v>393</v>
      </c>
      <c r="DW117" s="963"/>
      <c r="DX117" s="963"/>
      <c r="DY117" s="963"/>
      <c r="DZ117" s="964"/>
    </row>
    <row r="118" spans="1:130" s="230" customFormat="1" ht="26.25" customHeight="1" x14ac:dyDescent="0.2">
      <c r="A118" s="912" t="s">
        <v>456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453</v>
      </c>
      <c r="AB118" s="893"/>
      <c r="AC118" s="893"/>
      <c r="AD118" s="893"/>
      <c r="AE118" s="894"/>
      <c r="AF118" s="892" t="s">
        <v>454</v>
      </c>
      <c r="AG118" s="893"/>
      <c r="AH118" s="893"/>
      <c r="AI118" s="893"/>
      <c r="AJ118" s="894"/>
      <c r="AK118" s="892" t="s">
        <v>310</v>
      </c>
      <c r="AL118" s="893"/>
      <c r="AM118" s="893"/>
      <c r="AN118" s="893"/>
      <c r="AO118" s="894"/>
      <c r="AP118" s="970" t="s">
        <v>455</v>
      </c>
      <c r="AQ118" s="971"/>
      <c r="AR118" s="971"/>
      <c r="AS118" s="971"/>
      <c r="AT118" s="972"/>
      <c r="AU118" s="908"/>
      <c r="AV118" s="909"/>
      <c r="AW118" s="909"/>
      <c r="AX118" s="909"/>
      <c r="AY118" s="909"/>
      <c r="AZ118" s="973" t="s">
        <v>485</v>
      </c>
      <c r="BA118" s="965"/>
      <c r="BB118" s="965"/>
      <c r="BC118" s="965"/>
      <c r="BD118" s="965"/>
      <c r="BE118" s="965"/>
      <c r="BF118" s="965"/>
      <c r="BG118" s="965"/>
      <c r="BH118" s="965"/>
      <c r="BI118" s="965"/>
      <c r="BJ118" s="965"/>
      <c r="BK118" s="965"/>
      <c r="BL118" s="965"/>
      <c r="BM118" s="965"/>
      <c r="BN118" s="965"/>
      <c r="BO118" s="965"/>
      <c r="BP118" s="966"/>
      <c r="BQ118" s="999" t="s">
        <v>434</v>
      </c>
      <c r="BR118" s="1000"/>
      <c r="BS118" s="1000"/>
      <c r="BT118" s="1000"/>
      <c r="BU118" s="1000"/>
      <c r="BV118" s="1000" t="s">
        <v>434</v>
      </c>
      <c r="BW118" s="1000"/>
      <c r="BX118" s="1000"/>
      <c r="BY118" s="1000"/>
      <c r="BZ118" s="1000"/>
      <c r="CA118" s="1000" t="s">
        <v>393</v>
      </c>
      <c r="CB118" s="1000"/>
      <c r="CC118" s="1000"/>
      <c r="CD118" s="1000"/>
      <c r="CE118" s="1000"/>
      <c r="CF118" s="920" t="s">
        <v>434</v>
      </c>
      <c r="CG118" s="921"/>
      <c r="CH118" s="921"/>
      <c r="CI118" s="921"/>
      <c r="CJ118" s="921"/>
      <c r="CK118" s="948"/>
      <c r="CL118" s="949"/>
      <c r="CM118" s="922" t="s">
        <v>486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429</v>
      </c>
      <c r="DH118" s="959"/>
      <c r="DI118" s="959"/>
      <c r="DJ118" s="959"/>
      <c r="DK118" s="960"/>
      <c r="DL118" s="961" t="s">
        <v>434</v>
      </c>
      <c r="DM118" s="959"/>
      <c r="DN118" s="959"/>
      <c r="DO118" s="959"/>
      <c r="DP118" s="960"/>
      <c r="DQ118" s="961" t="s">
        <v>434</v>
      </c>
      <c r="DR118" s="959"/>
      <c r="DS118" s="959"/>
      <c r="DT118" s="959"/>
      <c r="DU118" s="960"/>
      <c r="DV118" s="962" t="s">
        <v>393</v>
      </c>
      <c r="DW118" s="963"/>
      <c r="DX118" s="963"/>
      <c r="DY118" s="963"/>
      <c r="DZ118" s="964"/>
    </row>
    <row r="119" spans="1:130" s="230" customFormat="1" ht="26.25" customHeight="1" x14ac:dyDescent="0.2">
      <c r="A119" s="1056" t="s">
        <v>459</v>
      </c>
      <c r="B119" s="947"/>
      <c r="C119" s="929" t="s">
        <v>460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657420</v>
      </c>
      <c r="AB119" s="900"/>
      <c r="AC119" s="900"/>
      <c r="AD119" s="900"/>
      <c r="AE119" s="901"/>
      <c r="AF119" s="902">
        <v>769961</v>
      </c>
      <c r="AG119" s="900"/>
      <c r="AH119" s="900"/>
      <c r="AI119" s="900"/>
      <c r="AJ119" s="901"/>
      <c r="AK119" s="902">
        <v>657659</v>
      </c>
      <c r="AL119" s="900"/>
      <c r="AM119" s="900"/>
      <c r="AN119" s="900"/>
      <c r="AO119" s="901"/>
      <c r="AP119" s="903">
        <v>0.2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487</v>
      </c>
      <c r="BP119" s="1005"/>
      <c r="BQ119" s="999">
        <v>1891845483</v>
      </c>
      <c r="BR119" s="1000"/>
      <c r="BS119" s="1000"/>
      <c r="BT119" s="1000"/>
      <c r="BU119" s="1000"/>
      <c r="BV119" s="1000">
        <v>1897186266</v>
      </c>
      <c r="BW119" s="1000"/>
      <c r="BX119" s="1000"/>
      <c r="BY119" s="1000"/>
      <c r="BZ119" s="1000"/>
      <c r="CA119" s="1000">
        <v>1883071019</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434</v>
      </c>
      <c r="DH119" s="986"/>
      <c r="DI119" s="986"/>
      <c r="DJ119" s="986"/>
      <c r="DK119" s="987"/>
      <c r="DL119" s="985" t="s">
        <v>434</v>
      </c>
      <c r="DM119" s="986"/>
      <c r="DN119" s="986"/>
      <c r="DO119" s="986"/>
      <c r="DP119" s="987"/>
      <c r="DQ119" s="985" t="s">
        <v>434</v>
      </c>
      <c r="DR119" s="986"/>
      <c r="DS119" s="986"/>
      <c r="DT119" s="986"/>
      <c r="DU119" s="987"/>
      <c r="DV119" s="988" t="s">
        <v>434</v>
      </c>
      <c r="DW119" s="989"/>
      <c r="DX119" s="989"/>
      <c r="DY119" s="989"/>
      <c r="DZ119" s="990"/>
    </row>
    <row r="120" spans="1:130" s="230" customFormat="1" ht="26.25" customHeight="1" x14ac:dyDescent="0.2">
      <c r="A120" s="1057"/>
      <c r="B120" s="949"/>
      <c r="C120" s="922" t="s">
        <v>463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434</v>
      </c>
      <c r="AB120" s="959"/>
      <c r="AC120" s="959"/>
      <c r="AD120" s="959"/>
      <c r="AE120" s="960"/>
      <c r="AF120" s="961" t="s">
        <v>434</v>
      </c>
      <c r="AG120" s="959"/>
      <c r="AH120" s="959"/>
      <c r="AI120" s="959"/>
      <c r="AJ120" s="960"/>
      <c r="AK120" s="961" t="s">
        <v>434</v>
      </c>
      <c r="AL120" s="959"/>
      <c r="AM120" s="959"/>
      <c r="AN120" s="959"/>
      <c r="AO120" s="960"/>
      <c r="AP120" s="962" t="s">
        <v>434</v>
      </c>
      <c r="AQ120" s="963"/>
      <c r="AR120" s="963"/>
      <c r="AS120" s="963"/>
      <c r="AT120" s="964"/>
      <c r="AU120" s="991" t="s">
        <v>489</v>
      </c>
      <c r="AV120" s="992"/>
      <c r="AW120" s="992"/>
      <c r="AX120" s="992"/>
      <c r="AY120" s="993"/>
      <c r="AZ120" s="929" t="s">
        <v>490</v>
      </c>
      <c r="BA120" s="897"/>
      <c r="BB120" s="897"/>
      <c r="BC120" s="897"/>
      <c r="BD120" s="897"/>
      <c r="BE120" s="897"/>
      <c r="BF120" s="897"/>
      <c r="BG120" s="897"/>
      <c r="BH120" s="897"/>
      <c r="BI120" s="897"/>
      <c r="BJ120" s="897"/>
      <c r="BK120" s="897"/>
      <c r="BL120" s="897"/>
      <c r="BM120" s="897"/>
      <c r="BN120" s="897"/>
      <c r="BO120" s="897"/>
      <c r="BP120" s="898"/>
      <c r="BQ120" s="930">
        <v>166250663</v>
      </c>
      <c r="BR120" s="931"/>
      <c r="BS120" s="931"/>
      <c r="BT120" s="931"/>
      <c r="BU120" s="931"/>
      <c r="BV120" s="931">
        <v>212623984</v>
      </c>
      <c r="BW120" s="931"/>
      <c r="BX120" s="931"/>
      <c r="BY120" s="931"/>
      <c r="BZ120" s="931"/>
      <c r="CA120" s="931">
        <v>231814338</v>
      </c>
      <c r="CB120" s="931"/>
      <c r="CC120" s="931"/>
      <c r="CD120" s="931"/>
      <c r="CE120" s="931"/>
      <c r="CF120" s="944">
        <v>64.3</v>
      </c>
      <c r="CG120" s="945"/>
      <c r="CH120" s="945"/>
      <c r="CI120" s="945"/>
      <c r="CJ120" s="945"/>
      <c r="CK120" s="1006" t="s">
        <v>491</v>
      </c>
      <c r="CL120" s="1007"/>
      <c r="CM120" s="1007"/>
      <c r="CN120" s="1007"/>
      <c r="CO120" s="1008"/>
      <c r="CP120" s="1014" t="s">
        <v>492</v>
      </c>
      <c r="CQ120" s="1015"/>
      <c r="CR120" s="1015"/>
      <c r="CS120" s="1015"/>
      <c r="CT120" s="1015"/>
      <c r="CU120" s="1015"/>
      <c r="CV120" s="1015"/>
      <c r="CW120" s="1015"/>
      <c r="CX120" s="1015"/>
      <c r="CY120" s="1015"/>
      <c r="CZ120" s="1015"/>
      <c r="DA120" s="1015"/>
      <c r="DB120" s="1015"/>
      <c r="DC120" s="1015"/>
      <c r="DD120" s="1015"/>
      <c r="DE120" s="1015"/>
      <c r="DF120" s="1016"/>
      <c r="DG120" s="930">
        <v>163453343</v>
      </c>
      <c r="DH120" s="931"/>
      <c r="DI120" s="931"/>
      <c r="DJ120" s="931"/>
      <c r="DK120" s="931"/>
      <c r="DL120" s="931">
        <v>164258121</v>
      </c>
      <c r="DM120" s="931"/>
      <c r="DN120" s="931"/>
      <c r="DO120" s="931"/>
      <c r="DP120" s="931"/>
      <c r="DQ120" s="931">
        <v>157170454</v>
      </c>
      <c r="DR120" s="931"/>
      <c r="DS120" s="931"/>
      <c r="DT120" s="931"/>
      <c r="DU120" s="931"/>
      <c r="DV120" s="932">
        <v>43.6</v>
      </c>
      <c r="DW120" s="932"/>
      <c r="DX120" s="932"/>
      <c r="DY120" s="932"/>
      <c r="DZ120" s="933"/>
    </row>
    <row r="121" spans="1:130" s="230" customFormat="1" ht="26.25" customHeight="1" x14ac:dyDescent="0.2">
      <c r="A121" s="1057"/>
      <c r="B121" s="949"/>
      <c r="C121" s="974" t="s">
        <v>493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434</v>
      </c>
      <c r="AB121" s="959"/>
      <c r="AC121" s="959"/>
      <c r="AD121" s="959"/>
      <c r="AE121" s="960"/>
      <c r="AF121" s="961" t="s">
        <v>434</v>
      </c>
      <c r="AG121" s="959"/>
      <c r="AH121" s="959"/>
      <c r="AI121" s="959"/>
      <c r="AJ121" s="960"/>
      <c r="AK121" s="961" t="s">
        <v>434</v>
      </c>
      <c r="AL121" s="959"/>
      <c r="AM121" s="959"/>
      <c r="AN121" s="959"/>
      <c r="AO121" s="960"/>
      <c r="AP121" s="962" t="s">
        <v>434</v>
      </c>
      <c r="AQ121" s="963"/>
      <c r="AR121" s="963"/>
      <c r="AS121" s="963"/>
      <c r="AT121" s="964"/>
      <c r="AU121" s="994"/>
      <c r="AV121" s="995"/>
      <c r="AW121" s="995"/>
      <c r="AX121" s="995"/>
      <c r="AY121" s="996"/>
      <c r="AZ121" s="922" t="s">
        <v>494</v>
      </c>
      <c r="BA121" s="923"/>
      <c r="BB121" s="923"/>
      <c r="BC121" s="923"/>
      <c r="BD121" s="923"/>
      <c r="BE121" s="923"/>
      <c r="BF121" s="923"/>
      <c r="BG121" s="923"/>
      <c r="BH121" s="923"/>
      <c r="BI121" s="923"/>
      <c r="BJ121" s="923"/>
      <c r="BK121" s="923"/>
      <c r="BL121" s="923"/>
      <c r="BM121" s="923"/>
      <c r="BN121" s="923"/>
      <c r="BO121" s="923"/>
      <c r="BP121" s="924"/>
      <c r="BQ121" s="925">
        <v>316059050</v>
      </c>
      <c r="BR121" s="926"/>
      <c r="BS121" s="926"/>
      <c r="BT121" s="926"/>
      <c r="BU121" s="926"/>
      <c r="BV121" s="926">
        <v>319857730</v>
      </c>
      <c r="BW121" s="926"/>
      <c r="BX121" s="926"/>
      <c r="BY121" s="926"/>
      <c r="BZ121" s="926"/>
      <c r="CA121" s="926">
        <v>392959034</v>
      </c>
      <c r="CB121" s="926"/>
      <c r="CC121" s="926"/>
      <c r="CD121" s="926"/>
      <c r="CE121" s="926"/>
      <c r="CF121" s="920">
        <v>109.1</v>
      </c>
      <c r="CG121" s="921"/>
      <c r="CH121" s="921"/>
      <c r="CI121" s="921"/>
      <c r="CJ121" s="921"/>
      <c r="CK121" s="1009"/>
      <c r="CL121" s="1010"/>
      <c r="CM121" s="1010"/>
      <c r="CN121" s="1010"/>
      <c r="CO121" s="1011"/>
      <c r="CP121" s="1019" t="s">
        <v>495</v>
      </c>
      <c r="CQ121" s="1020"/>
      <c r="CR121" s="1020"/>
      <c r="CS121" s="1020"/>
      <c r="CT121" s="1020"/>
      <c r="CU121" s="1020"/>
      <c r="CV121" s="1020"/>
      <c r="CW121" s="1020"/>
      <c r="CX121" s="1020"/>
      <c r="CY121" s="1020"/>
      <c r="CZ121" s="1020"/>
      <c r="DA121" s="1020"/>
      <c r="DB121" s="1020"/>
      <c r="DC121" s="1020"/>
      <c r="DD121" s="1020"/>
      <c r="DE121" s="1020"/>
      <c r="DF121" s="1021"/>
      <c r="DG121" s="925">
        <v>52437856</v>
      </c>
      <c r="DH121" s="926"/>
      <c r="DI121" s="926"/>
      <c r="DJ121" s="926"/>
      <c r="DK121" s="926"/>
      <c r="DL121" s="926">
        <v>57513327</v>
      </c>
      <c r="DM121" s="926"/>
      <c r="DN121" s="926"/>
      <c r="DO121" s="926"/>
      <c r="DP121" s="926"/>
      <c r="DQ121" s="926">
        <v>56749754</v>
      </c>
      <c r="DR121" s="926"/>
      <c r="DS121" s="926"/>
      <c r="DT121" s="926"/>
      <c r="DU121" s="926"/>
      <c r="DV121" s="927">
        <v>15.7</v>
      </c>
      <c r="DW121" s="927"/>
      <c r="DX121" s="927"/>
      <c r="DY121" s="927"/>
      <c r="DZ121" s="928"/>
    </row>
    <row r="122" spans="1:130" s="230" customFormat="1" ht="26.25" customHeight="1" x14ac:dyDescent="0.2">
      <c r="A122" s="1057"/>
      <c r="B122" s="949"/>
      <c r="C122" s="922" t="s">
        <v>475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393</v>
      </c>
      <c r="AB122" s="959"/>
      <c r="AC122" s="959"/>
      <c r="AD122" s="959"/>
      <c r="AE122" s="960"/>
      <c r="AF122" s="961" t="s">
        <v>434</v>
      </c>
      <c r="AG122" s="959"/>
      <c r="AH122" s="959"/>
      <c r="AI122" s="959"/>
      <c r="AJ122" s="960"/>
      <c r="AK122" s="961" t="s">
        <v>434</v>
      </c>
      <c r="AL122" s="959"/>
      <c r="AM122" s="959"/>
      <c r="AN122" s="959"/>
      <c r="AO122" s="960"/>
      <c r="AP122" s="962" t="s">
        <v>434</v>
      </c>
      <c r="AQ122" s="963"/>
      <c r="AR122" s="963"/>
      <c r="AS122" s="963"/>
      <c r="AT122" s="964"/>
      <c r="AU122" s="994"/>
      <c r="AV122" s="995"/>
      <c r="AW122" s="995"/>
      <c r="AX122" s="995"/>
      <c r="AY122" s="996"/>
      <c r="AZ122" s="973" t="s">
        <v>496</v>
      </c>
      <c r="BA122" s="965"/>
      <c r="BB122" s="965"/>
      <c r="BC122" s="965"/>
      <c r="BD122" s="965"/>
      <c r="BE122" s="965"/>
      <c r="BF122" s="965"/>
      <c r="BG122" s="965"/>
      <c r="BH122" s="965"/>
      <c r="BI122" s="965"/>
      <c r="BJ122" s="965"/>
      <c r="BK122" s="965"/>
      <c r="BL122" s="965"/>
      <c r="BM122" s="965"/>
      <c r="BN122" s="965"/>
      <c r="BO122" s="965"/>
      <c r="BP122" s="966"/>
      <c r="BQ122" s="999">
        <v>728305585</v>
      </c>
      <c r="BR122" s="1000"/>
      <c r="BS122" s="1000"/>
      <c r="BT122" s="1000"/>
      <c r="BU122" s="1000"/>
      <c r="BV122" s="1000">
        <v>732035711</v>
      </c>
      <c r="BW122" s="1000"/>
      <c r="BX122" s="1000"/>
      <c r="BY122" s="1000"/>
      <c r="BZ122" s="1000"/>
      <c r="CA122" s="1000">
        <v>722521280</v>
      </c>
      <c r="CB122" s="1000"/>
      <c r="CC122" s="1000"/>
      <c r="CD122" s="1000"/>
      <c r="CE122" s="1000"/>
      <c r="CF122" s="1017">
        <v>200.5</v>
      </c>
      <c r="CG122" s="1018"/>
      <c r="CH122" s="1018"/>
      <c r="CI122" s="1018"/>
      <c r="CJ122" s="1018"/>
      <c r="CK122" s="1009"/>
      <c r="CL122" s="1010"/>
      <c r="CM122" s="1010"/>
      <c r="CN122" s="1010"/>
      <c r="CO122" s="1011"/>
      <c r="CP122" s="1019" t="s">
        <v>497</v>
      </c>
      <c r="CQ122" s="1020"/>
      <c r="CR122" s="1020"/>
      <c r="CS122" s="1020"/>
      <c r="CT122" s="1020"/>
      <c r="CU122" s="1020"/>
      <c r="CV122" s="1020"/>
      <c r="CW122" s="1020"/>
      <c r="CX122" s="1020"/>
      <c r="CY122" s="1020"/>
      <c r="CZ122" s="1020"/>
      <c r="DA122" s="1020"/>
      <c r="DB122" s="1020"/>
      <c r="DC122" s="1020"/>
      <c r="DD122" s="1020"/>
      <c r="DE122" s="1020"/>
      <c r="DF122" s="1021"/>
      <c r="DG122" s="925">
        <v>5624341</v>
      </c>
      <c r="DH122" s="926"/>
      <c r="DI122" s="926"/>
      <c r="DJ122" s="926"/>
      <c r="DK122" s="926"/>
      <c r="DL122" s="926">
        <v>8231413</v>
      </c>
      <c r="DM122" s="926"/>
      <c r="DN122" s="926"/>
      <c r="DO122" s="926"/>
      <c r="DP122" s="926"/>
      <c r="DQ122" s="926">
        <v>10763695</v>
      </c>
      <c r="DR122" s="926"/>
      <c r="DS122" s="926"/>
      <c r="DT122" s="926"/>
      <c r="DU122" s="926"/>
      <c r="DV122" s="927">
        <v>3</v>
      </c>
      <c r="DW122" s="927"/>
      <c r="DX122" s="927"/>
      <c r="DY122" s="927"/>
      <c r="DZ122" s="928"/>
    </row>
    <row r="123" spans="1:130" s="230" customFormat="1" ht="26.25" customHeight="1" x14ac:dyDescent="0.2">
      <c r="A123" s="1057"/>
      <c r="B123" s="949"/>
      <c r="C123" s="922" t="s">
        <v>481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393</v>
      </c>
      <c r="AB123" s="959"/>
      <c r="AC123" s="959"/>
      <c r="AD123" s="959"/>
      <c r="AE123" s="960"/>
      <c r="AF123" s="961" t="s">
        <v>393</v>
      </c>
      <c r="AG123" s="959"/>
      <c r="AH123" s="959"/>
      <c r="AI123" s="959"/>
      <c r="AJ123" s="960"/>
      <c r="AK123" s="961" t="s">
        <v>498</v>
      </c>
      <c r="AL123" s="959"/>
      <c r="AM123" s="959"/>
      <c r="AN123" s="959"/>
      <c r="AO123" s="960"/>
      <c r="AP123" s="962" t="s">
        <v>393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499</v>
      </c>
      <c r="BP123" s="1005"/>
      <c r="BQ123" s="1063">
        <v>1210615298</v>
      </c>
      <c r="BR123" s="1064"/>
      <c r="BS123" s="1064"/>
      <c r="BT123" s="1064"/>
      <c r="BU123" s="1064"/>
      <c r="BV123" s="1064">
        <v>1264517425</v>
      </c>
      <c r="BW123" s="1064"/>
      <c r="BX123" s="1064"/>
      <c r="BY123" s="1064"/>
      <c r="BZ123" s="1064"/>
      <c r="CA123" s="1064">
        <v>1347294652</v>
      </c>
      <c r="CB123" s="1064"/>
      <c r="CC123" s="1064"/>
      <c r="CD123" s="1064"/>
      <c r="CE123" s="1064"/>
      <c r="CF123" s="1001"/>
      <c r="CG123" s="1002"/>
      <c r="CH123" s="1002"/>
      <c r="CI123" s="1002"/>
      <c r="CJ123" s="1003"/>
      <c r="CK123" s="1009"/>
      <c r="CL123" s="1010"/>
      <c r="CM123" s="1010"/>
      <c r="CN123" s="1010"/>
      <c r="CO123" s="1011"/>
      <c r="CP123" s="1019" t="s">
        <v>500</v>
      </c>
      <c r="CQ123" s="1020"/>
      <c r="CR123" s="1020"/>
      <c r="CS123" s="1020"/>
      <c r="CT123" s="1020"/>
      <c r="CU123" s="1020"/>
      <c r="CV123" s="1020"/>
      <c r="CW123" s="1020"/>
      <c r="CX123" s="1020"/>
      <c r="CY123" s="1020"/>
      <c r="CZ123" s="1020"/>
      <c r="DA123" s="1020"/>
      <c r="DB123" s="1020"/>
      <c r="DC123" s="1020"/>
      <c r="DD123" s="1020"/>
      <c r="DE123" s="1020"/>
      <c r="DF123" s="1021"/>
      <c r="DG123" s="958">
        <v>8058248</v>
      </c>
      <c r="DH123" s="959"/>
      <c r="DI123" s="959"/>
      <c r="DJ123" s="959"/>
      <c r="DK123" s="960"/>
      <c r="DL123" s="961">
        <v>8486478</v>
      </c>
      <c r="DM123" s="959"/>
      <c r="DN123" s="959"/>
      <c r="DO123" s="959"/>
      <c r="DP123" s="960"/>
      <c r="DQ123" s="961">
        <v>8825358</v>
      </c>
      <c r="DR123" s="959"/>
      <c r="DS123" s="959"/>
      <c r="DT123" s="959"/>
      <c r="DU123" s="960"/>
      <c r="DV123" s="962">
        <v>2.4</v>
      </c>
      <c r="DW123" s="963"/>
      <c r="DX123" s="963"/>
      <c r="DY123" s="963"/>
      <c r="DZ123" s="964"/>
    </row>
    <row r="124" spans="1:130" s="230" customFormat="1" ht="26.25" customHeight="1" thickBot="1" x14ac:dyDescent="0.25">
      <c r="A124" s="1057"/>
      <c r="B124" s="949"/>
      <c r="C124" s="922" t="s">
        <v>484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473</v>
      </c>
      <c r="AB124" s="959"/>
      <c r="AC124" s="959"/>
      <c r="AD124" s="959"/>
      <c r="AE124" s="960"/>
      <c r="AF124" s="961" t="s">
        <v>393</v>
      </c>
      <c r="AG124" s="959"/>
      <c r="AH124" s="959"/>
      <c r="AI124" s="959"/>
      <c r="AJ124" s="960"/>
      <c r="AK124" s="961" t="s">
        <v>473</v>
      </c>
      <c r="AL124" s="959"/>
      <c r="AM124" s="959"/>
      <c r="AN124" s="959"/>
      <c r="AO124" s="960"/>
      <c r="AP124" s="962" t="s">
        <v>420</v>
      </c>
      <c r="AQ124" s="963"/>
      <c r="AR124" s="963"/>
      <c r="AS124" s="963"/>
      <c r="AT124" s="964"/>
      <c r="AU124" s="1059" t="s">
        <v>501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193.4</v>
      </c>
      <c r="BR124" s="1027"/>
      <c r="BS124" s="1027"/>
      <c r="BT124" s="1027"/>
      <c r="BU124" s="1027"/>
      <c r="BV124" s="1027">
        <v>170.4</v>
      </c>
      <c r="BW124" s="1027"/>
      <c r="BX124" s="1027"/>
      <c r="BY124" s="1027"/>
      <c r="BZ124" s="1027"/>
      <c r="CA124" s="1027">
        <v>148.6</v>
      </c>
      <c r="CB124" s="1027"/>
      <c r="CC124" s="1027"/>
      <c r="CD124" s="1027"/>
      <c r="CE124" s="1027"/>
      <c r="CF124" s="1028"/>
      <c r="CG124" s="1029"/>
      <c r="CH124" s="1029"/>
      <c r="CI124" s="1029"/>
      <c r="CJ124" s="1030"/>
      <c r="CK124" s="1012"/>
      <c r="CL124" s="1012"/>
      <c r="CM124" s="1012"/>
      <c r="CN124" s="1012"/>
      <c r="CO124" s="1013"/>
      <c r="CP124" s="1019" t="s">
        <v>502</v>
      </c>
      <c r="CQ124" s="1020"/>
      <c r="CR124" s="1020"/>
      <c r="CS124" s="1020"/>
      <c r="CT124" s="1020"/>
      <c r="CU124" s="1020"/>
      <c r="CV124" s="1020"/>
      <c r="CW124" s="1020"/>
      <c r="CX124" s="1020"/>
      <c r="CY124" s="1020"/>
      <c r="CZ124" s="1020"/>
      <c r="DA124" s="1020"/>
      <c r="DB124" s="1020"/>
      <c r="DC124" s="1020"/>
      <c r="DD124" s="1020"/>
      <c r="DE124" s="1020"/>
      <c r="DF124" s="1021"/>
      <c r="DG124" s="1004">
        <v>4195235</v>
      </c>
      <c r="DH124" s="986"/>
      <c r="DI124" s="986"/>
      <c r="DJ124" s="986"/>
      <c r="DK124" s="987"/>
      <c r="DL124" s="985">
        <v>3692829</v>
      </c>
      <c r="DM124" s="986"/>
      <c r="DN124" s="986"/>
      <c r="DO124" s="986"/>
      <c r="DP124" s="987"/>
      <c r="DQ124" s="985">
        <v>3363129</v>
      </c>
      <c r="DR124" s="986"/>
      <c r="DS124" s="986"/>
      <c r="DT124" s="986"/>
      <c r="DU124" s="987"/>
      <c r="DV124" s="988">
        <v>0.9</v>
      </c>
      <c r="DW124" s="989"/>
      <c r="DX124" s="989"/>
      <c r="DY124" s="989"/>
      <c r="DZ124" s="990"/>
    </row>
    <row r="125" spans="1:130" s="230" customFormat="1" ht="26.25" customHeight="1" x14ac:dyDescent="0.2">
      <c r="A125" s="1057"/>
      <c r="B125" s="949"/>
      <c r="C125" s="922" t="s">
        <v>486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498</v>
      </c>
      <c r="AB125" s="959"/>
      <c r="AC125" s="959"/>
      <c r="AD125" s="959"/>
      <c r="AE125" s="960"/>
      <c r="AF125" s="961" t="s">
        <v>503</v>
      </c>
      <c r="AG125" s="959"/>
      <c r="AH125" s="959"/>
      <c r="AI125" s="959"/>
      <c r="AJ125" s="960"/>
      <c r="AK125" s="961" t="s">
        <v>393</v>
      </c>
      <c r="AL125" s="959"/>
      <c r="AM125" s="959"/>
      <c r="AN125" s="959"/>
      <c r="AO125" s="960"/>
      <c r="AP125" s="962" t="s">
        <v>393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504</v>
      </c>
      <c r="CL125" s="1007"/>
      <c r="CM125" s="1007"/>
      <c r="CN125" s="1007"/>
      <c r="CO125" s="1008"/>
      <c r="CP125" s="929" t="s">
        <v>505</v>
      </c>
      <c r="CQ125" s="897"/>
      <c r="CR125" s="897"/>
      <c r="CS125" s="897"/>
      <c r="CT125" s="897"/>
      <c r="CU125" s="897"/>
      <c r="CV125" s="897"/>
      <c r="CW125" s="897"/>
      <c r="CX125" s="897"/>
      <c r="CY125" s="897"/>
      <c r="CZ125" s="897"/>
      <c r="DA125" s="897"/>
      <c r="DB125" s="897"/>
      <c r="DC125" s="897"/>
      <c r="DD125" s="897"/>
      <c r="DE125" s="897"/>
      <c r="DF125" s="898"/>
      <c r="DG125" s="930" t="s">
        <v>393</v>
      </c>
      <c r="DH125" s="931"/>
      <c r="DI125" s="931"/>
      <c r="DJ125" s="931"/>
      <c r="DK125" s="931"/>
      <c r="DL125" s="931" t="s">
        <v>506</v>
      </c>
      <c r="DM125" s="931"/>
      <c r="DN125" s="931"/>
      <c r="DO125" s="931"/>
      <c r="DP125" s="931"/>
      <c r="DQ125" s="931" t="s">
        <v>506</v>
      </c>
      <c r="DR125" s="931"/>
      <c r="DS125" s="931"/>
      <c r="DT125" s="931"/>
      <c r="DU125" s="931"/>
      <c r="DV125" s="932" t="s">
        <v>420</v>
      </c>
      <c r="DW125" s="932"/>
      <c r="DX125" s="932"/>
      <c r="DY125" s="932"/>
      <c r="DZ125" s="933"/>
    </row>
    <row r="126" spans="1:130" s="230" customFormat="1" ht="26.25" customHeight="1" thickBot="1" x14ac:dyDescent="0.25">
      <c r="A126" s="1057"/>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506</v>
      </c>
      <c r="AB126" s="959"/>
      <c r="AC126" s="959"/>
      <c r="AD126" s="959"/>
      <c r="AE126" s="960"/>
      <c r="AF126" s="961" t="s">
        <v>506</v>
      </c>
      <c r="AG126" s="959"/>
      <c r="AH126" s="959"/>
      <c r="AI126" s="959"/>
      <c r="AJ126" s="960"/>
      <c r="AK126" s="961" t="s">
        <v>498</v>
      </c>
      <c r="AL126" s="959"/>
      <c r="AM126" s="959"/>
      <c r="AN126" s="959"/>
      <c r="AO126" s="960"/>
      <c r="AP126" s="962" t="s">
        <v>393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507</v>
      </c>
      <c r="CQ126" s="923"/>
      <c r="CR126" s="923"/>
      <c r="CS126" s="923"/>
      <c r="CT126" s="923"/>
      <c r="CU126" s="923"/>
      <c r="CV126" s="923"/>
      <c r="CW126" s="923"/>
      <c r="CX126" s="923"/>
      <c r="CY126" s="923"/>
      <c r="CZ126" s="923"/>
      <c r="DA126" s="923"/>
      <c r="DB126" s="923"/>
      <c r="DC126" s="923"/>
      <c r="DD126" s="923"/>
      <c r="DE126" s="923"/>
      <c r="DF126" s="924"/>
      <c r="DG126" s="925" t="s">
        <v>508</v>
      </c>
      <c r="DH126" s="926"/>
      <c r="DI126" s="926"/>
      <c r="DJ126" s="926"/>
      <c r="DK126" s="926"/>
      <c r="DL126" s="926" t="s">
        <v>420</v>
      </c>
      <c r="DM126" s="926"/>
      <c r="DN126" s="926"/>
      <c r="DO126" s="926"/>
      <c r="DP126" s="926"/>
      <c r="DQ126" s="926" t="s">
        <v>420</v>
      </c>
      <c r="DR126" s="926"/>
      <c r="DS126" s="926"/>
      <c r="DT126" s="926"/>
      <c r="DU126" s="926"/>
      <c r="DV126" s="927" t="s">
        <v>393</v>
      </c>
      <c r="DW126" s="927"/>
      <c r="DX126" s="927"/>
      <c r="DY126" s="927"/>
      <c r="DZ126" s="928"/>
    </row>
    <row r="127" spans="1:130" s="230" customFormat="1" ht="26.25" customHeight="1" x14ac:dyDescent="0.2">
      <c r="A127" s="1058"/>
      <c r="B127" s="951"/>
      <c r="C127" s="973" t="s">
        <v>509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498</v>
      </c>
      <c r="AB127" s="959"/>
      <c r="AC127" s="959"/>
      <c r="AD127" s="959"/>
      <c r="AE127" s="960"/>
      <c r="AF127" s="961" t="s">
        <v>506</v>
      </c>
      <c r="AG127" s="959"/>
      <c r="AH127" s="959"/>
      <c r="AI127" s="959"/>
      <c r="AJ127" s="960"/>
      <c r="AK127" s="961" t="s">
        <v>393</v>
      </c>
      <c r="AL127" s="959"/>
      <c r="AM127" s="959"/>
      <c r="AN127" s="959"/>
      <c r="AO127" s="960"/>
      <c r="AP127" s="962" t="s">
        <v>506</v>
      </c>
      <c r="AQ127" s="963"/>
      <c r="AR127" s="963"/>
      <c r="AS127" s="963"/>
      <c r="AT127" s="964"/>
      <c r="AU127" s="232"/>
      <c r="AV127" s="232"/>
      <c r="AW127" s="232"/>
      <c r="AX127" s="1031" t="s">
        <v>510</v>
      </c>
      <c r="AY127" s="1032"/>
      <c r="AZ127" s="1032"/>
      <c r="BA127" s="1032"/>
      <c r="BB127" s="1032"/>
      <c r="BC127" s="1032"/>
      <c r="BD127" s="1032"/>
      <c r="BE127" s="1033"/>
      <c r="BF127" s="1034" t="s">
        <v>511</v>
      </c>
      <c r="BG127" s="1032"/>
      <c r="BH127" s="1032"/>
      <c r="BI127" s="1032"/>
      <c r="BJ127" s="1032"/>
      <c r="BK127" s="1032"/>
      <c r="BL127" s="1033"/>
      <c r="BM127" s="1034" t="s">
        <v>512</v>
      </c>
      <c r="BN127" s="1032"/>
      <c r="BO127" s="1032"/>
      <c r="BP127" s="1032"/>
      <c r="BQ127" s="1032"/>
      <c r="BR127" s="1032"/>
      <c r="BS127" s="1033"/>
      <c r="BT127" s="1034" t="s">
        <v>513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514</v>
      </c>
      <c r="CQ127" s="923"/>
      <c r="CR127" s="923"/>
      <c r="CS127" s="923"/>
      <c r="CT127" s="923"/>
      <c r="CU127" s="923"/>
      <c r="CV127" s="923"/>
      <c r="CW127" s="923"/>
      <c r="CX127" s="923"/>
      <c r="CY127" s="923"/>
      <c r="CZ127" s="923"/>
      <c r="DA127" s="923"/>
      <c r="DB127" s="923"/>
      <c r="DC127" s="923"/>
      <c r="DD127" s="923"/>
      <c r="DE127" s="923"/>
      <c r="DF127" s="924"/>
      <c r="DG127" s="925">
        <v>2700847</v>
      </c>
      <c r="DH127" s="926"/>
      <c r="DI127" s="926"/>
      <c r="DJ127" s="926"/>
      <c r="DK127" s="926"/>
      <c r="DL127" s="926">
        <v>1834307</v>
      </c>
      <c r="DM127" s="926"/>
      <c r="DN127" s="926"/>
      <c r="DO127" s="926"/>
      <c r="DP127" s="926"/>
      <c r="DQ127" s="926">
        <v>624932</v>
      </c>
      <c r="DR127" s="926"/>
      <c r="DS127" s="926"/>
      <c r="DT127" s="926"/>
      <c r="DU127" s="926"/>
      <c r="DV127" s="927">
        <v>0.2</v>
      </c>
      <c r="DW127" s="927"/>
      <c r="DX127" s="927"/>
      <c r="DY127" s="927"/>
      <c r="DZ127" s="928"/>
    </row>
    <row r="128" spans="1:130" s="230" customFormat="1" ht="26.25" customHeight="1" thickBot="1" x14ac:dyDescent="0.25">
      <c r="A128" s="1041" t="s">
        <v>515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516</v>
      </c>
      <c r="X128" s="1043"/>
      <c r="Y128" s="1043"/>
      <c r="Z128" s="1044"/>
      <c r="AA128" s="1045">
        <v>26888760</v>
      </c>
      <c r="AB128" s="1046"/>
      <c r="AC128" s="1046"/>
      <c r="AD128" s="1046"/>
      <c r="AE128" s="1047"/>
      <c r="AF128" s="1048">
        <v>25659040</v>
      </c>
      <c r="AG128" s="1046"/>
      <c r="AH128" s="1046"/>
      <c r="AI128" s="1046"/>
      <c r="AJ128" s="1047"/>
      <c r="AK128" s="1048">
        <v>27652180</v>
      </c>
      <c r="AL128" s="1046"/>
      <c r="AM128" s="1046"/>
      <c r="AN128" s="1046"/>
      <c r="AO128" s="1047"/>
      <c r="AP128" s="1049"/>
      <c r="AQ128" s="1050"/>
      <c r="AR128" s="1050"/>
      <c r="AS128" s="1050"/>
      <c r="AT128" s="1051"/>
      <c r="AU128" s="232"/>
      <c r="AV128" s="232"/>
      <c r="AW128" s="232"/>
      <c r="AX128" s="896" t="s">
        <v>517</v>
      </c>
      <c r="AY128" s="897"/>
      <c r="AZ128" s="897"/>
      <c r="BA128" s="897"/>
      <c r="BB128" s="897"/>
      <c r="BC128" s="897"/>
      <c r="BD128" s="897"/>
      <c r="BE128" s="898"/>
      <c r="BF128" s="1052" t="s">
        <v>506</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518</v>
      </c>
      <c r="CQ128" s="726"/>
      <c r="CR128" s="726"/>
      <c r="CS128" s="726"/>
      <c r="CT128" s="726"/>
      <c r="CU128" s="726"/>
      <c r="CV128" s="726"/>
      <c r="CW128" s="726"/>
      <c r="CX128" s="726"/>
      <c r="CY128" s="726"/>
      <c r="CZ128" s="726"/>
      <c r="DA128" s="726"/>
      <c r="DB128" s="726"/>
      <c r="DC128" s="726"/>
      <c r="DD128" s="726"/>
      <c r="DE128" s="726"/>
      <c r="DF128" s="1036"/>
      <c r="DG128" s="1037">
        <v>1181052</v>
      </c>
      <c r="DH128" s="1038"/>
      <c r="DI128" s="1038"/>
      <c r="DJ128" s="1038"/>
      <c r="DK128" s="1038"/>
      <c r="DL128" s="1038">
        <v>143874</v>
      </c>
      <c r="DM128" s="1038"/>
      <c r="DN128" s="1038"/>
      <c r="DO128" s="1038"/>
      <c r="DP128" s="1038"/>
      <c r="DQ128" s="1038">
        <v>111902</v>
      </c>
      <c r="DR128" s="1038"/>
      <c r="DS128" s="1038"/>
      <c r="DT128" s="1038"/>
      <c r="DU128" s="1038"/>
      <c r="DV128" s="1039">
        <v>0</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519</v>
      </c>
      <c r="X129" s="1071"/>
      <c r="Y129" s="1071"/>
      <c r="Z129" s="1072"/>
      <c r="AA129" s="958">
        <v>405033797</v>
      </c>
      <c r="AB129" s="959"/>
      <c r="AC129" s="959"/>
      <c r="AD129" s="959"/>
      <c r="AE129" s="960"/>
      <c r="AF129" s="961">
        <v>424382561</v>
      </c>
      <c r="AG129" s="959"/>
      <c r="AH129" s="959"/>
      <c r="AI129" s="959"/>
      <c r="AJ129" s="960"/>
      <c r="AK129" s="961">
        <v>412907930</v>
      </c>
      <c r="AL129" s="959"/>
      <c r="AM129" s="959"/>
      <c r="AN129" s="959"/>
      <c r="AO129" s="960"/>
      <c r="AP129" s="1073"/>
      <c r="AQ129" s="1074"/>
      <c r="AR129" s="1074"/>
      <c r="AS129" s="1074"/>
      <c r="AT129" s="1075"/>
      <c r="AU129" s="233"/>
      <c r="AV129" s="233"/>
      <c r="AW129" s="233"/>
      <c r="AX129" s="1065" t="s">
        <v>520</v>
      </c>
      <c r="AY129" s="923"/>
      <c r="AZ129" s="923"/>
      <c r="BA129" s="923"/>
      <c r="BB129" s="923"/>
      <c r="BC129" s="923"/>
      <c r="BD129" s="923"/>
      <c r="BE129" s="924"/>
      <c r="BF129" s="1066" t="s">
        <v>420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521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522</v>
      </c>
      <c r="X130" s="1071"/>
      <c r="Y130" s="1071"/>
      <c r="Z130" s="1072"/>
      <c r="AA130" s="958">
        <v>52916387</v>
      </c>
      <c r="AB130" s="959"/>
      <c r="AC130" s="959"/>
      <c r="AD130" s="959"/>
      <c r="AE130" s="960"/>
      <c r="AF130" s="961">
        <v>53111463</v>
      </c>
      <c r="AG130" s="959"/>
      <c r="AH130" s="959"/>
      <c r="AI130" s="959"/>
      <c r="AJ130" s="960"/>
      <c r="AK130" s="961">
        <v>52563779</v>
      </c>
      <c r="AL130" s="959"/>
      <c r="AM130" s="959"/>
      <c r="AN130" s="959"/>
      <c r="AO130" s="960"/>
      <c r="AP130" s="1073"/>
      <c r="AQ130" s="1074"/>
      <c r="AR130" s="1074"/>
      <c r="AS130" s="1074"/>
      <c r="AT130" s="1075"/>
      <c r="AU130" s="233"/>
      <c r="AV130" s="233"/>
      <c r="AW130" s="233"/>
      <c r="AX130" s="1065" t="s">
        <v>523</v>
      </c>
      <c r="AY130" s="923"/>
      <c r="AZ130" s="923"/>
      <c r="BA130" s="923"/>
      <c r="BB130" s="923"/>
      <c r="BC130" s="923"/>
      <c r="BD130" s="923"/>
      <c r="BE130" s="924"/>
      <c r="BF130" s="1101">
        <v>11.9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524</v>
      </c>
      <c r="X131" s="1108"/>
      <c r="Y131" s="1108"/>
      <c r="Z131" s="1109"/>
      <c r="AA131" s="1004">
        <v>352117410</v>
      </c>
      <c r="AB131" s="986"/>
      <c r="AC131" s="986"/>
      <c r="AD131" s="986"/>
      <c r="AE131" s="987"/>
      <c r="AF131" s="985">
        <v>371271098</v>
      </c>
      <c r="AG131" s="986"/>
      <c r="AH131" s="986"/>
      <c r="AI131" s="986"/>
      <c r="AJ131" s="987"/>
      <c r="AK131" s="985">
        <v>360344151</v>
      </c>
      <c r="AL131" s="986"/>
      <c r="AM131" s="986"/>
      <c r="AN131" s="986"/>
      <c r="AO131" s="987"/>
      <c r="AP131" s="1110"/>
      <c r="AQ131" s="1111"/>
      <c r="AR131" s="1111"/>
      <c r="AS131" s="1111"/>
      <c r="AT131" s="1112"/>
      <c r="AU131" s="233"/>
      <c r="AV131" s="233"/>
      <c r="AW131" s="233"/>
      <c r="AX131" s="1083" t="s">
        <v>525</v>
      </c>
      <c r="AY131" s="726"/>
      <c r="AZ131" s="726"/>
      <c r="BA131" s="726"/>
      <c r="BB131" s="726"/>
      <c r="BC131" s="726"/>
      <c r="BD131" s="726"/>
      <c r="BE131" s="1036"/>
      <c r="BF131" s="1084">
        <v>148.6</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527</v>
      </c>
      <c r="W132" s="1094"/>
      <c r="X132" s="1094"/>
      <c r="Y132" s="1094"/>
      <c r="Z132" s="1095"/>
      <c r="AA132" s="1096">
        <v>12.045567699999999</v>
      </c>
      <c r="AB132" s="1097"/>
      <c r="AC132" s="1097"/>
      <c r="AD132" s="1097"/>
      <c r="AE132" s="1098"/>
      <c r="AF132" s="1099">
        <v>12.17258043</v>
      </c>
      <c r="AG132" s="1097"/>
      <c r="AH132" s="1097"/>
      <c r="AI132" s="1097"/>
      <c r="AJ132" s="1098"/>
      <c r="AK132" s="1099">
        <v>11.683403309999999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528</v>
      </c>
      <c r="W133" s="1077"/>
      <c r="X133" s="1077"/>
      <c r="Y133" s="1077"/>
      <c r="Z133" s="1078"/>
      <c r="AA133" s="1079">
        <v>11.4</v>
      </c>
      <c r="AB133" s="1080"/>
      <c r="AC133" s="1080"/>
      <c r="AD133" s="1080"/>
      <c r="AE133" s="1081"/>
      <c r="AF133" s="1079">
        <v>11.8</v>
      </c>
      <c r="AG133" s="1080"/>
      <c r="AH133" s="1080"/>
      <c r="AI133" s="1080"/>
      <c r="AJ133" s="1081"/>
      <c r="AK133" s="1079">
        <v>11.9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QMKeu7vQiJB7hhkiOWuAG3Vt0eoQ3RhrBNEk9xV721ZLU7iIRCSpKh40LpThnXa3EVCR/TDzfsEiG/e0UHSOw==" saltValue="kqlb+s/BDiQ1WqMwpDU4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V37" zoomScaleNormal="85" zoomScaleSheetLayoutView="100" workbookViewId="0">
      <selection activeCell="AX73" sqref="AX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8ypOtn4hir8DrSyURxd5yTUtpK3RkmNnp83vInTWMfSlgFSLSzTvU1bwxhPR7CsdxgPgiuBIoAzHD/Z0G/PCQ==" saltValue="reO+4nw+HotLnWwvkldk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H6eV2WyLb3/7IZ4EsqyAWRjIoZqfUjt4XyyjKxh/SYxQpOZMwCQUlenuE+UlEUSFCHywuhOabcz1vY91u+BJg==" saltValue="JFNXczVrUlo36WH4YVxqC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530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532</v>
      </c>
      <c r="AP7" s="272"/>
      <c r="AQ7" s="273" t="s">
        <v>533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534</v>
      </c>
      <c r="AQ8" s="279" t="s">
        <v>535</v>
      </c>
      <c r="AR8" s="280" t="s">
        <v>536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537</v>
      </c>
      <c r="AL9" s="1117"/>
      <c r="AM9" s="1117"/>
      <c r="AN9" s="1118"/>
      <c r="AO9" s="281">
        <v>160787037</v>
      </c>
      <c r="AP9" s="281">
        <v>116076</v>
      </c>
      <c r="AQ9" s="282">
        <v>106216</v>
      </c>
      <c r="AR9" s="283">
        <v>9.3000000000000007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538</v>
      </c>
      <c r="AL10" s="1117"/>
      <c r="AM10" s="1117"/>
      <c r="AN10" s="1118"/>
      <c r="AO10" s="284">
        <v>4435</v>
      </c>
      <c r="AP10" s="284">
        <v>3</v>
      </c>
      <c r="AQ10" s="285">
        <v>93</v>
      </c>
      <c r="AR10" s="286">
        <v>-96.8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539</v>
      </c>
      <c r="AL11" s="1117"/>
      <c r="AM11" s="1117"/>
      <c r="AN11" s="1118"/>
      <c r="AO11" s="284">
        <v>2032520</v>
      </c>
      <c r="AP11" s="284">
        <v>1467</v>
      </c>
      <c r="AQ11" s="285">
        <v>1081</v>
      </c>
      <c r="AR11" s="286">
        <v>35.700000000000003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540</v>
      </c>
      <c r="AL12" s="1117"/>
      <c r="AM12" s="1117"/>
      <c r="AN12" s="1118"/>
      <c r="AO12" s="284" t="s">
        <v>541</v>
      </c>
      <c r="AP12" s="284" t="s">
        <v>541</v>
      </c>
      <c r="AQ12" s="285">
        <v>5</v>
      </c>
      <c r="AR12" s="286" t="s">
        <v>541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542</v>
      </c>
      <c r="AL13" s="1117"/>
      <c r="AM13" s="1117"/>
      <c r="AN13" s="1118"/>
      <c r="AO13" s="284">
        <v>4551697</v>
      </c>
      <c r="AP13" s="284">
        <v>3286</v>
      </c>
      <c r="AQ13" s="285">
        <v>1912</v>
      </c>
      <c r="AR13" s="286">
        <v>71.900000000000006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543</v>
      </c>
      <c r="AL14" s="1117"/>
      <c r="AM14" s="1117"/>
      <c r="AN14" s="1118"/>
      <c r="AO14" s="284">
        <v>993857</v>
      </c>
      <c r="AP14" s="284">
        <v>717</v>
      </c>
      <c r="AQ14" s="285">
        <v>1291</v>
      </c>
      <c r="AR14" s="286">
        <v>-44.5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544</v>
      </c>
      <c r="AL15" s="1120"/>
      <c r="AM15" s="1120"/>
      <c r="AN15" s="1121"/>
      <c r="AO15" s="284">
        <v>-12053986</v>
      </c>
      <c r="AP15" s="284">
        <v>-8702</v>
      </c>
      <c r="AQ15" s="285">
        <v>-7284</v>
      </c>
      <c r="AR15" s="286">
        <v>19.5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156315560</v>
      </c>
      <c r="AP16" s="284">
        <v>112848</v>
      </c>
      <c r="AQ16" s="285">
        <v>103314</v>
      </c>
      <c r="AR16" s="286">
        <v>9.1999999999999993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546</v>
      </c>
      <c r="AP20" s="293" t="s">
        <v>547</v>
      </c>
      <c r="AQ20" s="294" t="s">
        <v>548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549</v>
      </c>
      <c r="AL21" s="1123"/>
      <c r="AM21" s="1123"/>
      <c r="AN21" s="1124"/>
      <c r="AO21" s="297">
        <v>12.52</v>
      </c>
      <c r="AP21" s="298">
        <v>11.33</v>
      </c>
      <c r="AQ21" s="299">
        <v>1.19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550</v>
      </c>
      <c r="AL22" s="1123"/>
      <c r="AM22" s="1123"/>
      <c r="AN22" s="1124"/>
      <c r="AO22" s="302">
        <v>99</v>
      </c>
      <c r="AP22" s="303">
        <v>99.7</v>
      </c>
      <c r="AQ22" s="304">
        <v>-0.7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551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552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532</v>
      </c>
      <c r="AP30" s="272"/>
      <c r="AQ30" s="273" t="s">
        <v>533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534</v>
      </c>
      <c r="AQ31" s="279" t="s">
        <v>535</v>
      </c>
      <c r="AR31" s="280" t="s">
        <v>536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554</v>
      </c>
      <c r="AL32" s="1131"/>
      <c r="AM32" s="1131"/>
      <c r="AN32" s="1132"/>
      <c r="AO32" s="312">
        <v>46610811</v>
      </c>
      <c r="AP32" s="312">
        <v>33649</v>
      </c>
      <c r="AQ32" s="313">
        <v>30951</v>
      </c>
      <c r="AR32" s="314">
        <v>8.6999999999999993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555</v>
      </c>
      <c r="AL33" s="1131"/>
      <c r="AM33" s="1131"/>
      <c r="AN33" s="1132"/>
      <c r="AO33" s="312">
        <v>8010140</v>
      </c>
      <c r="AP33" s="312">
        <v>5783</v>
      </c>
      <c r="AQ33" s="313">
        <v>1792</v>
      </c>
      <c r="AR33" s="314">
        <v>222.7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556</v>
      </c>
      <c r="AL34" s="1131"/>
      <c r="AM34" s="1131"/>
      <c r="AN34" s="1132"/>
      <c r="AO34" s="312">
        <v>48810607</v>
      </c>
      <c r="AP34" s="312">
        <v>35237</v>
      </c>
      <c r="AQ34" s="313">
        <v>21367</v>
      </c>
      <c r="AR34" s="314">
        <v>64.900000000000006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557</v>
      </c>
      <c r="AL35" s="1131"/>
      <c r="AM35" s="1131"/>
      <c r="AN35" s="1132"/>
      <c r="AO35" s="312">
        <v>18227202</v>
      </c>
      <c r="AP35" s="312">
        <v>13159</v>
      </c>
      <c r="AQ35" s="313">
        <v>9606</v>
      </c>
      <c r="AR35" s="314">
        <v>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558</v>
      </c>
      <c r="AL36" s="1131"/>
      <c r="AM36" s="1131"/>
      <c r="AN36" s="1132"/>
      <c r="AO36" s="312" t="s">
        <v>541</v>
      </c>
      <c r="AP36" s="312" t="s">
        <v>541</v>
      </c>
      <c r="AQ36" s="313">
        <v>129</v>
      </c>
      <c r="AR36" s="314" t="s">
        <v>541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559</v>
      </c>
      <c r="AL37" s="1131"/>
      <c r="AM37" s="1131"/>
      <c r="AN37" s="1132"/>
      <c r="AO37" s="312">
        <v>657659</v>
      </c>
      <c r="AP37" s="312">
        <v>475</v>
      </c>
      <c r="AQ37" s="313">
        <v>1458</v>
      </c>
      <c r="AR37" s="314">
        <v>-67.400000000000006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560</v>
      </c>
      <c r="AL38" s="1134"/>
      <c r="AM38" s="1134"/>
      <c r="AN38" s="1135"/>
      <c r="AO38" s="315" t="s">
        <v>541</v>
      </c>
      <c r="AP38" s="315" t="s">
        <v>541</v>
      </c>
      <c r="AQ38" s="316">
        <v>0</v>
      </c>
      <c r="AR38" s="304" t="s">
        <v>541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561</v>
      </c>
      <c r="AL39" s="1134"/>
      <c r="AM39" s="1134"/>
      <c r="AN39" s="1135"/>
      <c r="AO39" s="312">
        <v>-27652180</v>
      </c>
      <c r="AP39" s="312">
        <v>-19963</v>
      </c>
      <c r="AQ39" s="313">
        <v>-17360</v>
      </c>
      <c r="AR39" s="314">
        <v>15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562</v>
      </c>
      <c r="AL40" s="1131"/>
      <c r="AM40" s="1131"/>
      <c r="AN40" s="1132"/>
      <c r="AO40" s="312">
        <v>-52563779</v>
      </c>
      <c r="AP40" s="312">
        <v>-37947</v>
      </c>
      <c r="AQ40" s="313">
        <v>-31639</v>
      </c>
      <c r="AR40" s="314">
        <v>19.899999999999999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42100460</v>
      </c>
      <c r="AP41" s="312">
        <v>30393</v>
      </c>
      <c r="AQ41" s="313">
        <v>16304</v>
      </c>
      <c r="AR41" s="314">
        <v>86.4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532</v>
      </c>
      <c r="AN49" s="1127" t="s">
        <v>566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567</v>
      </c>
      <c r="AO50" s="329" t="s">
        <v>568</v>
      </c>
      <c r="AP50" s="330" t="s">
        <v>569</v>
      </c>
      <c r="AQ50" s="331" t="s">
        <v>570</v>
      </c>
      <c r="AR50" s="332" t="s">
        <v>571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572</v>
      </c>
      <c r="AL51" s="325"/>
      <c r="AM51" s="333">
        <v>81292048</v>
      </c>
      <c r="AN51" s="334">
        <v>57549</v>
      </c>
      <c r="AO51" s="335">
        <v>32.799999999999997</v>
      </c>
      <c r="AP51" s="336">
        <v>54945</v>
      </c>
      <c r="AQ51" s="337">
        <v>3.9</v>
      </c>
      <c r="AR51" s="338">
        <v>28.9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573</v>
      </c>
      <c r="AM52" s="341">
        <v>41395792</v>
      </c>
      <c r="AN52" s="342">
        <v>29305</v>
      </c>
      <c r="AO52" s="343">
        <v>24.1</v>
      </c>
      <c r="AP52" s="344">
        <v>29293</v>
      </c>
      <c r="AQ52" s="345">
        <v>8.4</v>
      </c>
      <c r="AR52" s="346">
        <v>15.7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574</v>
      </c>
      <c r="AL53" s="325"/>
      <c r="AM53" s="333">
        <v>77705547</v>
      </c>
      <c r="AN53" s="334">
        <v>55122</v>
      </c>
      <c r="AO53" s="335">
        <v>-4.2</v>
      </c>
      <c r="AP53" s="336">
        <v>57132</v>
      </c>
      <c r="AQ53" s="337">
        <v>4</v>
      </c>
      <c r="AR53" s="338">
        <v>-8.1999999999999993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573</v>
      </c>
      <c r="AM54" s="341">
        <v>48597258</v>
      </c>
      <c r="AN54" s="342">
        <v>34473</v>
      </c>
      <c r="AO54" s="343">
        <v>17.600000000000001</v>
      </c>
      <c r="AP54" s="344">
        <v>30126</v>
      </c>
      <c r="AQ54" s="345">
        <v>2.8</v>
      </c>
      <c r="AR54" s="346">
        <v>14.8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575</v>
      </c>
      <c r="AL55" s="325"/>
      <c r="AM55" s="333">
        <v>67915624</v>
      </c>
      <c r="AN55" s="334">
        <v>48486</v>
      </c>
      <c r="AO55" s="335">
        <v>-12</v>
      </c>
      <c r="AP55" s="336">
        <v>58766</v>
      </c>
      <c r="AQ55" s="337">
        <v>2.9</v>
      </c>
      <c r="AR55" s="338">
        <v>-14.9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573</v>
      </c>
      <c r="AM56" s="341">
        <v>35457568</v>
      </c>
      <c r="AN56" s="342">
        <v>25314</v>
      </c>
      <c r="AO56" s="343">
        <v>-26.6</v>
      </c>
      <c r="AP56" s="344">
        <v>29363</v>
      </c>
      <c r="AQ56" s="345">
        <v>-2.5</v>
      </c>
      <c r="AR56" s="346">
        <v>-24.1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576</v>
      </c>
      <c r="AL57" s="325"/>
      <c r="AM57" s="333">
        <v>62698140</v>
      </c>
      <c r="AN57" s="334">
        <v>45145</v>
      </c>
      <c r="AO57" s="335">
        <v>-6.9</v>
      </c>
      <c r="AP57" s="336">
        <v>62482</v>
      </c>
      <c r="AQ57" s="337">
        <v>6.3</v>
      </c>
      <c r="AR57" s="338">
        <v>-13.2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573</v>
      </c>
      <c r="AM58" s="341">
        <v>35268072</v>
      </c>
      <c r="AN58" s="342">
        <v>25395</v>
      </c>
      <c r="AO58" s="343">
        <v>0.3</v>
      </c>
      <c r="AP58" s="344">
        <v>34626</v>
      </c>
      <c r="AQ58" s="345">
        <v>17.899999999999999</v>
      </c>
      <c r="AR58" s="346">
        <v>-17.600000000000001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577</v>
      </c>
      <c r="AL59" s="325"/>
      <c r="AM59" s="333">
        <v>65155627</v>
      </c>
      <c r="AN59" s="334">
        <v>47037</v>
      </c>
      <c r="AO59" s="335">
        <v>4.2</v>
      </c>
      <c r="AP59" s="336">
        <v>59288</v>
      </c>
      <c r="AQ59" s="337">
        <v>-5.0999999999999996</v>
      </c>
      <c r="AR59" s="338">
        <v>9.3000000000000007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573</v>
      </c>
      <c r="AM60" s="341">
        <v>46741673</v>
      </c>
      <c r="AN60" s="342">
        <v>33744</v>
      </c>
      <c r="AO60" s="343">
        <v>32.9</v>
      </c>
      <c r="AP60" s="344">
        <v>32670</v>
      </c>
      <c r="AQ60" s="345">
        <v>-5.6</v>
      </c>
      <c r="AR60" s="346">
        <v>38.5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578</v>
      </c>
      <c r="AL61" s="347"/>
      <c r="AM61" s="348">
        <v>70953397</v>
      </c>
      <c r="AN61" s="349">
        <v>50668</v>
      </c>
      <c r="AO61" s="350">
        <v>2.8</v>
      </c>
      <c r="AP61" s="351">
        <v>58523</v>
      </c>
      <c r="AQ61" s="352">
        <v>2.4</v>
      </c>
      <c r="AR61" s="338">
        <v>0.4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573</v>
      </c>
      <c r="AM62" s="341">
        <v>41492073</v>
      </c>
      <c r="AN62" s="342">
        <v>29646</v>
      </c>
      <c r="AO62" s="343">
        <v>9.6999999999999993</v>
      </c>
      <c r="AP62" s="344">
        <v>31216</v>
      </c>
      <c r="AQ62" s="345">
        <v>4.2</v>
      </c>
      <c r="AR62" s="346">
        <v>5.5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E2UmbxC5rIMVsKQM3o9PAgf3gPRWZnjmnFeyDLT+s1+QjU4PyUDdkLIpMkiSGeaLVXG79t4x6g4zrfikploQLA==" saltValue="AMOV/UY4hVB9l8WkvRcO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580</v>
      </c>
    </row>
    <row r="121" spans="125:125" ht="13.5" hidden="1" customHeight="1" x14ac:dyDescent="0.2">
      <c r="DU121" s="259"/>
    </row>
  </sheetData>
  <sheetProtection algorithmName="SHA-512" hashValue="XFqL+JYqZ+TsOM1vZEB6E7kVpNAFX0HCfLmp57bhC7D2MTcI/mgunykkKXIk+blNEnhLo1h8fnBrwkoQMY68iQ==" saltValue="2ty9BUCD6TbrxOLMBLGV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581</v>
      </c>
    </row>
  </sheetData>
  <sheetProtection algorithmName="SHA-512" hashValue="+giNnBYsVJI31hNsQlgJihQhplm/vNYDYBkH0iVtSfgv/ILTIoRh3EB1nl3q6DeFA8gt5iM9NBqyUWru2ETwrw==" saltValue="nJoPS80SJHmwsAlruWVb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582</v>
      </c>
      <c r="G46" s="8" t="s">
        <v>583</v>
      </c>
      <c r="H46" s="8" t="s">
        <v>584</v>
      </c>
      <c r="I46" s="8" t="s">
        <v>585</v>
      </c>
      <c r="J46" s="9" t="s">
        <v>586</v>
      </c>
    </row>
    <row r="47" spans="2:10" ht="57.75" customHeight="1" x14ac:dyDescent="0.2">
      <c r="B47" s="10"/>
      <c r="C47" s="1139" t="s">
        <v>3</v>
      </c>
      <c r="D47" s="1139"/>
      <c r="E47" s="1140"/>
      <c r="F47" s="11">
        <v>0.89</v>
      </c>
      <c r="G47" s="12" t="s">
        <v>541</v>
      </c>
      <c r="H47" s="12" t="s">
        <v>541</v>
      </c>
      <c r="I47" s="12">
        <v>2.23</v>
      </c>
      <c r="J47" s="13">
        <v>2.29</v>
      </c>
    </row>
    <row r="48" spans="2:10" ht="57.75" customHeight="1" x14ac:dyDescent="0.2">
      <c r="B48" s="14"/>
      <c r="C48" s="1141" t="s">
        <v>4</v>
      </c>
      <c r="D48" s="1141"/>
      <c r="E48" s="1142"/>
      <c r="F48" s="15">
        <v>0.09</v>
      </c>
      <c r="G48" s="16">
        <v>0.1</v>
      </c>
      <c r="H48" s="16" t="s">
        <v>587</v>
      </c>
      <c r="I48" s="16">
        <v>0.09</v>
      </c>
      <c r="J48" s="17">
        <v>1.87</v>
      </c>
    </row>
    <row r="49" spans="2:10" ht="57.75" customHeight="1" thickBot="1" x14ac:dyDescent="0.25">
      <c r="B49" s="18"/>
      <c r="C49" s="1143" t="s">
        <v>5</v>
      </c>
      <c r="D49" s="1143"/>
      <c r="E49" s="1144"/>
      <c r="F49" s="19" t="s">
        <v>588</v>
      </c>
      <c r="G49" s="20" t="s">
        <v>589</v>
      </c>
      <c r="H49" s="20" t="s">
        <v>590</v>
      </c>
      <c r="I49" s="20">
        <v>2.39</v>
      </c>
      <c r="J49" s="21">
        <v>1.67</v>
      </c>
    </row>
    <row r="50" spans="2:10" ht="13" x14ac:dyDescent="0.2"/>
  </sheetData>
  <sheetProtection algorithmName="SHA-512" hashValue="re8bJ1wXJNaRdxW0ZsjsHOeOX7JB6OSDPwIdy+Bpg9tvxZb1cM/zb2ygYoQnH7/1SFaqAxOiZTOTVml6hiteOw==" saltValue="ZtLIc9ZSIvive/Q+c7n4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2024-03-27T02:31:52Z</dcterms:modified>
</cp:coreProperties>
</file>