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5F80095-EB33-462A-AA39-CE12A3DF8341}" xr6:coauthVersionLast="36" xr6:coauthVersionMax="47" xr10:uidLastSave="{00000000-0000-0000-0000-000000000000}"/>
  <bookViews>
    <workbookView xWindow="3090" yWindow="3090" windowWidth="15380" windowHeight="78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基金残高に係る経年分析" sheetId="26"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A32" i="12"/>
  <c r="AA31" i="12"/>
  <c r="AA30" i="12"/>
  <c r="AA29" i="12"/>
  <c r="AA28" i="12"/>
  <c r="AA23" i="12"/>
  <c r="AA10" i="12"/>
  <c r="AA9" i="12"/>
  <c r="AA8" i="12"/>
  <c r="AA7"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BE36" i="10"/>
  <c r="AM36" i="10"/>
  <c r="BE35" i="10"/>
  <c r="CO34" i="10"/>
  <c r="CO35" i="10" s="1"/>
  <c r="CO36" i="10" s="1"/>
  <c r="CO37" i="10" s="1"/>
  <c r="CO38" i="10" s="1"/>
  <c r="CO39" i="10" s="1"/>
  <c r="CO40" i="10" s="1"/>
  <c r="BW34" i="10"/>
  <c r="BW35" i="10" s="1"/>
  <c r="BW36" i="10" s="1"/>
  <c r="BW37" i="10" s="1"/>
  <c r="BW38" i="10" s="1"/>
  <c r="BW39" i="10" s="1"/>
  <c r="BE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<sst xmlns="http://schemas.openxmlformats.org/spreadsheetml/2006/main" count="1050" uniqueCount="607">
  <si>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</si>
  <si>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</si>
  <si>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</si>
  <si>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</si>
  <si>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</si>
  <si>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</si>
  <si>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</si>
  <si>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</si>
  <si>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</si>
  <si>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</si>
  <si>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</si>
  <si>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</si>
  <si>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</si>
  <si>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</si>
  <si>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</si>
  <si>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</si>
  <si>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</si>
  <si>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</si>
  <si>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</si>
  <si>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</si>
  <si>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</si>
  <si>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</si>
  <si>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</si>
  <si>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</si>
  <si>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</si>
  <si>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</si>
  <si>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</si>
  <si>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</si>
  <si>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</si>
  <si>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</si>
  <si>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</si>
  <si>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</si>
  <si>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</si>
  <si>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</si>
  <si>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</si>
  <si>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</si>
  <si>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</si>
  <si>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</si>
  <si>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</si>
  <si>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</si>
  <si>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</si>
  <si>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</si>
  <si>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</si>
  <si>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</si>
  <si>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</si>
  <si>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</si>
  <si>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</si>
  <si>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</si>
  <si>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</si>
  <si>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</si>
  <si>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</si>
  <si>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</si>
  <si>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</si>
  <si>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</si>
  <si>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</si>
  <si>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</si>
  <si>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</si>
  <si>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</si>
  <si>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</si>
  <si>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</si>
  <si>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</si>
  <si>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</si>
  <si>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</si>
  <si>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</si>
  <si>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</si>
  <si>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</si>
  <si>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</si>
  <si>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</si>
  <si>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</si>
  <si>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</si>
  <si>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</si>
  <si>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</si>
  <si>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</si>
  <si>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</si>
  <si>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</si>
  <si>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</si>
  <si>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</si>
  <si>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</si>
  <si>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</si>
  <si>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</si>
  <si>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</si>
  <si>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</si>
  <si>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</si>
  <si>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</si>
  <si>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</si>
  <si>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</si>
  <si>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</si>
  <si>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</si>
  <si>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</si>
  <si>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</si>
  <si>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</si>
  <si>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</si>
  <si>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</si>
  <si>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</si>
  <si>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</si>
  <si>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</si>
  <si>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</si>
  <si>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</si>
  <si>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</si>
  <si>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</si>
  <si>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</si>
  <si>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</si>
  <si>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</si>
  <si>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</si>
  <si>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</si>
  <si>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</si>
  <si>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</si>
  <si>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</si>
  <si>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</si>
  <si>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</si>
  <si>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</si>
  <si>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</si>
  <si>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</si>
  <si>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</si>
  <si>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</si>
  <si>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</si>
  <si>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</si>
  <si>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</si>
  <si>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</si>
  <si>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</si>
  <si>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</si>
  <si>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</si>
  <si>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</si>
  <si>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</si>
  <si>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</si>
  <si>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</si>
  <si>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</si>
  <si>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</si>
  <si>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</si>
  <si>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</si>
  <si>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</si>
  <si>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</si>
  <si>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</si>
  <si>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</si>
  <si>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</si>
  <si>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</si>
  <si>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</si>
  <si>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</si>
  <si>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</si>
  <si>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</si>
  <si>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</si>
  <si>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</si>
  <si>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</si>
  <si>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</si>
  <si>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</si>
  <si>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</si>
  <si>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</si>
  <si>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</si>
  <si>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</si>
  <si>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</si>
  <si>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</si>
  <si>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</si>
  <si>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</si>
  <si>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</si>
  <si>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</si>
  <si>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</si>
  <si>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</si>
  <si>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</si>
  <si>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</si>
  <si>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</si>
  <si>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</si>
  <si>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</si>
  <si>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</si>
  <si>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</si>
  <si>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</si>
  <si>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</si>
  <si>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</si>
  <si>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</si>
  <si>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</si>
  <si>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</si>
  <si>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</si>
  <si>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</si>
  <si>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</si>
  <si>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</si>
  <si>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</si>
  <si>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</si>
  <si>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</si>
  <si>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</si>
  <si>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</si>
  <si>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</si>
  <si>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</si>
  <si>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</si>
  <si>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</si>
  <si>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</si>
  <si>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</si>
  <si>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</si>
  <si>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</si>
  <si>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</si>
  <si>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</si>
  <si>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</si>
  <si>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</si>
  <si>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</si>
  <si>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</si>
  <si>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</si>
  <si>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</si>
  <si>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</si>
  <si>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</si>
  <si>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</si>
  <si>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</si>
  <si>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</si>
  <si>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</si>
  <si>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</si>
  <si>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</si>
  <si>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</si>
  <si>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</si>
  <si>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</si>
  <si>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</si>
  <si>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</si>
  <si>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</si>
  <si>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</si>
  <si>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</si>
  <si>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</si>
  <si>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</si>
  <si>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</si>
  <si>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</si>
  <si>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</si>
  <si>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</si>
  <si>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</si>
  <si>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</si>
  <si>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</si>
  <si>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</si>
  <si>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</si>
  <si>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</si>
  <si>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</si>
  <si>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</si>
  <si>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</si>
  <si>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</si>
  <si>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</si>
  <si>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</si>
  <si>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</si>
  <si>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</si>
  <si>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</si>
  <si>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</si>
  <si>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</si>
  <si>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</si>
  <si>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</si>
  <si>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</si>
  <si>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</si>
  <si>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</si>
  <si>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</si>
  <si>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</si>
  <si>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</si>
  <si>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</si>
  <si>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</si>
  <si>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</si>
  <si>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</si>
  <si>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</si>
  <si>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</si>
  <si>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</si>
  <si>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</si>
  <si>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</si>
  <si>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</si>
  <si>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</si>
  <si>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</si>
  <si>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</si>
  <si>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</si>
  <si>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</si>
  <si>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</si>
  <si>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</si>
  <si>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</si>
  <si>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</si>
  <si>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</si>
  <si>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</si>
  <si>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</si>
  <si>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</si>
  <si>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</si>
  <si>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</si>
  <si>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</si>
  <si>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</si>
  <si>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</si>
  <si>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</si>
  <si>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</si>
  <si>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</si>
  <si>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</si>
  <si>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</si>
  <si>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</si>
  <si>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</si>
  <si>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</si>
  <si>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</si>
  <si>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</si>
  <si>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</si>
  <si>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</si>
  <si>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</si>
  <si>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</si>
  <si>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</si>
  <si>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</si>
  <si>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</si>
  <si>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</si>
  <si>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</si>
  <si>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</si>
  <si>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</si>
  <si>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</si>
  <si>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</si>
  <si>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</si>
  <si>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</si>
  <si>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</si>
  <si>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</si>
  <si>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</si>
  <si>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</si>
  <si>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</si>
  <si>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</si>
  <si>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</si>
  <si>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</si>
  <si>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</si>
  <si>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</si>
  <si>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</si>
  <si>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</si>
  <si>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</si>
  <si>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</si>
  <si>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</si>
  <si>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</si>
  <si>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</si>
  <si>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</si>
  <si>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</si>
  <si>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</si>
  <si>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</si>
  <si>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</si>
  <si>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</si>
  <si>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</si>
  <si>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</si>
  <si>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</si>
  <si>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</si>
  <si>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</si>
  <si>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</si>
  <si>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</si>
  <si>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</si>
  <si>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</si>
  <si>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</si>
  <si>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</si>
  <si>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</si>
  <si>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</si>
  <si>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</si>
  <si>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</si>
  <si>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</si>
  <si>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</si>
  <si>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</si>
  <si>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</si>
  <si>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</si>
  <si>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</si>
  <si>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</si>
  <si>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</si>
  <si>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</si>
  <si>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</si>
  <si>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</si>
  <si>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</si>
  <si>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</si>
  <si>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</si>
  <si>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</si>
  <si>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</si>
  <si>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</si>
  <si>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</si>
  <si>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</si>
  <si>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</si>
  <si>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</si>
  <si>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</si>
  <si>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</si>
  <si>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</si>
  <si>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</si>
  <si>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</si>
  <si>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</si>
  <si>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</si>
  <si>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</si>
  <si>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</si>
  <si>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</si>
  <si>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</si>
  <si>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</si>
  <si>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</si>
  <si>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</si>
  <si>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</si>
  <si>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</si>
  <si>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</si>
  <si>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</si>
  <si>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</si>
  <si>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</si>
  <si>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</si>
  <si>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</si>
  <si>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</si>
  <si>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</si>
  <si>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</si>
  <si>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</si>
  <si>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</si>
  <si>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</si>
  <si>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</si>
  <si>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</si>
  <si>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</si>
  <si>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</si>
  <si>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</si>
  <si>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</si>
  <si>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</si>
  <si>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</si>
  <si>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</si>
  <si>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</si>
  <si>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</si>
  <si>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</si>
  <si>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</si>
  <si>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</si>
  <si>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</si>
  <si>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</si>
  <si>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</si>
  <si>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</si>
  <si>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</si>
  <si>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</si>
  <si>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</si>
  <si>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</si>
  <si>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</si>
  <si>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</si>
  <si>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</si>
  <si>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</si>
  <si>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</si>
  <si>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</si>
  <si>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</si>
  <si>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</si>
  <si>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</si>
  <si>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</si>
  <si>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</si>
  <si>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</si>
  <si>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</si>
  <si>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</si>
  <si>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</si>
  <si>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</si>
  <si>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</si>
  <si>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</si>
  <si>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</si>
  <si>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</si>
  <si>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</si>
  <si>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</si>
  <si>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</si>
  <si>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</si>
  <si>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</si>
  <si>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</si>
  <si>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</si>
  <si>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</si>
  <si>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</si>
  <si>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</si>
  <si>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</si>
  <si>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</si>
  <si>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</si>
  <si>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</si>
  <si>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</si>
  <si>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</si>
  <si>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</si>
  <si>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</si>
  <si>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</si>
  <si>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</si>
  <si>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</si>
  <si>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</si>
  <si>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</si>
  <si>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</si>
  <si>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</si>
  <si>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</si>
  <si>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</si>
  <si>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</si>
  <si>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</si>
  <si>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</si>
  <si>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</si>
  <si>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</si>
  <si>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</si>
  <si>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</si>
  <si>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</si>
  <si>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</si>
  <si>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</si>
  <si>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</si>
  <si>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</si>
  <si>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</si>
  <si>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</si>
  <si>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</si>
  <si>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</si>
  <si>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</si>
  <si>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</si>
  <si>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</si>
  <si>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</si>
  <si>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</si>
  <si>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</si>
  <si>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</si>
  <si>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</si>
  <si>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</si>
  <si>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</si>
  <si>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</si>
  <si>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</si>
  <si>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</si>
  <si>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</si>
  <si>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</si>
  <si>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堺市水道事業会計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</si>
  <si>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</si>
  <si>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</si>
  <si>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</si>
  <si>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</si>
  <si>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</si>
  <si>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</si>
  <si>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</si>
  <si>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</si>
  <si>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</si>
  <si>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</si>
  <si>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</si>
  <si>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</si>
  <si>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</si>
  <si>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</si>
  <si>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</si>
  <si>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</si>
  <si>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</si>
  <si>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</si>
  <si>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</si>
  <si>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</si>
  <si>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</si>
  <si>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</si>
  <si>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</si>
  <si>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</si>
  <si>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</si>
  <si>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</si>
  <si>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</si>
  <si>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</si>
  <si>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</si>
  <si>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</si>
  <si>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</si>
  <si>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</si>
  <si>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</si>
  <si>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</si>
  <si>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</si>
  <si>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</si>
  <si>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</si>
  <si>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</si>
  <si>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</si>
  <si>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</si>
  <si>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</si>
  <si>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</si>
  <si>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</si>
  <si>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</si>
  <si>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</si>
  <si>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</si>
  <si>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</si>
  <si>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</si>
  <si>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</si>
  <si>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</si>
  <si>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</si>
  <si>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</si>
  <si>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</si>
  <si>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</si>
  <si>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</si>
  <si>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</si>
  <si>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</si>
  <si>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</si>
  <si>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</si>
  <si>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</si>
  <si>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</si>
  <si>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</si>
  <si>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</si>
  <si>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</si>
  <si>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</si>
  <si>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</si>
  <si>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</si>
  <si>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</si>
  <si>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</si>
  <si>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</si>
  <si>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</si>
  <si>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</si>
  <si>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</si>
  <si>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</si>
  <si>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</si>
  <si>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</si>
  <si>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</si>
  <si>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</si>
  <si>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</si>
  <si>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</si>
  <si>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</si>
  <si>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</si>
  <si>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</si>
  <si>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</si>
  <si>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</si>
  <si>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</si>
  <si>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</si>
  <si>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</si>
  <si>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0.36</t>
  </si>
  <si>
    <t>堺市水道事業会計</t>
  </si>
  <si>
    <t>一般会計</t>
  </si>
  <si>
    <t>堺市下水道事業会計</t>
  </si>
  <si>
    <t>介護保険事業特別会計</t>
  </si>
  <si>
    <t>後期高齢者医療事業特別会計</t>
  </si>
  <si>
    <t>母子父子寡婦福祉資金貸付事業特別会計</t>
  </si>
  <si>
    <t>国民健康保険事業特別会計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</si>
  <si>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</si>
  <si>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</si>
  <si>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</si>
  <si>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</si>
  <si>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</si>
  <si>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</si>
  <si>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</si>
  <si>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</si>
  <si>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</si>
  <si>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</si>
  <si>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5"/>
  </si>
  <si>
    <t>後期高齢者医療広域連合（後期高齢者医療特別会計）</t>
    <rPh sb="0" eb="2">
      <t>コウキ</t>
    </rPh>
    <rPh sb="2" eb="4">
      <t>コウレイ</t>
    </rPh>
    <rPh sb="4" eb="5">
      <t>シャ</t>
    </rPh>
    <rPh sb="5" eb="7">
      <t>イリョウ</t>
    </rPh>
    <rPh sb="7" eb="9">
      <t>コウイキ</t>
    </rPh>
    <rPh sb="9" eb="11">
      <t>レンゴウ</t>
    </rPh>
    <phoneticPr fontId="5"/>
  </si>
  <si>
    <t>大阪広域水道企業団
（水道事業会計）</t>
  </si>
  <si>
    <t>大阪広域水道企業団
（工業用水道事業会計）</t>
  </si>
  <si>
    <t>大阪府都市ボートレース企業団</t>
  </si>
  <si>
    <t>関西広域連合</t>
  </si>
  <si>
    <t>（公財）堺市文化振興財団</t>
    <rPh sb="1" eb="2">
      <t>コウ</t>
    </rPh>
    <phoneticPr fontId="5"/>
  </si>
  <si>
    <t>（公財）堺市救急医療事業団</t>
    <rPh sb="1" eb="2">
      <t>コウ</t>
    </rPh>
    <phoneticPr fontId="5"/>
  </si>
  <si>
    <t>（株）さかい新事業創造センター</t>
  </si>
  <si>
    <t>（公財）堺市産業振興センター</t>
    <rPh sb="1" eb="2">
      <t>コウ</t>
    </rPh>
    <phoneticPr fontId="5"/>
  </si>
  <si>
    <t>（公財）堺市公園協会</t>
    <rPh sb="1" eb="2">
      <t>コウ</t>
    </rPh>
    <phoneticPr fontId="5"/>
  </si>
  <si>
    <t>（公財）堺市教育スポーツ振興事業団</t>
    <rPh sb="1" eb="2">
      <t>コウ</t>
    </rPh>
    <phoneticPr fontId="5"/>
  </si>
  <si>
    <t>（地独）堺市立病院機構</t>
  </si>
  <si>
    <t>公共施設等特別整備基金</t>
    <rPh sb="0" eb="2">
      <t>コウキョウ</t>
    </rPh>
    <phoneticPr fontId="2"/>
  </si>
  <si>
    <t>泉北丘陵地区整備基金</t>
    <rPh sb="0" eb="2">
      <t>センボク</t>
    </rPh>
    <phoneticPr fontId="2"/>
  </si>
  <si>
    <t>地域福祉推進基金</t>
    <rPh sb="0" eb="2">
      <t>チイキ</t>
    </rPh>
    <phoneticPr fontId="2"/>
  </si>
  <si>
    <t>産業活性化基金</t>
    <phoneticPr fontId="2"/>
  </si>
  <si>
    <t>フェニーチェ堺芸術文化創造基金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</si>
</sst>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87" fontId="17" fillId="0" borderId="58"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9" fillId="0" borderId="0" xfId="3" applyFont="1" applyAlignment="1">
      <alignment horizontal="center" vertical="center" shrinkToFit="1"/>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7444-4486-92ED-DBBE4BB5FC5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55480</c:v>
                </c:pt>
                <c:pt idx="1">
                  <c:v>58875</c:v>
                </c:pt>
                <c:pt idx="2">
                  <c:v>52361</c:v>
                </c:pt>
                <c:pt idx="3">
                  <c:v>39233</c:v>
                </c:pt>
                <c:pt idx="4">
                  <c:v>38298</c:v>
                </c:pt>
              </c:numCache>
            </c:numRef>
          </c:val>
          <c:smooth val="0"/>
          <c:extLst>
            <c:ext xmlns:c16="http://schemas.microsoft.com/office/drawing/2014/chart" uri="{C3380CC4-5D6E-409C-BE32-E72D297353CC}">
              <c16:uniqueId val="{00000001-7444-4486-92ED-DBBE4BB5FC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0.8</c:v>
                </c:pt>
                <c:pt idx="1">
                  <c:v>0.65</c:v>
                </c:pt>
                <c:pt idx="2">
                  <c:v>0.64</c:v>
                </c:pt>
                <c:pt idx="3">
                  <c:v>3.09</c:v>
                </c:pt>
                <c:pt idx="4">
                  <c:v>3.41</c:v>
                </c:pt>
              </c:numCache>
            </c:numRef>
          </c:val>
          <c:extLst>
            <c:ext xmlns:c16="http://schemas.microsoft.com/office/drawing/2014/chart" uri="{C3380CC4-5D6E-409C-BE32-E72D297353CC}">
              <c16:uniqueId val="{00000000-1CFE-4790-B92C-4730EAB7498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0.83</c:v>
                </c:pt>
                <c:pt idx="1">
                  <c:v>1.1299999999999999</c:v>
                </c:pt>
                <c:pt idx="2">
                  <c:v>3.81</c:v>
                </c:pt>
                <c:pt idx="3">
                  <c:v>6.85</c:v>
                </c:pt>
                <c:pt idx="4">
                  <c:v>8.6199999999999992</c:v>
                </c:pt>
              </c:numCache>
            </c:numRef>
          </c:val>
          <c:extLst>
            <c:ext xmlns:c16="http://schemas.microsoft.com/office/drawing/2014/chart" uri="{C3380CC4-5D6E-409C-BE32-E72D297353CC}">
              <c16:uniqueId val="{00000001-1CFE-4790-B92C-4730EAB749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-0.36</c:v>
                </c:pt>
                <c:pt idx="1">
                  <c:v>0.17</c:v>
                </c:pt>
                <c:pt idx="2">
                  <c:v>2.69</c:v>
                </c:pt>
                <c:pt idx="3">
                  <c:v>5.71</c:v>
                </c:pt>
                <c:pt idx="4">
                  <c:v>1.83</c:v>
                </c:pt>
              </c:numCache>
            </c:numRef>
          </c:val>
          <c:smooth val="0"/>
          <c:extLst>
            <c:ext xmlns:c16="http://schemas.microsoft.com/office/drawing/2014/chart" uri="{C3380CC4-5D6E-409C-BE32-E72D297353CC}">
              <c16:uniqueId val="{00000002-1CFE-4790-B92C-4730EAB749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754-4F54-9EE8-E2EA10DA353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54-4F54-9EE8-E2EA10DA353A}"/>
            </c:ext>
          </c:extLst>
        </c:ser>
        <c:ser>
          <c:idx val="2"/>
          <c:order val="2"/>
          <c:tx>
            <c:strRef>
              <c:f>[1]データシート!$A$29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54-4F54-9EE8-E2EA10DA353A}"/>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0.61</c:v>
                </c:pt>
                <c:pt idx="2">
                  <c:v>#N/A</c:v>
                </c:pt>
                <c:pt idx="3">
                  <c:v>0.26</c:v>
                </c:pt>
                <c:pt idx="4">
                  <c:v>#N/A</c:v>
                </c:pt>
                <c:pt idx="5">
                  <c:v>0.39</c:v>
                </c:pt>
                <c:pt idx="6">
                  <c:v>#N/A</c:v>
                </c:pt>
                <c:pt idx="7">
                  <c:v>0</c:v>
                </c:pt>
                <c:pt idx="8">
                  <c:v>#N/A</c:v>
                </c:pt>
                <c:pt idx="9">
                  <c:v>0.06</c:v>
                </c:pt>
              </c:numCache>
            </c:numRef>
          </c:val>
          <c:extLst>
            <c:ext xmlns:c16="http://schemas.microsoft.com/office/drawing/2014/chart" uri="{C3380CC4-5D6E-409C-BE32-E72D297353CC}">
              <c16:uniqueId val="{00000003-3754-4F54-9EE8-E2EA10DA353A}"/>
            </c:ext>
          </c:extLst>
        </c:ser>
        <c:ser>
          <c:idx val="4"/>
          <c:order val="4"/>
          <c:tx>
            <c:strRef>
              <c:f>[1]データシート!$A$31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0.17</c:v>
                </c:pt>
                <c:pt idx="2">
                  <c:v>#N/A</c:v>
                </c:pt>
                <c:pt idx="3">
                  <c:v>0.04</c:v>
                </c:pt>
                <c:pt idx="4">
                  <c:v>#N/A</c:v>
                </c:pt>
                <c:pt idx="5">
                  <c:v>0.04</c:v>
                </c:pt>
                <c:pt idx="6">
                  <c:v>#N/A</c:v>
                </c:pt>
                <c:pt idx="7">
                  <c:v>0.05</c:v>
                </c:pt>
                <c:pt idx="8">
                  <c:v>#N/A</c:v>
                </c:pt>
                <c:pt idx="9">
                  <c:v>0.08</c:v>
                </c:pt>
              </c:numCache>
            </c:numRef>
          </c:val>
          <c:extLst>
            <c:ext xmlns:c16="http://schemas.microsoft.com/office/drawing/2014/chart" uri="{C3380CC4-5D6E-409C-BE32-E72D297353CC}">
              <c16:uniqueId val="{00000004-3754-4F54-9EE8-E2EA10DA353A}"/>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0.19</c:v>
                </c:pt>
                <c:pt idx="2">
                  <c:v>#N/A</c:v>
                </c:pt>
                <c:pt idx="3">
                  <c:v>0.19</c:v>
                </c:pt>
                <c:pt idx="4">
                  <c:v>#N/A</c:v>
                </c:pt>
                <c:pt idx="5">
                  <c:v>0.21</c:v>
                </c:pt>
                <c:pt idx="6">
                  <c:v>#N/A</c:v>
                </c:pt>
                <c:pt idx="7">
                  <c:v>0.21</c:v>
                </c:pt>
                <c:pt idx="8">
                  <c:v>#N/A</c:v>
                </c:pt>
                <c:pt idx="9">
                  <c:v>0.25</c:v>
                </c:pt>
              </c:numCache>
            </c:numRef>
          </c:val>
          <c:extLst>
            <c:ext xmlns:c16="http://schemas.microsoft.com/office/drawing/2014/chart" uri="{C3380CC4-5D6E-409C-BE32-E72D297353CC}">
              <c16:uniqueId val="{00000005-3754-4F54-9EE8-E2EA10DA353A}"/>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0.64</c:v>
                </c:pt>
                <c:pt idx="2">
                  <c:v>#N/A</c:v>
                </c:pt>
                <c:pt idx="3">
                  <c:v>0.99</c:v>
                </c:pt>
                <c:pt idx="4">
                  <c:v>#N/A</c:v>
                </c:pt>
                <c:pt idx="5">
                  <c:v>1.41</c:v>
                </c:pt>
                <c:pt idx="6">
                  <c:v>#N/A</c:v>
                </c:pt>
                <c:pt idx="7">
                  <c:v>1.39</c:v>
                </c:pt>
                <c:pt idx="8">
                  <c:v>#N/A</c:v>
                </c:pt>
                <c:pt idx="9">
                  <c:v>0.83</c:v>
                </c:pt>
              </c:numCache>
            </c:numRef>
          </c:val>
          <c:extLst>
            <c:ext xmlns:c16="http://schemas.microsoft.com/office/drawing/2014/chart" uri="{C3380CC4-5D6E-409C-BE32-E72D297353CC}">
              <c16:uniqueId val="{00000006-3754-4F54-9EE8-E2EA10DA353A}"/>
            </c:ext>
          </c:extLst>
        </c:ser>
        <c:ser>
          <c:idx val="7"/>
          <c:order val="7"/>
          <c:tx>
            <c:strRef>
              <c:f>[1]データシート!$A$34</c:f>
              <c:strCache>
                <c:ptCount val="1"/>
                <c:pt idx="0">
                  <c:v>堺市下水道事業会計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1.85</c:v>
                </c:pt>
                <c:pt idx="2">
                  <c:v>#N/A</c:v>
                </c:pt>
                <c:pt idx="3">
                  <c:v>2.92</c:v>
                </c:pt>
                <c:pt idx="4">
                  <c:v>#N/A</c:v>
                </c:pt>
                <c:pt idx="5">
                  <c:v>2.81</c:v>
                </c:pt>
                <c:pt idx="6">
                  <c:v>#N/A</c:v>
                </c:pt>
                <c:pt idx="7">
                  <c:v>2.5299999999999998</c:v>
                </c:pt>
                <c:pt idx="8">
                  <c:v>#N/A</c:v>
                </c:pt>
                <c:pt idx="9">
                  <c:v>2.19</c:v>
                </c:pt>
              </c:numCache>
            </c:numRef>
          </c:val>
          <c:extLst>
            <c:ext xmlns:c16="http://schemas.microsoft.com/office/drawing/2014/chart" uri="{C3380CC4-5D6E-409C-BE32-E72D297353CC}">
              <c16:uniqueId val="{00000007-3754-4F54-9EE8-E2EA10DA353A}"/>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0.61</c:v>
                </c:pt>
                <c:pt idx="2">
                  <c:v>#N/A</c:v>
                </c:pt>
                <c:pt idx="3">
                  <c:v>0.6</c:v>
                </c:pt>
                <c:pt idx="4">
                  <c:v>#N/A</c:v>
                </c:pt>
                <c:pt idx="5">
                  <c:v>0.59</c:v>
                </c:pt>
                <c:pt idx="6">
                  <c:v>#N/A</c:v>
                </c:pt>
                <c:pt idx="7">
                  <c:v>3.03</c:v>
                </c:pt>
                <c:pt idx="8">
                  <c:v>#N/A</c:v>
                </c:pt>
                <c:pt idx="9">
                  <c:v>3.33</c:v>
                </c:pt>
              </c:numCache>
            </c:numRef>
          </c:val>
          <c:extLst>
            <c:ext xmlns:c16="http://schemas.microsoft.com/office/drawing/2014/chart" uri="{C3380CC4-5D6E-409C-BE32-E72D297353CC}">
              <c16:uniqueId val="{00000008-3754-4F54-9EE8-E2EA10DA353A}"/>
            </c:ext>
          </c:extLst>
        </c:ser>
        <c:ser>
          <c:idx val="9"/>
          <c:order val="9"/>
          <c:tx>
            <c:strRef>
              <c:f>[1]データシート!$A$36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3.97</c:v>
                </c:pt>
                <c:pt idx="2">
                  <c:v>#N/A</c:v>
                </c:pt>
                <c:pt idx="3">
                  <c:v>3.68</c:v>
                </c:pt>
                <c:pt idx="4">
                  <c:v>#N/A</c:v>
                </c:pt>
                <c:pt idx="5">
                  <c:v>3.36</c:v>
                </c:pt>
                <c:pt idx="6">
                  <c:v>#N/A</c:v>
                </c:pt>
                <c:pt idx="7">
                  <c:v>3.44</c:v>
                </c:pt>
                <c:pt idx="8">
                  <c:v>#N/A</c:v>
                </c:pt>
                <c:pt idx="9">
                  <c:v>4.34</c:v>
                </c:pt>
              </c:numCache>
            </c:numRef>
          </c:val>
          <c:extLst>
            <c:ext xmlns:c16="http://schemas.microsoft.com/office/drawing/2014/chart" uri="{C3380CC4-5D6E-409C-BE32-E72D297353CC}">
              <c16:uniqueId val="{00000009-3754-4F54-9EE8-E2EA10DA35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32868</c:v>
                </c:pt>
                <c:pt idx="5">
                  <c:v>33205</c:v>
                </c:pt>
                <c:pt idx="8">
                  <c:v>33034</c:v>
                </c:pt>
                <c:pt idx="11">
                  <c:v>33697</c:v>
                </c:pt>
                <c:pt idx="14">
                  <c:v>34591</c:v>
                </c:pt>
              </c:numCache>
            </c:numRef>
          </c:val>
          <c:extLst>
            <c:ext xmlns:c16="http://schemas.microsoft.com/office/drawing/2014/chart" uri="{C3380CC4-5D6E-409C-BE32-E72D297353CC}">
              <c16:uniqueId val="{00000000-A724-4210-90CD-AE91FA7EB59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24-4210-90CD-AE91FA7EB59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62</c:v>
                </c:pt>
                <c:pt idx="3">
                  <c:v>62</c:v>
                </c:pt>
                <c:pt idx="6">
                  <c:v>63</c:v>
                </c:pt>
                <c:pt idx="9">
                  <c:v>63</c:v>
                </c:pt>
                <c:pt idx="12">
                  <c:v>64</c:v>
                </c:pt>
              </c:numCache>
            </c:numRef>
          </c:val>
          <c:extLst>
            <c:ext xmlns:c16="http://schemas.microsoft.com/office/drawing/2014/chart" uri="{C3380CC4-5D6E-409C-BE32-E72D297353CC}">
              <c16:uniqueId val="{00000002-A724-4210-90CD-AE91FA7EB59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24-4210-90CD-AE91FA7EB59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6424</c:v>
                </c:pt>
                <c:pt idx="3">
                  <c:v>6206</c:v>
                </c:pt>
                <c:pt idx="6">
                  <c:v>5659</c:v>
                </c:pt>
                <c:pt idx="9">
                  <c:v>5622</c:v>
                </c:pt>
                <c:pt idx="12">
                  <c:v>5438</c:v>
                </c:pt>
              </c:numCache>
            </c:numRef>
          </c:val>
          <c:extLst>
            <c:ext xmlns:c16="http://schemas.microsoft.com/office/drawing/2014/chart" uri="{C3380CC4-5D6E-409C-BE32-E72D297353CC}">
              <c16:uniqueId val="{00000004-A724-4210-90CD-AE91FA7EB59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7343</c:v>
                </c:pt>
                <c:pt idx="3">
                  <c:v>7614</c:v>
                </c:pt>
                <c:pt idx="6">
                  <c:v>7820</c:v>
                </c:pt>
                <c:pt idx="9">
                  <c:v>7831</c:v>
                </c:pt>
                <c:pt idx="12">
                  <c:v>7939</c:v>
                </c:pt>
              </c:numCache>
            </c:numRef>
          </c:val>
          <c:extLst>
            <c:ext xmlns:c16="http://schemas.microsoft.com/office/drawing/2014/chart" uri="{C3380CC4-5D6E-409C-BE32-E72D297353CC}">
              <c16:uniqueId val="{00000005-A724-4210-90CD-AE91FA7EB59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24-4210-90CD-AE91FA7EB59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28810</c:v>
                </c:pt>
                <c:pt idx="3">
                  <c:v>30984</c:v>
                </c:pt>
                <c:pt idx="6">
                  <c:v>32689</c:v>
                </c:pt>
                <c:pt idx="9">
                  <c:v>33116</c:v>
                </c:pt>
                <c:pt idx="12">
                  <c:v>32101</c:v>
                </c:pt>
              </c:numCache>
            </c:numRef>
          </c:val>
          <c:extLst>
            <c:ext xmlns:c16="http://schemas.microsoft.com/office/drawing/2014/chart" uri="{C3380CC4-5D6E-409C-BE32-E72D297353CC}">
              <c16:uniqueId val="{00000007-A724-4210-90CD-AE91FA7EB5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9771</c:v>
                </c:pt>
                <c:pt idx="2">
                  <c:v>#N/A</c:v>
                </c:pt>
                <c:pt idx="3">
                  <c:v>#N/A</c:v>
                </c:pt>
                <c:pt idx="4">
                  <c:v>11661</c:v>
                </c:pt>
                <c:pt idx="5">
                  <c:v>#N/A</c:v>
                </c:pt>
                <c:pt idx="6">
                  <c:v>#N/A</c:v>
                </c:pt>
                <c:pt idx="7">
                  <c:v>13197</c:v>
                </c:pt>
                <c:pt idx="8">
                  <c:v>#N/A</c:v>
                </c:pt>
                <c:pt idx="9">
                  <c:v>#N/A</c:v>
                </c:pt>
                <c:pt idx="10">
                  <c:v>12935</c:v>
                </c:pt>
                <c:pt idx="11">
                  <c:v>#N/A</c:v>
                </c:pt>
                <c:pt idx="12">
                  <c:v>#N/A</c:v>
                </c:pt>
                <c:pt idx="13">
                  <c:v>10951</c:v>
                </c:pt>
                <c:pt idx="14">
                  <c:v>#N/A</c:v>
                </c:pt>
              </c:numCache>
            </c:numRef>
          </c:val>
          <c:smooth val="0"/>
          <c:extLst>
            <c:ext xmlns:c16="http://schemas.microsoft.com/office/drawing/2014/chart" uri="{C3380CC4-5D6E-409C-BE32-E72D297353CC}">
              <c16:uniqueId val="{00000008-A724-4210-90CD-AE91FA7EB5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405207</c:v>
                </c:pt>
                <c:pt idx="5">
                  <c:v>421910</c:v>
                </c:pt>
                <c:pt idx="8">
                  <c:v>430979</c:v>
                </c:pt>
                <c:pt idx="11">
                  <c:v>437980</c:v>
                </c:pt>
                <c:pt idx="14">
                  <c:v>436040</c:v>
                </c:pt>
              </c:numCache>
            </c:numRef>
          </c:val>
          <c:extLst>
            <c:ext xmlns:c16="http://schemas.microsoft.com/office/drawing/2014/chart" uri="{C3380CC4-5D6E-409C-BE32-E72D297353CC}">
              <c16:uniqueId val="{00000000-0D04-45FD-8C7E-547F0F2E94A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152298</c:v>
                </c:pt>
                <c:pt idx="5">
                  <c:v>161221</c:v>
                </c:pt>
                <c:pt idx="8">
                  <c:v>154177</c:v>
                </c:pt>
                <c:pt idx="11">
                  <c:v>158003</c:v>
                </c:pt>
                <c:pt idx="14">
                  <c:v>154806</c:v>
                </c:pt>
              </c:numCache>
            </c:numRef>
          </c:val>
          <c:extLst>
            <c:ext xmlns:c16="http://schemas.microsoft.com/office/drawing/2014/chart" uri="{C3380CC4-5D6E-409C-BE32-E72D297353CC}">
              <c16:uniqueId val="{00000001-0D04-45FD-8C7E-547F0F2E94A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71350</c:v>
                </c:pt>
                <c:pt idx="5">
                  <c:v>76287</c:v>
                </c:pt>
                <c:pt idx="8">
                  <c:v>81399</c:v>
                </c:pt>
                <c:pt idx="11">
                  <c:v>108080</c:v>
                </c:pt>
                <c:pt idx="14">
                  <c:v>111060</c:v>
                </c:pt>
              </c:numCache>
            </c:numRef>
          </c:val>
          <c:extLst>
            <c:ext xmlns:c16="http://schemas.microsoft.com/office/drawing/2014/chart" uri="{C3380CC4-5D6E-409C-BE32-E72D297353CC}">
              <c16:uniqueId val="{00000002-0D04-45FD-8C7E-547F0F2E94A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04-45FD-8C7E-547F0F2E94A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04-45FD-8C7E-547F0F2E94A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2059</c:v>
                </c:pt>
                <c:pt idx="3">
                  <c:v>2133</c:v>
                </c:pt>
                <c:pt idx="6">
                  <c:v>0</c:v>
                </c:pt>
                <c:pt idx="9">
                  <c:v>0</c:v>
                </c:pt>
                <c:pt idx="12">
                  <c:v>0</c:v>
                </c:pt>
              </c:numCache>
            </c:numRef>
          </c:val>
          <c:extLst>
            <c:ext xmlns:c16="http://schemas.microsoft.com/office/drawing/2014/chart" uri="{C3380CC4-5D6E-409C-BE32-E72D297353CC}">
              <c16:uniqueId val="{00000005-0D04-45FD-8C7E-547F0F2E94A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46731</c:v>
                </c:pt>
                <c:pt idx="3">
                  <c:v>45974</c:v>
                </c:pt>
                <c:pt idx="6">
                  <c:v>45898</c:v>
                </c:pt>
                <c:pt idx="9">
                  <c:v>45178</c:v>
                </c:pt>
                <c:pt idx="12">
                  <c:v>45017</c:v>
                </c:pt>
              </c:numCache>
            </c:numRef>
          </c:val>
          <c:extLst>
            <c:ext xmlns:c16="http://schemas.microsoft.com/office/drawing/2014/chart" uri="{C3380CC4-5D6E-409C-BE32-E72D297353CC}">
              <c16:uniqueId val="{00000006-0D04-45FD-8C7E-547F0F2E94A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D04-45FD-8C7E-547F0F2E94A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103307</c:v>
                </c:pt>
                <c:pt idx="3">
                  <c:v>99006</c:v>
                </c:pt>
                <c:pt idx="6">
                  <c:v>93570</c:v>
                </c:pt>
                <c:pt idx="9">
                  <c:v>87551</c:v>
                </c:pt>
                <c:pt idx="12">
                  <c:v>81374</c:v>
                </c:pt>
              </c:numCache>
            </c:numRef>
          </c:val>
          <c:extLst>
            <c:ext xmlns:c16="http://schemas.microsoft.com/office/drawing/2014/chart" uri="{C3380CC4-5D6E-409C-BE32-E72D297353CC}">
              <c16:uniqueId val="{00000008-0D04-45FD-8C7E-547F0F2E94A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10059</c:v>
                </c:pt>
                <c:pt idx="3">
                  <c:v>7473</c:v>
                </c:pt>
                <c:pt idx="6">
                  <c:v>987</c:v>
                </c:pt>
                <c:pt idx="9">
                  <c:v>645</c:v>
                </c:pt>
                <c:pt idx="12">
                  <c:v>581</c:v>
                </c:pt>
              </c:numCache>
            </c:numRef>
          </c:val>
          <c:extLst>
            <c:ext xmlns:c16="http://schemas.microsoft.com/office/drawing/2014/chart" uri="{C3380CC4-5D6E-409C-BE32-E72D297353CC}">
              <c16:uniqueId val="{00000009-0D04-45FD-8C7E-547F0F2E94A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506757</c:v>
                </c:pt>
                <c:pt idx="3">
                  <c:v>523491</c:v>
                </c:pt>
                <c:pt idx="6">
                  <c:v>536222</c:v>
                </c:pt>
                <c:pt idx="9">
                  <c:v>544352</c:v>
                </c:pt>
                <c:pt idx="12">
                  <c:v>536637</c:v>
                </c:pt>
              </c:numCache>
            </c:numRef>
          </c:val>
          <c:extLst>
            <c:ext xmlns:c16="http://schemas.microsoft.com/office/drawing/2014/chart" uri="{C3380CC4-5D6E-409C-BE32-E72D297353CC}">
              <c16:uniqueId val="{0000000A-0D04-45FD-8C7E-547F0F2E94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40058</c:v>
                </c:pt>
                <c:pt idx="2">
                  <c:v>#N/A</c:v>
                </c:pt>
                <c:pt idx="3">
                  <c:v>#N/A</c:v>
                </c:pt>
                <c:pt idx="4">
                  <c:v>18659</c:v>
                </c:pt>
                <c:pt idx="5">
                  <c:v>#N/A</c:v>
                </c:pt>
                <c:pt idx="6">
                  <c:v>#N/A</c:v>
                </c:pt>
                <c:pt idx="7">
                  <c:v>10121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04-45FD-8C7E-547F0F2E94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8564</c:v>
                </c:pt>
                <c:pt idx="1">
                  <c:v>16172</c:v>
                </c:pt>
                <c:pt idx="2">
                  <c:v>19832</c:v>
                </c:pt>
              </c:numCache>
            </c:numRef>
          </c:val>
          <c:extLst>
            <c:ext xmlns:c16="http://schemas.microsoft.com/office/drawing/2014/chart" uri="{C3380CC4-5D6E-409C-BE32-E72D297353CC}">
              <c16:uniqueId val="{00000000-B3F5-4B6E-8A9B-AE49E5F03AE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990</c:v>
                </c:pt>
                <c:pt idx="1">
                  <c:v>9665</c:v>
                </c:pt>
                <c:pt idx="2">
                  <c:v>1708</c:v>
                </c:pt>
              </c:numCache>
            </c:numRef>
          </c:val>
          <c:extLst>
            <c:ext xmlns:c16="http://schemas.microsoft.com/office/drawing/2014/chart" uri="{C3380CC4-5D6E-409C-BE32-E72D297353CC}">
              <c16:uniqueId val="{00000001-B3F5-4B6E-8A9B-AE49E5F03AE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33842</c:v>
                </c:pt>
                <c:pt idx="1">
                  <c:v>39638</c:v>
                </c:pt>
                <c:pt idx="2">
                  <c:v>42612</c:v>
                </c:pt>
              </c:numCache>
            </c:numRef>
          </c:val>
          <c:extLst>
            <c:ext xmlns:c16="http://schemas.microsoft.com/office/drawing/2014/chart" uri="{C3380CC4-5D6E-409C-BE32-E72D297353CC}">
              <c16:uniqueId val="{00000002-B3F5-4B6E-8A9B-AE49E5F03A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3E8900C-EAF0-4784-837B-BC3C0A993A7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AE57E71-0442-4916-AC83-A194B95CD77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7B9384E-7280-4D5D-8107-576BC1FBF8B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8EDEA69-7284-4DD4-B983-AA55D0E6743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01E2BDB-177A-43C8-BB9C-165CA4D5078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4C82BAE-971E-485C-8548-580AA06FCCC9}"/>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F59FD0D-18A0-4046-B763-513547EE23E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57E894A-7DD8-4EB6-8966-599695D4027F}"/>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513A962-4695-4755-8544-D0A97124579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7333AEF-151B-4600-9912-38E2D9429E9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F4C26C1-A817-4DF5-BDF6-85D9FE17C4B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7EA2243-5455-4708-875A-B82126B0895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52853C7-7D78-44A1-B103-829EAE91AA5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97C4C27-75A6-40CA-98B8-B1E9565F3E1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FA7CEFB-5A18-4E43-B517-9CE85BA53DD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CBF020F-B31C-4432-9AE4-895C217612B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D122B05-5D23-4753-9581-816365E46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0F2D903-CC27-413A-A1D6-5AD7C651DA2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997EDDE-FF2F-4C72-94E1-5F335A244CE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元利償還金は、第三セクター等改革推進債の償還が完了したことなどにより減少した。</a:t>
          </a:r>
        </a:p>
        <a:p>
          <a:r>
            <a:rPr kumimoji="1" lang="ja-JP" altLang="en-US" sz="1400">
              <a:latin typeface="ＭＳ ゴシック" pitchFamily="49" charset="-128"/>
              <a:ea typeface="ＭＳ ゴシック" pitchFamily="49" charset="-128"/>
            </a:rPr>
            <a:t>　更に、算入公債費等が基準財政需要額の増により増加したため、実質公債費比率の分子は令和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年度から減少した。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92A59092-89DE-447A-B7C6-B86E38E22CB9}"/>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C36DE824-5EE3-4975-8986-09A7F8C067DF}"/>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A03271EF-9E5B-4F89-A6A4-C1C31EA452C6}"/>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9F4BBCF5-0DB4-4916-9579-B9CB53776762}"/>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ずつ積立を実施しており、積立不足は生じていない。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E5A6EAD-8172-45F0-99CA-2FAAFF5D0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09A6663-C105-4EAB-8B69-D6731C43631F}"/>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EDA827A3-C1E1-4D20-8181-D19BDF32047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3F60EF3-4958-4873-896B-F663F539CFB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918E30F-99D8-44BD-A270-C5C90CC4733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8662CD01-8193-48BE-B10F-F62E0FE44F7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40FCC4D-721A-4758-BF31-B179555F6507}"/>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0AA29EA-DA02-4CEB-A529-4C98492AC1E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7632EDC-6A4D-46BA-A7A8-A086DDB65FE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23371594-44AD-4FF9-9927-9E05C814B10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DC59034-5509-460D-BC7D-0469F2E02DF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3C5019E-1640-442E-9C8C-14F2ED243D4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9CE457D6-998B-43D1-A1A5-D1FDD73DDAEE}"/>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2340EE-9C68-4121-9CB1-AAEB03000EE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AB4ABC6-1070-4A1C-8E57-70261BD9BC7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9FCB827-C143-4AB4-8979-45D42A861A1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D12F99F-2386-43CE-8C87-CFB45851FA9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DBBB573-8CFF-4989-A031-4720483441E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D82DFBD3-EA46-4A86-8784-01E63328A9E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DAE9674-AB74-4C2B-BAD8-E31F13942F6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1E2A396-967D-4B1F-AA2E-9A8F9A9198D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B5D2FA5-5D5D-481E-A2DC-24972A09BB2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一般会計等に係る地方債の現在高は、全体として償還額が発行額を上回ったため、減少に転じている。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債務負担行為に基づく支出予定額は、事業進捗により前年度に比べ減少している。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公営企業債等繰入見込額は、企業会計の市債残高の減等により引き続き減少している。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充当可能基金は、財政調整基金や公共施設等特別整備基金等の増加により、前年度に比べ増加している。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充当可能特定歳入については、主に地方債の償還に充当可能な都市計画税の金額において、都市計画税を充当できる地方債残高が減少しているため、減少している。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これらのことから、将来負担比率は充当可能財源等が将来負担額を上回ったため、算定されなかった。今後も計画的な財政運営を行い、健全性の維持に努める。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89011BA-6BF4-4FC0-9AB6-F9446FD37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89AF58D-4637-484B-90DC-5F11D880A63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783C6BA-F8FE-47AA-937A-D955718DC26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2B2DC39-AEA9-49E2-B5BE-54DBB24234C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A633DA2-FC59-4BE6-853B-AA16E6ADBDB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B69804B-C3E8-4317-AB70-708CB838F74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3C3E663-AF9F-44E4-98EF-D2F678672B9D}"/>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49D14455-6FCE-49E4-AA2D-31135943722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C48702E-9B23-4B1B-A3A1-0DD39E2FD5C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EFCD8A3-C050-4DCB-90B3-34BF5B963059}"/>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92B2139-D2F5-4AD6-89DD-FD615BFD3AE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年度は、以下の要因により基金残高全体としては減少した。（▲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（増加要因）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年度に積み立てた国費・府費の収入超過分を取り崩したが、令和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年度以降還付が必要となる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国費・府費の収入超過分等を積み立てたことにより増加した。（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・その他特定目的基金について、市有地売却による財産収入等を公共施設等特別整備基金に積み立てたこと等により増加した。（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年度に積み立てた臨時財政対策債償還基金費を取り崩したこと等により減少した。（▲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○「堺市基金活用指針」に則した効果的な活用を行う。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・経済事情の著しい変動や大規模災害等の不測の事態に備えつつ、持続可能な財政運営を行うため、財源調整機能は財政調整基金へ集約し、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億円程度の確保を基本とする。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・特定目的基金はそれぞれの目的に応じた事業に活用し、そのうち財産売却収入を主な財源とする公共施設等特別整備基金については、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インフラや公共施設等の整備、更新に活用する。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38D2AA4F-B4EE-4535-89D1-AD4A2216380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138BA75-BFBD-4862-909E-FD6C38A91E0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B3FD02F-EDB2-4DEE-8FFD-8FB5E67384C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○公共施設等特別整備基金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本市の公共公益施設の整備事業等の資金に充てるため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○泉北丘陵地区整備基金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本市の泉北丘陵新住宅市街地開発事業の施行地区（その周辺地区を含む。）における公共公益施設の整備事業等の資金に充てるため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年度においては、以下の要因によりその他特定目的基金の残高が増加した。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・市有地売却による財産収入を公共施設等特別整備基金に積み立てた。（＋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○基金ごとの目的に応じた事業に活用する。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○市有財産等の売却を行った際には、将来の整備や大規模改修等に備えて積み立てる。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BC699B5-CC8D-45C4-B0B7-CF492B117E8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83E7E5C-4A0C-480A-A402-9112131493E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6330402-CE40-4264-BDD5-1553AE642E9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年度に積み立てた国費・府費の収入超過分を取り崩したが、令和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年度以降還付が必要となる国費・府費の収入超過分等を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○財政調整機能は財政調整基金に集約し、年度間の財源調整と大規模災害等への備えとして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B93CE32-3C66-4A06-AA3D-CAF1F8245EB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CC6EFE3-FFCA-4C2E-8C2A-F798F0DB129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3B4621A-0005-4D76-8D4B-3B42E9519E7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年度に積み立てた臨時財政対策債償還基金費を取り崩したこと等により減少した。（▲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○今後の市債償還額を踏まえ、必要な残高を確保する。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E662CB9-7CA8-4DB9-B6EC-602B024F823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821,428
804,827
149.83
462,931,510
454,091,696
7,847,596
229,936,747
470,126,681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年度は、基準財政収入額の増加が需要額の増加を上回ったため、単年度としては、財政力指数を上昇させる方向に作用したものの、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ヵ年平均で求められる財政力指数は下降した。</a:t>
          </a:r>
        </a:p>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いる原因としては、令和元年度と比べ需要額が大きく増加しているのに対し、収入額の増加が需要ほど拡大していないためであることから、市税の徴収強化等による歳入の確保に努め、指数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減債基金に積立を行った臨時財政対策債償還基金費分を活用し、臨時財政対策債の発行を抑制したことにより分母となる歳入経常一般財源が減少したことやエネルギー価格高騰に伴う光熱費の増等による物件費の増加及び社会福祉費の増による扶助費の増加等により分子となる歳出経常一般財源が増加した結果、経常収支比率が前年度から</a:t>
          </a:r>
          <a:r>
            <a:rPr kumimoji="1" lang="en-US" altLang="ja-JP" sz="1050">
              <a:latin typeface="ＭＳ Ｐゴシック" panose="020B0600070205080204" pitchFamily="50" charset="-128"/>
              <a:ea typeface="ＭＳ Ｐゴシック" panose="020B0600070205080204" pitchFamily="50" charset="-128"/>
            </a:rPr>
            <a:t>8.7</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102.4%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臨時財政対策債の発行抑制は一時的な要因であるものの、扶助費をはじめとした義務的経費が引き続き増加している状況も踏まえると今後も経常収支比率が上昇する可能性が高いことから、社会保障関係費の適正化に資する施策の実施に加え、市税の徴収強化等による歳入の確保や、行財政改革を一層推進し、引き続き財政構造の改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28222</xdr:rowOff>
    </xdr:from>
    <xdr:to>
      <xdr:col>23</xdr:col>
      <xdr:colOff>133350</xdr:colOff>
      <xdr:row>67</xdr:row>
      <xdr:rowOff>165805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6672"/>
          <a:ext cx="838200" cy="11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28222</xdr:rowOff>
    </xdr:from>
    <xdr:to>
      <xdr:col>19</xdr:col>
      <xdr:colOff>133350</xdr:colOff>
      <xdr:row>66</xdr:row>
      <xdr:rowOff>122767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6672"/>
          <a:ext cx="8890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109361</xdr:rowOff>
    </xdr:from>
    <xdr:to>
      <xdr:col>15</xdr:col>
      <xdr:colOff>82550</xdr:colOff>
      <xdr:row>66</xdr:row>
      <xdr:rowOff>122767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42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119945</xdr:rowOff>
    </xdr:from>
    <xdr:to>
      <xdr:col>11</xdr:col>
      <xdr:colOff>31750</xdr:colOff>
      <xdr:row>66</xdr:row>
      <xdr:rowOff>109361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6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115005</xdr:rowOff>
    </xdr:from>
    <xdr:to>
      <xdr:col>23</xdr:col>
      <xdr:colOff>184150</xdr:colOff>
      <xdr:row>68</xdr:row>
      <xdr:rowOff>45155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10882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49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148872</xdr:rowOff>
    </xdr:from>
    <xdr:to>
      <xdr:col>19</xdr:col>
      <xdr:colOff>184150</xdr:colOff>
      <xdr:row>61</xdr:row>
      <xdr:rowOff>79022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58561</xdr:rowOff>
    </xdr:from>
    <xdr:to>
      <xdr:col>11</xdr:col>
      <xdr:colOff>82550</xdr:colOff>
      <xdr:row>66</xdr:row>
      <xdr:rowOff>160161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144938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69145</xdr:rowOff>
    </xdr:from>
    <xdr:to>
      <xdr:col>7</xdr:col>
      <xdr:colOff>31750</xdr:colOff>
      <xdr:row>65</xdr:row>
      <xdr:rowOff>170745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155522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年度は、人件費は人事委員会勧告内容の実施や職員数の増等により増加した。物件費は、小学校及び特別支援学校の学校給食費を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学期無償化し、年度を通じて食材費高騰への支援を実施したほか、職員が使用するグループウェア（メールや庁内掲示板機能等）の整備を行ったこと等により増加した。維持補修費は減少したものの、全体としては増加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月に策定した「持続可能な財政運営に向けた取組」に基づき、時間外勤務の縮減に取り組むなど、コストの低減を図る。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18238</xdr:rowOff>
    </xdr:from>
    <xdr:to>
      <xdr:col>23</xdr:col>
      <xdr:colOff>133350</xdr:colOff>
      <xdr:row>85</xdr:row>
      <xdr:rowOff>163306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91488"/>
          <a:ext cx="838200" cy="1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1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6130</xdr:rowOff>
    </xdr:from>
    <xdr:to>
      <xdr:col>19</xdr:col>
      <xdr:colOff>133350</xdr:colOff>
      <xdr:row>85</xdr:row>
      <xdr:rowOff>18238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07930"/>
          <a:ext cx="889000" cy="1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71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34417</xdr:rowOff>
    </xdr:from>
    <xdr:to>
      <xdr:col>15</xdr:col>
      <xdr:colOff>82550</xdr:colOff>
      <xdr:row>84</xdr:row>
      <xdr:rowOff>6130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64767"/>
          <a:ext cx="889000" cy="14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98416</xdr:rowOff>
    </xdr:from>
    <xdr:to>
      <xdr:col>11</xdr:col>
      <xdr:colOff>31750</xdr:colOff>
      <xdr:row>83</xdr:row>
      <xdr:rowOff>34417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7316"/>
          <a:ext cx="889000" cy="10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112506</xdr:rowOff>
    </xdr:from>
    <xdr:to>
      <xdr:col>23</xdr:col>
      <xdr:colOff>184150</xdr:colOff>
      <xdr:row>86</xdr:row>
      <xdr:rowOff>42656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129033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138888</xdr:rowOff>
    </xdr:from>
    <xdr:to>
      <xdr:col>19</xdr:col>
      <xdr:colOff>184150</xdr:colOff>
      <xdr:row>85</xdr:row>
      <xdr:rowOff>69038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79215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126780</xdr:rowOff>
    </xdr:from>
    <xdr:to>
      <xdr:col>15</xdr:col>
      <xdr:colOff>133350</xdr:colOff>
      <xdr:row>84</xdr:row>
      <xdr:rowOff>56930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155067</xdr:rowOff>
    </xdr:from>
    <xdr:to>
      <xdr:col>11</xdr:col>
      <xdr:colOff>82550</xdr:colOff>
      <xdr:row>83</xdr:row>
      <xdr:rowOff>85217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69994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0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47616</xdr:rowOff>
    </xdr:from>
    <xdr:to>
      <xdr:col>7</xdr:col>
      <xdr:colOff>31750</xdr:colOff>
      <xdr:row>82</xdr:row>
      <xdr:rowOff>149216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133993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年度は、採用と退職に伴い職員構成が変動したことで、前年度から平均給料月額が下がったことから、ラスパイレス指数は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92075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92075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6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92075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年度は、総務・企画部門における組織新設に伴う職員数の増があった。また消防部門において、各消防車両への人員配置の見直しに伴う職員数の増があった。</a:t>
          </a:r>
        </a:p>
        <a:p>
          <a:r>
            <a:rPr kumimoji="1" lang="ja-JP" altLang="en-US" sz="1300">
              <a:latin typeface="ＭＳ Ｐゴシック" panose="020B0600070205080204" pitchFamily="50" charset="-128"/>
              <a:ea typeface="ＭＳ Ｐゴシック" panose="020B0600070205080204" pitchFamily="50" charset="-128"/>
            </a:rPr>
            <a:t>　今後の定員管理については、定年引上げ等も踏まえた上で、本市を取り巻く状況を勘案した体制を構築する。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8128</xdr:rowOff>
    </xdr:from>
    <xdr:to>
      <xdr:col>81</xdr:col>
      <xdr:colOff>44450</xdr:colOff>
      <xdr:row>63</xdr:row>
      <xdr:rowOff>143256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0947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145796</xdr:rowOff>
    </xdr:from>
    <xdr:to>
      <xdr:col>77</xdr:col>
      <xdr:colOff>44450</xdr:colOff>
      <xdr:row>63</xdr:row>
      <xdr:rowOff>8128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7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39624</xdr:rowOff>
    </xdr:from>
    <xdr:to>
      <xdr:col>72</xdr:col>
      <xdr:colOff>203200</xdr:colOff>
      <xdr:row>62</xdr:row>
      <xdr:rowOff>145796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695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62</xdr:row>
      <xdr:rowOff>39624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8827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128778</xdr:rowOff>
    </xdr:from>
    <xdr:to>
      <xdr:col>77</xdr:col>
      <xdr:colOff>95250</xdr:colOff>
      <xdr:row>63</xdr:row>
      <xdr:rowOff>58928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94996</xdr:rowOff>
    </xdr:from>
    <xdr:to>
      <xdr:col>73</xdr:col>
      <xdr:colOff>44450</xdr:colOff>
      <xdr:row>63</xdr:row>
      <xdr:rowOff>25146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160274</xdr:rowOff>
    </xdr:from>
    <xdr:to>
      <xdr:col>68</xdr:col>
      <xdr:colOff>203200</xdr:colOff>
      <xdr:row>62</xdr:row>
      <xdr:rowOff>90424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年度は、第三セクター等改革推進債の償還が終了したこと等により分子となる地方債の元利償還額が減少した結果、市債償還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ヵ年平均で算定される同比率は前年度から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類似団体平均を下回っているため、現在の水準維持に努める。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140405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40</xdr:row>
      <xdr:rowOff>140405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5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100189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9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33161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臨時財政対策債償還基金費として追加交付された地方交付税を減債基金に積み立てたこと、市有地売却による財産収入を公共施設等特別整備基金に積み立てたこと等によって充当可能基金が増加したことなどにより、充当可能財源等が将来負担額を上回ったために算定されなか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年度は、市債残高の減少等により将来負担額が減少しており、引き続き充当可能財源等が将来負担額を上回っているため、算定されなかった。</a:t>
          </a:r>
        </a:p>
        <a:p>
          <a:r>
            <a:rPr kumimoji="1" lang="ja-JP" altLang="en-US" sz="1300">
              <a:latin typeface="ＭＳ Ｐゴシック" panose="020B0600070205080204" pitchFamily="50" charset="-128"/>
              <a:ea typeface="ＭＳ Ｐゴシック" panose="020B0600070205080204" pitchFamily="50" charset="-128"/>
            </a:rPr>
            <a:t>　今後も計画的な財政運営を行い、健全性の維持に努める。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10583</xdr:rowOff>
    </xdr:from>
    <xdr:to>
      <xdr:col>72</xdr:col>
      <xdr:colOff>203200</xdr:colOff>
      <xdr:row>14</xdr:row>
      <xdr:rowOff>45974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410883"/>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45974</xdr:rowOff>
    </xdr:from>
    <xdr:to>
      <xdr:col>68</xdr:col>
      <xdr:colOff>152400</xdr:colOff>
      <xdr:row>14</xdr:row>
      <xdr:rowOff>133646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46274"/>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144399</xdr:rowOff>
    </xdr:from>
    <xdr:to>
      <xdr:col>68</xdr:col>
      <xdr:colOff>203200</xdr:colOff>
      <xdr:row>18</xdr:row>
      <xdr:rowOff>74549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166624</xdr:rowOff>
    </xdr:from>
    <xdr:to>
      <xdr:col>68</xdr:col>
      <xdr:colOff>203200</xdr:colOff>
      <xdr:row>14</xdr:row>
      <xdr:rowOff>96774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106951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82846</xdr:rowOff>
    </xdr:from>
    <xdr:to>
      <xdr:col>64</xdr:col>
      <xdr:colOff>152400</xdr:colOff>
      <xdr:row>15</xdr:row>
      <xdr:rowOff>12996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23173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8A6AF1DC-1BBC-4FE2-B2F1-A8D49BB88BA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C1D7128-CCB6-4D76-8FE4-1B01DE93950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23E235B-F4DF-471D-AC37-62896852FAB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5D5949A-E241-4BDF-A6A5-E5CBB701900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C06938C-7CA2-40BF-8902-6E236D67872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7550A21-7DCB-4022-9ACF-5B8ED923518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0DFBC53-6310-472D-BAB8-BCCF115755FD}"/>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17437CE-BD7A-419F-A1D5-884A9DFCE4A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E9716B3-EDC8-4EDF-93E1-9CE648EBFD6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6308769-C231-4917-B348-82A55EAEDC5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F6C0CE1-E2A8-42FE-BF4E-2337E70B5F7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821,428
804,827
149.83
462,931,510
454,091,696
7,847,596
229,936,747
470,126,681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D957D16-C9A2-420D-BE7F-38683E0535C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6B970EB-5351-447B-AEBB-5A71C9DED1C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9786A59-D422-4B9C-80F6-33AA679EADA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0EF54E5-71C8-4D57-8E3B-A034E00B4A5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D9BC9B8-AA6A-44AA-BB8F-99C45390531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E712378-B8B2-4D72-9E87-84472295D46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735551BD-CA66-46B1-BC73-EC62F20D44F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3AD7E35-2575-4478-8EA4-17FEF6E8F4E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A54D5AB-B10E-4592-ABEF-F0F80F2FF66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DCC9498-ACDC-4167-8AC3-EBA0334E924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139A0E4-263A-41B1-949A-F0AA5FD3221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340AB55-BAA7-4E3B-9C84-A2F0ACB42B87}"/>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6900ACD-FA05-4165-B422-B03F205D708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AEAB1C8D-E840-4486-ABA6-3C53DEF3C18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43FA782-5EC6-47F6-9212-8E862A9732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CC21702-4D29-4B97-8885-74F6C181FFE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FC8B5CB-FCB8-44A9-8448-F162787411D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76F533A-EF42-4965-B187-808FC1CEC21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8B76E22-234B-4657-B478-CA9B188B459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AA2B4622-FECE-4FFA-9E50-341192A3A7D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6CFBED7-B04C-43BE-B1EC-2748BE1660C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17CFB59-7E9F-48F4-B583-CB549004A45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6EFAFC2-9C51-4244-83C0-D66886CB817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2A80A46-AE09-498A-84F8-54CDCD15517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B9643EB-9F44-4CB2-B374-FCC8F940FD6C}"/>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D3A25D3-7460-495D-A03C-0C4BBCC2F09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E9518A9-2C4C-4B18-8FAD-AF0CFE622AB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0022C47-5994-4A09-BAC1-66BAE677B51B}"/>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94509E0-6691-405D-BCF6-CB14D2F390F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5D911B0-37D1-42AB-843E-A0F69652407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5EF10940-5A43-476D-819B-CACAB6AAE0F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B5BB8D2-EB87-42B9-A685-6A6F38C39DA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共済組合負担金の増加等により分子となる歳出経常一般財源が前年度から増加したものの、地方交付税及び臨時財政対策債の増加等により分母となる歳入経常一般財源が大幅に増加した結果、前年度から</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29.1</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人事委員会勧告内容の実施や職員数の増等により分子となる歳出経常一般財源が前年度より増加したことに加え、臨時財政対策債の発行を抑制したことにより分母となる歳入経常一般財源が減少したことにより、前年度から</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31.9</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26DC1CA-A89C-474E-83E0-1DD669908F9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C373BA5-7C04-4AEF-909F-4B6FBA5D8F5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02B2C83-8A37-426B-B27B-AF3C758CD10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DBC12E2E-4054-4BF4-BB8B-692F8A2E7629}"/>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A7E4377E-F23A-4346-8B3C-EB526B84C7D5}"/>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E2FDD4F9-4B74-4CBC-B402-28D5E9001C0E}"/>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C7DFCB29-EF37-44B5-9F9F-7393CA9D1E19}"/>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7C1EC999-B2CC-4635-BC4B-9444DB6BC0A2}"/>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736CD472-583F-4070-9633-1C3B09C4D367}"/>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DC9FEFE2-AADA-4151-907D-FE2F52EEAC4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4BF55260-FA8B-4C6E-A238-7253F2E94D86}"/>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31995029-9824-4D95-8B6A-0F82F2A6F2A2}"/>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F18EACC2-823A-4027-A9F7-E3AFA825F916}"/>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50EDB694-702F-4FE4-AB1D-3128EAAF3776}"/>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55F26132-4B62-4364-84E5-BEBD4AE266AC}"/>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DF9A6899-147A-436E-AB22-CC376DE7B93B}"/>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4E3EB21F-6A71-41CB-AF31-8097B636E945}"/>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9D9C97EB-7ACF-43DC-9CD7-1D52FA1F4B21}"/>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F02B9FF-1D68-475B-A6D6-2223474D649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56A2E41D-F7ED-4DEE-B030-BA70E2FDCCA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F634A0C2-F8A3-4EEB-ACA4-B6A55384FB9B}"/>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AD8772BF-750A-4C50-9B02-8D79D61BAE8B}"/>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FED0F314-0E47-4B76-879F-5001D690F99B}"/>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ABF207DD-E8F5-471D-96B3-A756B2FD8EE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D41DE71A-B824-43EB-9191-002CC40426F4}"/>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112713</xdr:rowOff>
    </xdr:from>
    <xdr:to>
      <xdr:col>24</xdr:col>
      <xdr:colOff>25400</xdr:colOff>
      <xdr:row>38</xdr:row>
      <xdr:rowOff>169863</xdr:rowOff>
    </xdr:to>
    <xdr:cxnSp macro="">
      <xdr:nvCxnSpPr>
        <xdr:cNvPr id="70" name="直線コネクタ 69">
          <a:extLst>
            <a:ext uri="{FF2B5EF4-FFF2-40B4-BE49-F238E27FC236}">
              <a16:creationId xmlns:a16="http://schemas.microsoft.com/office/drawing/2014/main" id="{339E8750-37EE-4952-9E5D-B3ECAC064627}"/>
            </a:ext>
          </a:extLst>
        </xdr:cNvPr>
        <xdr:cNvCxnSpPr/>
      </xdr:nvCxnSpPr>
      <xdr:spPr>
        <a:xfrm>
          <a:off x="3987800" y="6284913"/>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799E38BF-9F96-4078-87E1-968B85F42DBC}"/>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710120B6-0B8E-4FC3-B2B8-CDE390D714E6}"/>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112713</xdr:rowOff>
    </xdr:from>
    <xdr:to>
      <xdr:col>19</xdr:col>
      <xdr:colOff>187325</xdr:colOff>
      <xdr:row>38</xdr:row>
      <xdr:rowOff>155575</xdr:rowOff>
    </xdr:to>
    <xdr:cxnSp macro="">
      <xdr:nvCxnSpPr>
        <xdr:cNvPr id="73" name="直線コネクタ 72">
          <a:extLst>
            <a:ext uri="{FF2B5EF4-FFF2-40B4-BE49-F238E27FC236}">
              <a16:creationId xmlns:a16="http://schemas.microsoft.com/office/drawing/2014/main" id="{15DACF3B-6E86-4EF1-AF8A-D8474BC355D5}"/>
            </a:ext>
          </a:extLst>
        </xdr:cNvPr>
        <xdr:cNvCxnSpPr/>
      </xdr:nvCxnSpPr>
      <xdr:spPr>
        <a:xfrm flipV="1">
          <a:off x="3098800" y="6284913"/>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FBBB8AEF-88E0-469F-8E6D-95CE6FE52D9E}"/>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FB97EC18-002C-4008-91D0-4A6BEE51D3D5}"/>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55563</xdr:rowOff>
    </xdr:from>
    <xdr:to>
      <xdr:col>15</xdr:col>
      <xdr:colOff>98425</xdr:colOff>
      <xdr:row>38</xdr:row>
      <xdr:rowOff>155575</xdr:rowOff>
    </xdr:to>
    <xdr:cxnSp macro="">
      <xdr:nvCxnSpPr>
        <xdr:cNvPr id="76" name="直線コネクタ 75">
          <a:extLst>
            <a:ext uri="{FF2B5EF4-FFF2-40B4-BE49-F238E27FC236}">
              <a16:creationId xmlns:a16="http://schemas.microsoft.com/office/drawing/2014/main" id="{234BFB4B-F2F5-497B-8DB5-AE4A46A64C82}"/>
            </a:ext>
          </a:extLst>
        </xdr:cNvPr>
        <xdr:cNvCxnSpPr/>
      </xdr:nvCxnSpPr>
      <xdr:spPr>
        <a:xfrm>
          <a:off x="2209800" y="6570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D0E7AC1A-3BAF-413B-A0D8-6A6B349D892E}"/>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B760350-B20C-4916-ABDF-A521DEF7488B}"/>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55563</xdr:rowOff>
    </xdr:from>
    <xdr:to>
      <xdr:col>11</xdr:col>
      <xdr:colOff>9525</xdr:colOff>
      <xdr:row>39</xdr:row>
      <xdr:rowOff>41275</xdr:rowOff>
    </xdr:to>
    <xdr:cxnSp macro="">
      <xdr:nvCxnSpPr>
        <xdr:cNvPr id="79" name="直線コネクタ 78">
          <a:extLst>
            <a:ext uri="{FF2B5EF4-FFF2-40B4-BE49-F238E27FC236}">
              <a16:creationId xmlns:a16="http://schemas.microsoft.com/office/drawing/2014/main" id="{85706150-25F7-46A0-9F6D-9EDD6F3DAE6E}"/>
            </a:ext>
          </a:extLst>
        </xdr:cNvPr>
        <xdr:cNvCxnSpPr/>
      </xdr:nvCxnSpPr>
      <xdr:spPr>
        <a:xfrm flipV="1">
          <a:off x="1320800" y="65706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1F6A45EA-4D77-4B19-B706-D5C7C60D7954}"/>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E66663C6-AF7D-47C7-9B09-116907C227A9}"/>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43E7BA59-6296-483A-A3F8-13050B36C637}"/>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6CC87EC5-C7E6-48B6-BCBC-7E2D92F468AD}"/>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CD4117CD-5DD8-4688-A972-7FAB9C8EF2C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514B6670-172B-4694-8B35-CBC277307F6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95B1AA5-E79A-4ADA-BC52-AB9115373E2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4734A1F0-A634-4A2E-B98F-8C137A2ADB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4C745127-757C-467C-A51A-B0EE83CC0E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119063</xdr:rowOff>
    </xdr:from>
    <xdr:to>
      <xdr:col>24</xdr:col>
      <xdr:colOff>76200</xdr:colOff>
      <xdr:row>39</xdr:row>
      <xdr:rowOff>49213</xdr:rowOff>
    </xdr:to>
    <xdr:sp macro="" textlink="">
      <xdr:nvSpPr>
        <xdr:cNvPr id="89" name="楕円 88">
          <a:extLst>
            <a:ext uri="{FF2B5EF4-FFF2-40B4-BE49-F238E27FC236}">
              <a16:creationId xmlns:a16="http://schemas.microsoft.com/office/drawing/2014/main" id="{ED245E08-05D9-4F01-8BA3-B6B567E60BDD}"/>
            </a:ext>
          </a:extLst>
        </xdr:cNvPr>
        <xdr:cNvSpPr/>
      </xdr:nvSpPr>
      <xdr:spPr>
        <a:xfrm>
          <a:off x="4775200" y="66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91140</xdr:rowOff>
    </xdr:from>
    <xdr:ext cx="762000" cy="259045"/>
    <xdr:sp macro="" textlink="">
      <xdr:nvSpPr>
        <xdr:cNvPr id="90" name="人件費該当値テキスト">
          <a:extLst>
            <a:ext uri="{FF2B5EF4-FFF2-40B4-BE49-F238E27FC236}">
              <a16:creationId xmlns:a16="http://schemas.microsoft.com/office/drawing/2014/main" id="{A7185F89-825F-4BD6-BA0D-A77F1870432C}"/>
            </a:ext>
          </a:extLst>
        </xdr:cNvPr>
        <xdr:cNvSpPr txBox="1"/>
      </xdr:nvSpPr>
      <xdr:spPr>
        <a:xfrm>
          <a:off x="4914900" y="66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61913</xdr:rowOff>
    </xdr:from>
    <xdr:to>
      <xdr:col>20</xdr:col>
      <xdr:colOff>38100</xdr:colOff>
      <xdr:row>36</xdr:row>
      <xdr:rowOff>163513</xdr:rowOff>
    </xdr:to>
    <xdr:sp macro="" textlink="">
      <xdr:nvSpPr>
        <xdr:cNvPr id="91" name="楕円 90">
          <a:extLst>
            <a:ext uri="{FF2B5EF4-FFF2-40B4-BE49-F238E27FC236}">
              <a16:creationId xmlns:a16="http://schemas.microsoft.com/office/drawing/2014/main" id="{324E7632-7B0A-4C1E-B526-C405A651C362}"/>
            </a:ext>
          </a:extLst>
        </xdr:cNvPr>
        <xdr:cNvSpPr/>
      </xdr:nvSpPr>
      <xdr:spPr>
        <a:xfrm>
          <a:off x="3937000" y="62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2240</xdr:rowOff>
    </xdr:from>
    <xdr:ext cx="736600" cy="259045"/>
    <xdr:sp macro="" textlink="">
      <xdr:nvSpPr>
        <xdr:cNvPr id="92" name="テキスト ボックス 91">
          <a:extLst>
            <a:ext uri="{FF2B5EF4-FFF2-40B4-BE49-F238E27FC236}">
              <a16:creationId xmlns:a16="http://schemas.microsoft.com/office/drawing/2014/main" id="{B143DB6C-62FA-4C72-9BD2-CD16F6A29304}"/>
            </a:ext>
          </a:extLst>
        </xdr:cNvPr>
        <xdr:cNvSpPr txBox="1"/>
      </xdr:nvSpPr>
      <xdr:spPr>
        <a:xfrm>
          <a:off x="3606800" y="600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104775</xdr:rowOff>
    </xdr:from>
    <xdr:to>
      <xdr:col>15</xdr:col>
      <xdr:colOff>149225</xdr:colOff>
      <xdr:row>39</xdr:row>
      <xdr:rowOff>34925</xdr:rowOff>
    </xdr:to>
    <xdr:sp macro="" textlink="">
      <xdr:nvSpPr>
        <xdr:cNvPr id="93" name="楕円 92">
          <a:extLst>
            <a:ext uri="{FF2B5EF4-FFF2-40B4-BE49-F238E27FC236}">
              <a16:creationId xmlns:a16="http://schemas.microsoft.com/office/drawing/2014/main" id="{9A9C2F3C-3EA0-40BE-AF8E-0E44A76F07B3}"/>
            </a:ext>
          </a:extLst>
        </xdr:cNvPr>
        <xdr:cNvSpPr/>
      </xdr:nvSpPr>
      <xdr:spPr>
        <a:xfrm>
          <a:off x="3048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94" name="テキスト ボックス 93">
          <a:extLst>
            <a:ext uri="{FF2B5EF4-FFF2-40B4-BE49-F238E27FC236}">
              <a16:creationId xmlns:a16="http://schemas.microsoft.com/office/drawing/2014/main" id="{D5B746A8-978A-4A32-875A-B2CE54EA721E}"/>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4763</xdr:rowOff>
    </xdr:from>
    <xdr:to>
      <xdr:col>11</xdr:col>
      <xdr:colOff>60325</xdr:colOff>
      <xdr:row>38</xdr:row>
      <xdr:rowOff>106363</xdr:rowOff>
    </xdr:to>
    <xdr:sp macro="" textlink="">
      <xdr:nvSpPr>
        <xdr:cNvPr id="95" name="楕円 94">
          <a:extLst>
            <a:ext uri="{FF2B5EF4-FFF2-40B4-BE49-F238E27FC236}">
              <a16:creationId xmlns:a16="http://schemas.microsoft.com/office/drawing/2014/main" id="{D8B3F499-2953-4756-9925-27FE560961D4}"/>
            </a:ext>
          </a:extLst>
        </xdr:cNvPr>
        <xdr:cNvSpPr/>
      </xdr:nvSpPr>
      <xdr:spPr>
        <a:xfrm>
          <a:off x="2159000" y="65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116540</xdr:rowOff>
    </xdr:from>
    <xdr:ext cx="762000" cy="259045"/>
    <xdr:sp macro="" textlink="">
      <xdr:nvSpPr>
        <xdr:cNvPr id="96" name="テキスト ボックス 95">
          <a:extLst>
            <a:ext uri="{FF2B5EF4-FFF2-40B4-BE49-F238E27FC236}">
              <a16:creationId xmlns:a16="http://schemas.microsoft.com/office/drawing/2014/main" id="{A185C0F6-911D-4155-B248-9344CD07495B}"/>
            </a:ext>
          </a:extLst>
        </xdr:cNvPr>
        <xdr:cNvSpPr txBox="1"/>
      </xdr:nvSpPr>
      <xdr:spPr>
        <a:xfrm>
          <a:off x="1828800" y="628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a:extLst>
            <a:ext uri="{FF2B5EF4-FFF2-40B4-BE49-F238E27FC236}">
              <a16:creationId xmlns:a16="http://schemas.microsoft.com/office/drawing/2014/main" id="{41D9D1E8-6CBB-4B41-B560-66554ADCFFBB}"/>
            </a:ext>
          </a:extLst>
        </xdr:cNvPr>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a:extLst>
            <a:ext uri="{FF2B5EF4-FFF2-40B4-BE49-F238E27FC236}">
              <a16:creationId xmlns:a16="http://schemas.microsoft.com/office/drawing/2014/main" id="{4A287C44-959C-40C0-9897-D74C09A4B20E}"/>
            </a:ext>
          </a:extLst>
        </xdr:cNvPr>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89B65C96-7344-4223-B297-6B01302D415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A3733908-20C8-4B34-B7B3-1DDB959C3D7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B8634793-5EF1-437A-8081-1F4285F7555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9A4616AD-EB2F-4932-8B99-1D59C23BA26C}"/>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D23BCEBD-7A67-4138-B41F-6FEE26F10AE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28607107-5568-4BC6-888F-6C34F87B14E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76925D78-253C-450A-8AD0-9517E777E57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FCEEF2D2-A02F-40DB-88FE-59AE88C997F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C29ACE87-A63D-4667-AD75-6B44082D8DD8}"/>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11412FDA-1636-4E57-8E41-ADCB2C9EBD5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62DCF126-9BEE-4BD5-A6F0-60BBA72C0AD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年度は、新型コロナウイルス感染症の影響によるパスポートセンター運営事業に係る経費の減少などに加え、分母となる歳入経常一般財源が大幅に増加した結果、</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13.0</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エネルギー価格高騰による光熱費の増加やふるさと納税業務委託の増加等により分子となる歳出経常一般財源が前年度より増加したことに加え、臨時財政対策債の発行を抑制したことにより分母となる歳入経常一般財源が減少したことにより、前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15.0</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58B01042-BDDC-4096-A25B-D75F0003E5F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430427D0-E28D-41E4-AC2C-C199724789F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9F2D9767-E81A-48E4-9A4D-447A0C8C0A2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A6FDF6C5-A3DC-4691-BBC4-7D8978B6E8BF}"/>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40A535D7-2B7B-42EF-952C-55CAEF2C7861}"/>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A0CF22FF-EDB4-4B90-88BF-F5D1EB339B93}"/>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DA49647D-B445-481F-B2AF-9DD8749B5091}"/>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EE82D34-E764-4939-A463-9A4716445E49}"/>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ED7E5E6F-A867-43E8-9D3F-ADDA594B08F1}"/>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A3412DBA-EE36-4146-8B25-E292F90242E6}"/>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594E048C-E83C-4A40-887A-D04DDAC9194B}"/>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8285DE73-A079-4425-874E-AE8B812940C4}"/>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679D3D0C-5D9B-4795-BA69-EE2B7A6B3B9F}"/>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93B948C1-A4C0-45A3-9070-A37D230F840A}"/>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F10DCB11-CDE0-4990-9424-ABDE267FEB6E}"/>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CAFB0FE1-7D61-433A-A35C-4BECD74C394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BFACAC26-6979-4B9B-8E40-423F54113A2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BA9CE3E9-7775-4236-AF63-8A2DC4EC542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2119F6CA-5EB0-4F16-B60D-6B0D5FB6D2DE}"/>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56F1EB0A-40BD-4684-8730-A1F43A6EB576}"/>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71D0F602-47BB-4E20-9BFB-F26AB721E2C2}"/>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971865A8-0BAC-45A1-BC83-880B55CCCE32}"/>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98C989F7-7727-461C-8679-9B4B1F74FA7A}"/>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17</xdr:row>
      <xdr:rowOff>69850</xdr:rowOff>
    </xdr:to>
    <xdr:cxnSp macro="">
      <xdr:nvCxnSpPr>
        <xdr:cNvPr id="133" name="直線コネクタ 132">
          <a:extLst>
            <a:ext uri="{FF2B5EF4-FFF2-40B4-BE49-F238E27FC236}">
              <a16:creationId xmlns:a16="http://schemas.microsoft.com/office/drawing/2014/main" id="{6B659EA6-AB25-4F12-A1C4-8FE985E84D24}"/>
            </a:ext>
          </a:extLst>
        </xdr:cNvPr>
        <xdr:cNvCxnSpPr/>
      </xdr:nvCxnSpPr>
      <xdr:spPr>
        <a:xfrm>
          <a:off x="15671800" y="26579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FAB3DC79-D5C5-4408-A9BD-89F3B9C9C5C1}"/>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D345243E-4BDF-4D0A-9C4A-6B425F0C8763}"/>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127000</xdr:rowOff>
    </xdr:to>
    <xdr:cxnSp macro="">
      <xdr:nvCxnSpPr>
        <xdr:cNvPr id="136" name="直線コネクタ 135">
          <a:extLst>
            <a:ext uri="{FF2B5EF4-FFF2-40B4-BE49-F238E27FC236}">
              <a16:creationId xmlns:a16="http://schemas.microsoft.com/office/drawing/2014/main" id="{DA8ECFA5-3B74-4498-A210-6FA0A17E4B6C}"/>
            </a:ext>
          </a:extLst>
        </xdr:cNvPr>
        <xdr:cNvCxnSpPr/>
      </xdr:nvCxnSpPr>
      <xdr:spPr>
        <a:xfrm flipV="1">
          <a:off x="14782800" y="26579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1AA9EF04-6CCA-4CC5-83BA-3607E23B0948}"/>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9FA14BA6-4EDF-4712-AD75-714E6F58471F}"/>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69850</xdr:rowOff>
    </xdr:to>
    <xdr:cxnSp macro="">
      <xdr:nvCxnSpPr>
        <xdr:cNvPr id="139" name="直線コネクタ 138">
          <a:extLst>
            <a:ext uri="{FF2B5EF4-FFF2-40B4-BE49-F238E27FC236}">
              <a16:creationId xmlns:a16="http://schemas.microsoft.com/office/drawing/2014/main" id="{818F9844-3ADF-413D-A738-042DDC7D64C5}"/>
            </a:ext>
          </a:extLst>
        </xdr:cNvPr>
        <xdr:cNvCxnSpPr/>
      </xdr:nvCxnSpPr>
      <xdr:spPr>
        <a:xfrm flipV="1">
          <a:off x="13893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1AC14A27-6392-4B2A-9B8C-DFA44C5E5F02}"/>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2A45DD0-ADA9-480D-A7D6-E8D8B8017E6F}"/>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69850</xdr:rowOff>
    </xdr:to>
    <xdr:cxnSp macro="">
      <xdr:nvCxnSpPr>
        <xdr:cNvPr id="142" name="直線コネクタ 141">
          <a:extLst>
            <a:ext uri="{FF2B5EF4-FFF2-40B4-BE49-F238E27FC236}">
              <a16:creationId xmlns:a16="http://schemas.microsoft.com/office/drawing/2014/main" id="{7F13C76A-6A8F-4641-BC91-41AC05BD04EA}"/>
            </a:ext>
          </a:extLst>
        </xdr:cNvPr>
        <xdr:cNvCxnSpPr/>
      </xdr:nvCxnSpPr>
      <xdr:spPr>
        <a:xfrm>
          <a:off x="13004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3D90AA21-8EC2-42DA-9E91-19F26F6ADE89}"/>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F8928E10-B7E0-4084-AF34-B34AEBD7FA6A}"/>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CFD3C770-D11D-4D36-98A0-E1AD827781E6}"/>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8CC193F4-B640-4B34-B997-1B29CDBDB209}"/>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21E28590-D856-4B17-A879-9C018DFEE69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B51E6D9E-3AEA-44C1-A735-AB88CF2C544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E7EE9823-0AEC-45FE-B096-78D8A89ADCA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A6A76E06-6F7F-497E-AAB3-55482708DF3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F3D81192-C82B-42CC-8CF8-48AABDF7D56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2" name="楕円 151">
          <a:extLst>
            <a:ext uri="{FF2B5EF4-FFF2-40B4-BE49-F238E27FC236}">
              <a16:creationId xmlns:a16="http://schemas.microsoft.com/office/drawing/2014/main" id="{AC1A7A60-0941-4491-93C4-F7AFE6B273C2}"/>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3" name="物件費該当値テキスト">
          <a:extLst>
            <a:ext uri="{FF2B5EF4-FFF2-40B4-BE49-F238E27FC236}">
              <a16:creationId xmlns:a16="http://schemas.microsoft.com/office/drawing/2014/main" id="{CB27F843-43C2-41C8-8BB5-E0744DEDDCBC}"/>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4" name="楕円 153">
          <a:extLst>
            <a:ext uri="{FF2B5EF4-FFF2-40B4-BE49-F238E27FC236}">
              <a16:creationId xmlns:a16="http://schemas.microsoft.com/office/drawing/2014/main" id="{84AC745A-7E35-40B9-8BE1-3D7FF4414D08}"/>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121756</xdr:rowOff>
    </xdr:from>
    <xdr:ext cx="736600" cy="259045"/>
    <xdr:sp macro="" textlink="">
      <xdr:nvSpPr>
        <xdr:cNvPr id="155" name="テキスト ボックス 154">
          <a:extLst>
            <a:ext uri="{FF2B5EF4-FFF2-40B4-BE49-F238E27FC236}">
              <a16:creationId xmlns:a16="http://schemas.microsoft.com/office/drawing/2014/main" id="{432B87FE-1B3D-4DEE-9B16-6EFA6E6E57FC}"/>
            </a:ext>
          </a:extLst>
        </xdr:cNvPr>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6" name="楕円 155">
          <a:extLst>
            <a:ext uri="{FF2B5EF4-FFF2-40B4-BE49-F238E27FC236}">
              <a16:creationId xmlns:a16="http://schemas.microsoft.com/office/drawing/2014/main" id="{AFF7E832-AEF8-4EB8-A19C-C7F535909584}"/>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7" name="テキスト ボックス 156">
          <a:extLst>
            <a:ext uri="{FF2B5EF4-FFF2-40B4-BE49-F238E27FC236}">
              <a16:creationId xmlns:a16="http://schemas.microsoft.com/office/drawing/2014/main" id="{59390525-14FA-4320-944B-749FC06DE6DD}"/>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8" name="楕円 157">
          <a:extLst>
            <a:ext uri="{FF2B5EF4-FFF2-40B4-BE49-F238E27FC236}">
              <a16:creationId xmlns:a16="http://schemas.microsoft.com/office/drawing/2014/main" id="{65AFD29B-2519-404E-9338-1EAD5C1AC4C1}"/>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9" name="テキスト ボックス 158">
          <a:extLst>
            <a:ext uri="{FF2B5EF4-FFF2-40B4-BE49-F238E27FC236}">
              <a16:creationId xmlns:a16="http://schemas.microsoft.com/office/drawing/2014/main" id="{7E2FD6CD-497D-45D4-9CC7-1EB1F770D0DD}"/>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60" name="楕円 159">
          <a:extLst>
            <a:ext uri="{FF2B5EF4-FFF2-40B4-BE49-F238E27FC236}">
              <a16:creationId xmlns:a16="http://schemas.microsoft.com/office/drawing/2014/main" id="{38FD02FD-A740-454B-9E51-5678E4D537B7}"/>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61" name="テキスト ボックス 160">
          <a:extLst>
            <a:ext uri="{FF2B5EF4-FFF2-40B4-BE49-F238E27FC236}">
              <a16:creationId xmlns:a16="http://schemas.microsoft.com/office/drawing/2014/main" id="{25BE7CA5-6790-46DB-8CFD-0CFC641972C2}"/>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A5BD6C78-7BDC-4E01-958D-72EEFE24701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49DDAE95-0041-48F3-897C-DFD7A76F2D8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A4005568-279F-4305-B8D7-1F64A9F4CDB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1D2B3492-B0AD-42C2-9C42-2DF7DDF5EB8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C2F1F31B-FC81-4C4B-9154-53834B984EE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816BF9E1-132B-4EB7-8E29-321675CDB43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AE2066D6-E926-4D30-B0C8-80AD532D901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E5F0678D-D8CF-470A-90F9-E3ED5B0505C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22B83839-6979-4D65-9DBE-9191A860DDB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3F04659B-DEFE-4CF9-922C-C1F69E11793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CB12C5CF-E7D3-4703-B43C-F9ABB1ACF27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の影響による受診控えの解消等により子ども医療扶助費が増加したことなどもあり、分子となる歳出経常一般財源が前年度から増加したものの、分母となる歳入経常一般財源が大幅に増加した結果、</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16.3%</a:t>
          </a:r>
          <a:r>
            <a:rPr kumimoji="1" lang="ja-JP" altLang="en-US" sz="1050">
              <a:latin typeface="ＭＳ Ｐゴシック" panose="020B0600070205080204" pitchFamily="50" charset="-128"/>
              <a:ea typeface="ＭＳ Ｐゴシック" panose="020B0600070205080204" pitchFamily="50" charset="-128"/>
            </a:rPr>
            <a:t>と 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年度は、認定こども園等の給付費や障害者（児）自立支援給付</a:t>
          </a:r>
        </a:p>
        <a:p>
          <a:r>
            <a:rPr kumimoji="1" lang="ja-JP" altLang="en-US" sz="1050">
              <a:latin typeface="ＭＳ Ｐゴシック" panose="020B0600070205080204" pitchFamily="50" charset="-128"/>
              <a:ea typeface="ＭＳ Ｐゴシック" panose="020B0600070205080204" pitchFamily="50" charset="-128"/>
            </a:rPr>
            <a:t>の増により分子となる歳出経常一般財源が前年度より増加したことに加え、臨時財政対策債の発行を抑制したことにより分母となる歳入経常一般財源が減少したことにより、前年度から</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17.8</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4771203A-3B75-426B-9C35-9163BE787D4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54A5FB9D-449F-402A-B9BB-CE0FCD99F15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F1C426C7-B6E4-48EA-9344-78A75EA0470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CAFA1E69-FE1E-4DEB-9EB0-5A5F24DB3FC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F7CD2DA1-54CD-4006-9A92-F38A8C753D2B}"/>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4725485E-275A-48E5-B854-C40F14247B99}"/>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ADB8585F-8CE4-4526-B912-40C7474E908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5651FC54-5D0B-4E40-8A9D-744ACC6B3A47}"/>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C9427763-B325-4769-8EE8-F1BE143853C1}"/>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E7B6AEF0-38E1-44BE-A3CF-D89511886073}"/>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D5073E28-AF45-498D-9C92-719E0AC0257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B593B36C-E2AF-43BA-9488-23CE5C33A7B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1343EF78-7BE2-4891-A733-593DDD2A537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73B3579-E186-4327-93A0-B5DEE786A8B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343F94BD-3AC9-411F-8A65-6626D8909B96}"/>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C2899CA9-9F0C-4FFC-8DE0-2AAA5ED0C81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ED0C230B-A451-4ECC-9ED7-CA0AE72815D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E5F06934-E91A-4D71-9F58-E407B9B1E9D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93515084-32C1-464A-AADD-92E0D0953A58}"/>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AA8048FE-5178-4E65-957D-59D1F517FBE9}"/>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C15F898F-1FE2-4D04-9DB7-20529846DB78}"/>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F0A644C9-72AA-473F-B16C-5DD2E320E3C3}"/>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AF6C0C6B-ADC7-4745-8A88-111A4B2512FC}"/>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60</xdr:row>
      <xdr:rowOff>12700</xdr:rowOff>
    </xdr:to>
    <xdr:cxnSp macro="">
      <xdr:nvCxnSpPr>
        <xdr:cNvPr id="196" name="直線コネクタ 195">
          <a:extLst>
            <a:ext uri="{FF2B5EF4-FFF2-40B4-BE49-F238E27FC236}">
              <a16:creationId xmlns:a16="http://schemas.microsoft.com/office/drawing/2014/main" id="{4E71C90C-59EF-4C11-8F39-AC97184F4CAC}"/>
            </a:ext>
          </a:extLst>
        </xdr:cNvPr>
        <xdr:cNvCxnSpPr/>
      </xdr:nvCxnSpPr>
      <xdr:spPr>
        <a:xfrm>
          <a:off x="3987800" y="100547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F693FE1B-52BD-4725-B196-3BC0FA2BFF01}"/>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ECEAC41D-9F8E-4C2D-8167-52205BC65B1A}"/>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86178</xdr:rowOff>
    </xdr:to>
    <xdr:cxnSp macro="">
      <xdr:nvCxnSpPr>
        <xdr:cNvPr id="199" name="直線コネクタ 198">
          <a:extLst>
            <a:ext uri="{FF2B5EF4-FFF2-40B4-BE49-F238E27FC236}">
              <a16:creationId xmlns:a16="http://schemas.microsoft.com/office/drawing/2014/main" id="{3867AE4B-B331-42BE-A2EB-A65E2DDB0142}"/>
            </a:ext>
          </a:extLst>
        </xdr:cNvPr>
        <xdr:cNvCxnSpPr/>
      </xdr:nvCxnSpPr>
      <xdr:spPr>
        <a:xfrm flipV="1">
          <a:off x="3098800" y="100547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9BD0C62A-4D12-4960-8A9A-D4BEE64E64FC}"/>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EF103954-651A-4C9F-AD98-6705002E85F1}"/>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29028</xdr:rowOff>
    </xdr:to>
    <xdr:cxnSp macro="">
      <xdr:nvCxnSpPr>
        <xdr:cNvPr id="202" name="直線コネクタ 201">
          <a:extLst>
            <a:ext uri="{FF2B5EF4-FFF2-40B4-BE49-F238E27FC236}">
              <a16:creationId xmlns:a16="http://schemas.microsoft.com/office/drawing/2014/main" id="{E5F24D1D-B9B1-4A2B-8215-954720A333BD}"/>
            </a:ext>
          </a:extLst>
        </xdr:cNvPr>
        <xdr:cNvCxnSpPr/>
      </xdr:nvCxnSpPr>
      <xdr:spPr>
        <a:xfrm flipV="1">
          <a:off x="2209800" y="10201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D3224317-4F3A-4AA0-B4E7-8BF2DD8F227E}"/>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7B55B997-4998-4A30-9D3F-65B026214692}"/>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29028</xdr:rowOff>
    </xdr:to>
    <xdr:cxnSp macro="">
      <xdr:nvCxnSpPr>
        <xdr:cNvPr id="205" name="直線コネクタ 204">
          <a:extLst>
            <a:ext uri="{FF2B5EF4-FFF2-40B4-BE49-F238E27FC236}">
              <a16:creationId xmlns:a16="http://schemas.microsoft.com/office/drawing/2014/main" id="{77D19C51-8F27-428A-99B3-23CA7B97404A}"/>
            </a:ext>
          </a:extLst>
        </xdr:cNvPr>
        <xdr:cNvCxnSpPr/>
      </xdr:nvCxnSpPr>
      <xdr:spPr>
        <a:xfrm>
          <a:off x="1320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A1445FD7-0F3F-458F-8BA8-0AC92F34782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C099A9F4-1DE9-4DEA-A0F1-E4D1C3331F18}"/>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28A26220-1386-4541-B5E1-599C9D975836}"/>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FA4C4943-665C-406F-89C3-3343FD9842F1}"/>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C330FCC3-6EB1-46C5-A4C4-84D165DF444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DE72A757-9685-408D-859C-3B02D0CB8A9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BFA62EED-867D-4CE1-AF69-CC262C74EAE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ABD68E56-3735-4809-B421-AAD9288CA57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20AE14D-472D-4579-881A-75D5006FC5F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5" name="楕円 214">
          <a:extLst>
            <a:ext uri="{FF2B5EF4-FFF2-40B4-BE49-F238E27FC236}">
              <a16:creationId xmlns:a16="http://schemas.microsoft.com/office/drawing/2014/main" id="{2F5D7432-7BD7-4065-A32E-BEA3D97ABDAB}"/>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6" name="扶助費該当値テキスト">
          <a:extLst>
            <a:ext uri="{FF2B5EF4-FFF2-40B4-BE49-F238E27FC236}">
              <a16:creationId xmlns:a16="http://schemas.microsoft.com/office/drawing/2014/main" id="{EEC39572-5E07-4030-9C92-96C2F9025E4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7" name="楕円 216">
          <a:extLst>
            <a:ext uri="{FF2B5EF4-FFF2-40B4-BE49-F238E27FC236}">
              <a16:creationId xmlns:a16="http://schemas.microsoft.com/office/drawing/2014/main" id="{70E6F2D8-E874-4DCB-9CF9-A87CFFF04161}"/>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8" name="テキスト ボックス 217">
          <a:extLst>
            <a:ext uri="{FF2B5EF4-FFF2-40B4-BE49-F238E27FC236}">
              <a16:creationId xmlns:a16="http://schemas.microsoft.com/office/drawing/2014/main" id="{9FE6A9B6-79D7-42BE-9EFB-677C466F1952}"/>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9" name="楕円 218">
          <a:extLst>
            <a:ext uri="{FF2B5EF4-FFF2-40B4-BE49-F238E27FC236}">
              <a16:creationId xmlns:a16="http://schemas.microsoft.com/office/drawing/2014/main" id="{5A085A51-8C92-48A8-B63F-5ADD57CE8AE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8C424CF0-EB35-454E-8842-68F64539AB1D}"/>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21" name="楕円 220">
          <a:extLst>
            <a:ext uri="{FF2B5EF4-FFF2-40B4-BE49-F238E27FC236}">
              <a16:creationId xmlns:a16="http://schemas.microsoft.com/office/drawing/2014/main" id="{C573AD39-E692-4710-970F-3C837D241146}"/>
            </a:ext>
          </a:extLst>
        </xdr:cNvPr>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22" name="テキスト ボックス 221">
          <a:extLst>
            <a:ext uri="{FF2B5EF4-FFF2-40B4-BE49-F238E27FC236}">
              <a16:creationId xmlns:a16="http://schemas.microsoft.com/office/drawing/2014/main" id="{1571FB35-1E2D-4D5E-9ACE-2876E2C6407E}"/>
            </a:ext>
          </a:extLst>
        </xdr:cNvPr>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23" name="楕円 222">
          <a:extLst>
            <a:ext uri="{FF2B5EF4-FFF2-40B4-BE49-F238E27FC236}">
              <a16:creationId xmlns:a16="http://schemas.microsoft.com/office/drawing/2014/main" id="{C0B543B5-04A3-4675-8A47-1AD759350DB8}"/>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4" name="テキスト ボックス 223">
          <a:extLst>
            <a:ext uri="{FF2B5EF4-FFF2-40B4-BE49-F238E27FC236}">
              <a16:creationId xmlns:a16="http://schemas.microsoft.com/office/drawing/2014/main" id="{58338BBF-729C-422B-BCEF-51CBD542781E}"/>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6BDDCE65-DECC-41BE-AF5B-946A47A72D1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A6A9E1BC-8780-4076-9555-8AEC931B395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C80DE91D-3106-4C0F-A70F-7FAB8C57B1D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7D036BC6-05C6-44FF-BAD5-346DB9AA5CC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93019E01-7B0C-42E9-A76A-4A48BA2CC63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383F91B9-B0AE-4B62-9D1A-81ECA74DFD42}"/>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27007746-7D25-4D30-8589-44FB89684799}"/>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61E346B2-FA8D-4143-BF14-FB03B91B9FE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1D8268BD-F2A4-4046-A912-3F011CC9ED86}"/>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58466A8B-A3E2-4D4F-BDCA-11A9160CD09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4C441CA8-1A34-4842-8A76-BF52B2DF0A9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年度は、分子となる国民健康保険事業、介護保険事業の各特別会計への繰出金が増加しているが、地方交付税及び臨時財政対策債の増加等により分母となる歳入経常一般財源が大幅に増加した結果、</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12.6%</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分子となる後期高齢者医療事業、国民健康保険事業、介護保険事業の各特別会計への繰出金の増加に加え、臨時財政対策債の発行を抑制したことにより分母となる歳入経常一般財源が減少したことにより、前年度から</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13.5</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BD936C42-5B2F-4DE7-BB9D-D98D7A15010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6D079970-DEF1-4DD8-B25C-74B892E4F55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A0B3156B-1F44-4180-8980-222D841538B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D77AA28E-36FB-4199-B3D0-E8FE2F1B2DBC}"/>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2114CA5A-B914-4A49-A961-6EE4DAA024B1}"/>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E8900C60-882E-4051-8C7A-9631D33BF11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54AD6C78-F599-4D18-B0FF-C90F599D60A7}"/>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BFB26688-D4C9-42F6-96AE-445B35AE2E8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28389260-0A49-47DD-8B12-BE11D6DB203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649BC762-5EE8-4656-B94A-7F950C7642A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C6AD1D68-AC53-4518-9964-406C22D6FF19}"/>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6809F215-1673-46FD-A392-3A878B506DD5}"/>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95DAD9C9-24B3-4D08-A417-03EB508B9D0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36D7021D-F095-48B7-ACBD-D4E26C4F54A4}"/>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A8740A0A-C6FA-4C73-AF97-861F3C83B43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5A11E140-8694-41B1-B9FB-76B1D7D93A3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85C00420-CBCE-4F78-BE9E-FA0837FA43A5}"/>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EBFD406C-DF3C-4373-8632-38B901E84B1C}"/>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EC56D1ED-F478-4CD7-B6B6-BE37860FBB3E}"/>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E68048A-5014-48CE-83FB-297BC5EB5EC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5D245C64-502A-4AF1-9FB3-7A0DE08439E3}"/>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12700</xdr:rowOff>
    </xdr:to>
    <xdr:cxnSp macro="">
      <xdr:nvCxnSpPr>
        <xdr:cNvPr id="257" name="直線コネクタ 256">
          <a:extLst>
            <a:ext uri="{FF2B5EF4-FFF2-40B4-BE49-F238E27FC236}">
              <a16:creationId xmlns:a16="http://schemas.microsoft.com/office/drawing/2014/main" id="{DADF3723-4D59-4894-BF61-65F472E891D8}"/>
            </a:ext>
          </a:extLst>
        </xdr:cNvPr>
        <xdr:cNvCxnSpPr/>
      </xdr:nvCxnSpPr>
      <xdr:spPr>
        <a:xfrm>
          <a:off x="15671800" y="9956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FA95C219-E306-425E-9600-BE5F8BAFC19F}"/>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FFF127E3-0486-4D80-B3DC-DC8962611F94}"/>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146050</xdr:rowOff>
    </xdr:to>
    <xdr:cxnSp macro="">
      <xdr:nvCxnSpPr>
        <xdr:cNvPr id="260" name="直線コネクタ 259">
          <a:extLst>
            <a:ext uri="{FF2B5EF4-FFF2-40B4-BE49-F238E27FC236}">
              <a16:creationId xmlns:a16="http://schemas.microsoft.com/office/drawing/2014/main" id="{DBB93065-A1DC-4EB6-9898-4B196B14C9E1}"/>
            </a:ext>
          </a:extLst>
        </xdr:cNvPr>
        <xdr:cNvCxnSpPr/>
      </xdr:nvCxnSpPr>
      <xdr:spPr>
        <a:xfrm flipV="1">
          <a:off x="14782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FB149DCF-25F8-49B7-8FC1-5F571079603A}"/>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65CD5BC8-5C9E-4869-8823-BD8EFAEF1B3E}"/>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146050</xdr:rowOff>
    </xdr:to>
    <xdr:cxnSp macro="">
      <xdr:nvCxnSpPr>
        <xdr:cNvPr id="263" name="直線コネクタ 262">
          <a:extLst>
            <a:ext uri="{FF2B5EF4-FFF2-40B4-BE49-F238E27FC236}">
              <a16:creationId xmlns:a16="http://schemas.microsoft.com/office/drawing/2014/main" id="{8284FCD7-544E-424A-A1FA-EF8F17577B43}"/>
            </a:ext>
          </a:extLst>
        </xdr:cNvPr>
        <xdr:cNvCxnSpPr/>
      </xdr:nvCxnSpPr>
      <xdr:spPr>
        <a:xfrm>
          <a:off x="13893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FD13AC00-284D-44F6-B759-E69DC61D7F1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C0613F22-92D0-4CC5-8A64-B767F7A14E0F}"/>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127000</xdr:rowOff>
    </xdr:to>
    <xdr:cxnSp macro="">
      <xdr:nvCxnSpPr>
        <xdr:cNvPr id="266" name="直線コネクタ 265">
          <a:extLst>
            <a:ext uri="{FF2B5EF4-FFF2-40B4-BE49-F238E27FC236}">
              <a16:creationId xmlns:a16="http://schemas.microsoft.com/office/drawing/2014/main" id="{0E8FD541-6AF3-41B0-A7D0-B3EDE1622E67}"/>
            </a:ext>
          </a:extLst>
        </xdr:cNvPr>
        <xdr:cNvCxnSpPr/>
      </xdr:nvCxnSpPr>
      <xdr:spPr>
        <a:xfrm>
          <a:off x="13004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FEBB1950-F8A2-4696-8094-8C58F460DFA3}"/>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B4D225A-0F4B-4F5A-A3CE-3DC9437A41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CC4621AC-785C-4B62-B870-A72BC7F6235D}"/>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F900102F-8509-4A52-91D8-8F676978B37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C632AE33-89D0-47F1-94D7-C79223B3673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16DB2E70-7761-45C8-A275-B2FAC44FBFE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FEA8B8FF-C9D7-482A-A6E1-4084F0CA0A4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64FB8594-8218-4486-95B1-AB9AD4CB146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CA13FAED-02A6-43ED-8319-9EA3C4FB8BCC}"/>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6" name="楕円 275">
          <a:extLst>
            <a:ext uri="{FF2B5EF4-FFF2-40B4-BE49-F238E27FC236}">
              <a16:creationId xmlns:a16="http://schemas.microsoft.com/office/drawing/2014/main" id="{188C4BAD-B04A-4FEF-9290-A3D64BDC3567}"/>
            </a:ext>
          </a:extLst>
        </xdr:cNvPr>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77" name="その他該当値テキスト">
          <a:extLst>
            <a:ext uri="{FF2B5EF4-FFF2-40B4-BE49-F238E27FC236}">
              <a16:creationId xmlns:a16="http://schemas.microsoft.com/office/drawing/2014/main" id="{9DAACAA6-764D-4265-9D89-A0EB047FB68C}"/>
            </a:ext>
          </a:extLst>
        </xdr:cNvPr>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8" name="楕円 277">
          <a:extLst>
            <a:ext uri="{FF2B5EF4-FFF2-40B4-BE49-F238E27FC236}">
              <a16:creationId xmlns:a16="http://schemas.microsoft.com/office/drawing/2014/main" id="{B029F24F-3A55-4B4F-8597-38E1940AD906}"/>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9" name="テキスト ボックス 278">
          <a:extLst>
            <a:ext uri="{FF2B5EF4-FFF2-40B4-BE49-F238E27FC236}">
              <a16:creationId xmlns:a16="http://schemas.microsoft.com/office/drawing/2014/main" id="{F93E5926-52BF-4AB6-8E90-C3D6A68D6298}"/>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80" name="楕円 279">
          <a:extLst>
            <a:ext uri="{FF2B5EF4-FFF2-40B4-BE49-F238E27FC236}">
              <a16:creationId xmlns:a16="http://schemas.microsoft.com/office/drawing/2014/main" id="{07C135FE-0B17-45B6-A0D3-C526DACCB9CB}"/>
            </a:ext>
          </a:extLst>
        </xdr:cNvPr>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81" name="テキスト ボックス 280">
          <a:extLst>
            <a:ext uri="{FF2B5EF4-FFF2-40B4-BE49-F238E27FC236}">
              <a16:creationId xmlns:a16="http://schemas.microsoft.com/office/drawing/2014/main" id="{AA8A79EB-D1E1-4011-8000-ADD41AD5DC86}"/>
            </a:ext>
          </a:extLst>
        </xdr:cNvPr>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2" name="楕円 281">
          <a:extLst>
            <a:ext uri="{FF2B5EF4-FFF2-40B4-BE49-F238E27FC236}">
              <a16:creationId xmlns:a16="http://schemas.microsoft.com/office/drawing/2014/main" id="{F39F60B7-F02C-43C0-A6C2-0E0F74F61852}"/>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3" name="テキスト ボックス 282">
          <a:extLst>
            <a:ext uri="{FF2B5EF4-FFF2-40B4-BE49-F238E27FC236}">
              <a16:creationId xmlns:a16="http://schemas.microsoft.com/office/drawing/2014/main" id="{9444E84D-883B-41F8-9F35-524199FC4EFC}"/>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4" name="楕円 283">
          <a:extLst>
            <a:ext uri="{FF2B5EF4-FFF2-40B4-BE49-F238E27FC236}">
              <a16:creationId xmlns:a16="http://schemas.microsoft.com/office/drawing/2014/main" id="{FA174DFA-73BB-464A-9C75-631417971F54}"/>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85" name="テキスト ボックス 284">
          <a:extLst>
            <a:ext uri="{FF2B5EF4-FFF2-40B4-BE49-F238E27FC236}">
              <a16:creationId xmlns:a16="http://schemas.microsoft.com/office/drawing/2014/main" id="{B3B8B0F8-91DC-4CC9-BB38-2BFCA958C1F5}"/>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D452C912-3850-450B-BA2D-933FD1CAF96C}"/>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219C434B-E868-4493-9E7D-7BEB164F209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8AC703A5-747D-475D-AD86-A7BBD4E5C6C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46FFF2B8-6F07-47D2-A979-E3682538E17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2724EB5F-AC0D-4A36-B2CB-0B1D752A893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4D83D129-2289-4A0D-B9DD-FCEC6B33E40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420D0192-3D1A-4DBA-8C94-4AC7435CAAC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2E854D72-49CE-4FC5-B4BF-781E321B344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F748447-5E9D-46A7-91A6-0157E69418C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4A371B37-6EE7-4A7E-A568-E3E10CBCC75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B825D589-60FC-42FA-94D3-FD694C4DAAE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年度は、地方交付税及び臨時財政対策債の増加等により分母となる歳入経常一般財源が大幅に増加した結果、</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 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年度は、臨時財政対策債の発行を抑制したことにより分母となる歳入経常一般財源が減少したことにより、前年度から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E39EA705-BC28-474E-ACE5-43FB5885CE6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A6DEA2B2-8796-4BC8-A0C4-4FB704B9787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86CB84D3-6BD4-4201-B3A8-552DD2590824}"/>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F24F94A-6BDF-4C5B-B7DF-345400B89FE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E9E4D0D6-805C-4710-A851-98E69175D292}"/>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C703E0AD-31C7-4B24-B49F-36FC028E3A1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FB211FC3-39B6-4112-BAE7-CB3F1676829C}"/>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1A9AD4DA-2DC5-4D1F-AD66-7D63A2C0CFA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E2A194A8-ACD4-4682-9182-88305D04A5F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46F341BA-FC34-413C-AA17-F8790C9B74F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FE3C1377-D3BC-44AF-9FA5-5F59F3777E5D}"/>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CF4A41BB-056E-433D-AC03-26EE9D80A7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960B2374-EB28-4A0A-99A7-117FD35B32E4}"/>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4F250C6D-65C8-4069-A369-124D06E2920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2AFC3FF3-C479-4027-B9C7-460E7AA7EE25}"/>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17D4742B-229C-4DCC-A259-8F6EFE9277F6}"/>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34CADE3F-F58D-4596-A952-BEB42199E8F9}"/>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EF608BA3-3D02-4E38-9280-07A17F8E5067}"/>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55A5A73C-6A06-4A37-86B4-06BC1FC5A4BA}"/>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38</xdr:row>
      <xdr:rowOff>12700</xdr:rowOff>
    </xdr:to>
    <xdr:cxnSp macro="">
      <xdr:nvCxnSpPr>
        <xdr:cNvPr id="316" name="直線コネクタ 315">
          <a:extLst>
            <a:ext uri="{FF2B5EF4-FFF2-40B4-BE49-F238E27FC236}">
              <a16:creationId xmlns:a16="http://schemas.microsoft.com/office/drawing/2014/main" id="{F198CCF7-A503-4EBD-BFC1-9D1CBAF9A0EB}"/>
            </a:ext>
          </a:extLst>
        </xdr:cNvPr>
        <xdr:cNvCxnSpPr/>
      </xdr:nvCxnSpPr>
      <xdr:spPr>
        <a:xfrm>
          <a:off x="15671800" y="6367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7" name="補助費等平均値テキスト">
          <a:extLst>
            <a:ext uri="{FF2B5EF4-FFF2-40B4-BE49-F238E27FC236}">
              <a16:creationId xmlns:a16="http://schemas.microsoft.com/office/drawing/2014/main" id="{6E6A4411-C916-425B-82E6-689A822F6884}"/>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344BB1CB-37BF-49DB-881F-9F5EC2BC0144}"/>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115570</xdr:rowOff>
    </xdr:to>
    <xdr:cxnSp macro="">
      <xdr:nvCxnSpPr>
        <xdr:cNvPr id="319" name="直線コネクタ 318">
          <a:extLst>
            <a:ext uri="{FF2B5EF4-FFF2-40B4-BE49-F238E27FC236}">
              <a16:creationId xmlns:a16="http://schemas.microsoft.com/office/drawing/2014/main" id="{30A7F1FF-E325-42BC-9763-F118480463CC}"/>
            </a:ext>
          </a:extLst>
        </xdr:cNvPr>
        <xdr:cNvCxnSpPr/>
      </xdr:nvCxnSpPr>
      <xdr:spPr>
        <a:xfrm flipV="1">
          <a:off x="14782800" y="636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7DC40C72-2EEE-4191-B795-C1C7037FD7B5}"/>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86D4A4B7-05BF-46DA-B3D7-A8D27D2C3CD5}"/>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22" name="直線コネクタ 321">
          <a:extLst>
            <a:ext uri="{FF2B5EF4-FFF2-40B4-BE49-F238E27FC236}">
              <a16:creationId xmlns:a16="http://schemas.microsoft.com/office/drawing/2014/main" id="{E4DDAB5A-C4AB-4AEB-8753-8405DD10CF49}"/>
            </a:ext>
          </a:extLst>
        </xdr:cNvPr>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41D7CC64-DE20-4F99-95D7-3083DC708CC8}"/>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F904C20A-937A-41E0-A8EE-875F5E6B3106}"/>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161290</xdr:rowOff>
    </xdr:to>
    <xdr:cxnSp macro="">
      <xdr:nvCxnSpPr>
        <xdr:cNvPr id="325" name="直線コネクタ 324">
          <a:extLst>
            <a:ext uri="{FF2B5EF4-FFF2-40B4-BE49-F238E27FC236}">
              <a16:creationId xmlns:a16="http://schemas.microsoft.com/office/drawing/2014/main" id="{0AB77D6C-CE51-4972-90FB-997B1D96F6E9}"/>
            </a:ext>
          </a:extLst>
        </xdr:cNvPr>
        <xdr:cNvCxnSpPr/>
      </xdr:nvCxnSpPr>
      <xdr:spPr>
        <a:xfrm>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4CE355AC-C078-4132-B66C-83A377AC0BF5}"/>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277B61F8-8CF0-4D72-A880-07DD162F9D11}"/>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F9B5746D-7EEC-40F9-A629-A29E76CAFAE7}"/>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9C72D546-4A93-4766-AADF-15D2DDF819C9}"/>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47EEF65F-F072-47C4-AFB6-E15C5232E71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EE0EA88B-CBC0-4F78-A448-D3D00DE39521}"/>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B6FE39F2-16EE-4C94-802D-F5C50FCE67A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4A7DAA25-FB2B-410F-A185-3E590F0646F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A3D7F6F0-B0A2-46C8-B8F6-DB3D95149DE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5" name="楕円 334">
          <a:extLst>
            <a:ext uri="{FF2B5EF4-FFF2-40B4-BE49-F238E27FC236}">
              <a16:creationId xmlns:a16="http://schemas.microsoft.com/office/drawing/2014/main" id="{B4DFD5F6-3B12-491B-8494-D064208E8BB9}"/>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6" name="補助費等該当値テキスト">
          <a:extLst>
            <a:ext uri="{FF2B5EF4-FFF2-40B4-BE49-F238E27FC236}">
              <a16:creationId xmlns:a16="http://schemas.microsoft.com/office/drawing/2014/main" id="{2B3364DF-BDB9-445F-811E-A2969E5542A3}"/>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7" name="楕円 336">
          <a:extLst>
            <a:ext uri="{FF2B5EF4-FFF2-40B4-BE49-F238E27FC236}">
              <a16:creationId xmlns:a16="http://schemas.microsoft.com/office/drawing/2014/main" id="{7D3C3EFA-0A98-4467-8C48-737438CA1AD8}"/>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8" name="テキスト ボックス 337">
          <a:extLst>
            <a:ext uri="{FF2B5EF4-FFF2-40B4-BE49-F238E27FC236}">
              <a16:creationId xmlns:a16="http://schemas.microsoft.com/office/drawing/2014/main" id="{8855DB03-17A7-4E55-A1B7-3720044F6D87}"/>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9" name="楕円 338">
          <a:extLst>
            <a:ext uri="{FF2B5EF4-FFF2-40B4-BE49-F238E27FC236}">
              <a16:creationId xmlns:a16="http://schemas.microsoft.com/office/drawing/2014/main" id="{08DAC821-1638-4AC7-97F3-410822A9A383}"/>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40" name="テキスト ボックス 339">
          <a:extLst>
            <a:ext uri="{FF2B5EF4-FFF2-40B4-BE49-F238E27FC236}">
              <a16:creationId xmlns:a16="http://schemas.microsoft.com/office/drawing/2014/main" id="{BC22C238-09F3-4E31-8DD6-85610CC361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41" name="楕円 340">
          <a:extLst>
            <a:ext uri="{FF2B5EF4-FFF2-40B4-BE49-F238E27FC236}">
              <a16:creationId xmlns:a16="http://schemas.microsoft.com/office/drawing/2014/main" id="{4A52E4B6-8568-4DB3-B191-B4946996A8CE}"/>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42" name="テキスト ボックス 341">
          <a:extLst>
            <a:ext uri="{FF2B5EF4-FFF2-40B4-BE49-F238E27FC236}">
              <a16:creationId xmlns:a16="http://schemas.microsoft.com/office/drawing/2014/main" id="{8179936F-5A5F-4AB8-909A-75191A60718C}"/>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3" name="楕円 342">
          <a:extLst>
            <a:ext uri="{FF2B5EF4-FFF2-40B4-BE49-F238E27FC236}">
              <a16:creationId xmlns:a16="http://schemas.microsoft.com/office/drawing/2014/main" id="{C74A2C73-CCC0-4FF7-8E48-081BC60DD4E9}"/>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44" name="テキスト ボックス 343">
          <a:extLst>
            <a:ext uri="{FF2B5EF4-FFF2-40B4-BE49-F238E27FC236}">
              <a16:creationId xmlns:a16="http://schemas.microsoft.com/office/drawing/2014/main" id="{CA5CBB69-74AC-4956-A82C-B7118131DCD2}"/>
            </a:ext>
          </a:extLst>
        </xdr:cNvPr>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CCF9FB9E-7051-4DC0-905C-72334007DAD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587C3B1-17B5-4FC3-9B64-BE12954C1F8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AE040542-9722-4BAA-9C92-1C0F6F6D9FA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EF99444D-EB94-4390-9485-9C315F55512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6F345027-8FA1-4961-8884-270B6B41441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B42EDA62-CF80-426B-B350-0807D4E0794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36462669-59CC-4574-BC83-02223C9CE0A4}"/>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366FC154-F25D-4A24-A293-6ACF76DEC13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11437072-24EB-4F8A-AD36-CE342119E48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C36C3ED6-700D-435C-8F0F-47636239569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848445C7-285A-4023-9E9D-6A6F3C170A7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阪神高速道路大和川線事業や阪神高速道路出資金、市民会館建替え事業に係る市債の償還額が増加したことなどにより分子となる歳出経常一般財源が前年度から増加したものの、分母となる歳入経常一般財源が大幅に増加した結果、</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15.9%</a:t>
          </a:r>
          <a:r>
            <a:rPr kumimoji="1" lang="ja-JP" altLang="en-US" sz="1050">
              <a:latin typeface="ＭＳ Ｐゴシック" panose="020B0600070205080204" pitchFamily="50" charset="-128"/>
              <a:ea typeface="ＭＳ Ｐゴシック" panose="020B0600070205080204" pitchFamily="50" charset="-128"/>
            </a:rPr>
            <a:t>と 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第三セクター等改革推進債に係る市債の償還額が減少したことなどにより分子となる歳出経常一般財源が前年度から減少したものの、臨時財政対策債の発行を抑制したことにより分母となる歳入経常一般財源が減少したことにより、前年度から</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16.7</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B5841F82-12CE-44EB-9930-CA00644DE67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BA0ED844-6107-41BB-ABA9-5AB4F9D629D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72F5C8C-568B-4F32-BD6F-177AD33642C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77CD368-2AA7-4012-AD5F-B8D72BFA001B}"/>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658BB896-CAC8-4A1E-9CAC-13B34A2B6835}"/>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BBDB749D-33CC-4579-8B87-4ADCD27FB297}"/>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D15E247F-09B2-43BA-9B24-E22464ADAB99}"/>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699BF231-3BD3-44DC-8BB3-16DAC1F1F6B7}"/>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6EBEF0AD-E5F6-4449-B0E5-C6B63365C4F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CF882710-6A9A-4DC5-B53B-3F56CB10911D}"/>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A5264108-95F8-4787-A009-E14BFDC6413C}"/>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514C35AF-2C07-465A-ACB1-29FD913573E8}"/>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A9E86D1E-3509-4BE4-86D9-556439941233}"/>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466E2D67-1FBA-4DC4-9D37-0061D588330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6D5641A9-C2D2-4467-95AC-61A762B8B23B}"/>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A63B43DD-5A28-45E0-9A41-C9659E61A15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F2C77432-D0AB-4D25-9D4A-DF44961E6E9B}"/>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109F1DA1-AB21-4358-814F-16F2BD215E27}"/>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9E203FB5-4BCB-4B67-A664-4BED47EE3501}"/>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A2DC8D8C-5252-46F9-900C-0CBB0B0E469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1B15DFD4-EA79-4176-AB82-ABC0FA5A3628}"/>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165100</xdr:rowOff>
    </xdr:to>
    <xdr:cxnSp macro="">
      <xdr:nvCxnSpPr>
        <xdr:cNvPr id="377" name="直線コネクタ 376">
          <a:extLst>
            <a:ext uri="{FF2B5EF4-FFF2-40B4-BE49-F238E27FC236}">
              <a16:creationId xmlns:a16="http://schemas.microsoft.com/office/drawing/2014/main" id="{E09883E5-A47F-44D6-B8E9-A0BA09666F2C}"/>
            </a:ext>
          </a:extLst>
        </xdr:cNvPr>
        <xdr:cNvCxnSpPr/>
      </xdr:nvCxnSpPr>
      <xdr:spPr>
        <a:xfrm>
          <a:off x="3987800" y="12871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6D0D47B7-C386-4E34-9E68-E3CFB4552AB9}"/>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B70C138F-8878-4C06-BC2C-823DA70F86D7}"/>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76</xdr:row>
      <xdr:rowOff>50800</xdr:rowOff>
    </xdr:to>
    <xdr:cxnSp macro="">
      <xdr:nvCxnSpPr>
        <xdr:cNvPr id="380" name="直線コネクタ 379">
          <a:extLst>
            <a:ext uri="{FF2B5EF4-FFF2-40B4-BE49-F238E27FC236}">
              <a16:creationId xmlns:a16="http://schemas.microsoft.com/office/drawing/2014/main" id="{7119E71B-38C9-42E5-B43B-F3CFA279BCF9}"/>
            </a:ext>
          </a:extLst>
        </xdr:cNvPr>
        <xdr:cNvCxnSpPr/>
      </xdr:nvCxnSpPr>
      <xdr:spPr>
        <a:xfrm flipV="1">
          <a:off x="3098800" y="1287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D79BD089-FFDD-4D18-879B-3B2C282DD6C7}"/>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CDB3B91-5554-4077-A0B4-41692521E52A}"/>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76</xdr:row>
      <xdr:rowOff>50800</xdr:rowOff>
    </xdr:to>
    <xdr:cxnSp macro="">
      <xdr:nvCxnSpPr>
        <xdr:cNvPr id="383" name="直線コネクタ 382">
          <a:extLst>
            <a:ext uri="{FF2B5EF4-FFF2-40B4-BE49-F238E27FC236}">
              <a16:creationId xmlns:a16="http://schemas.microsoft.com/office/drawing/2014/main" id="{5A2359A8-E865-4AC5-9B23-B5F9F1A50F08}"/>
            </a:ext>
          </a:extLst>
        </xdr:cNvPr>
        <xdr:cNvCxnSpPr/>
      </xdr:nvCxnSpPr>
      <xdr:spPr>
        <a:xfrm>
          <a:off x="2209800" y="1290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B5E5B8A7-D763-41D9-930A-50F852FBA6CE}"/>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B73F615A-F26D-4D32-88AE-D9CEA181CB1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75</xdr:row>
      <xdr:rowOff>50800</xdr:rowOff>
    </xdr:to>
    <xdr:cxnSp macro="">
      <xdr:nvCxnSpPr>
        <xdr:cNvPr id="386" name="直線コネクタ 385">
          <a:extLst>
            <a:ext uri="{FF2B5EF4-FFF2-40B4-BE49-F238E27FC236}">
              <a16:creationId xmlns:a16="http://schemas.microsoft.com/office/drawing/2014/main" id="{D56F9901-FD2A-4D4A-A1CB-BAA0C9E0CBC7}"/>
            </a:ext>
          </a:extLst>
        </xdr:cNvPr>
        <xdr:cNvCxnSpPr/>
      </xdr:nvCxnSpPr>
      <xdr:spPr>
        <a:xfrm>
          <a:off x="1320800" y="12757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71BEC9C1-C97D-4C19-93A1-AE8EFB648EC2}"/>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4BF3B30C-B782-4B5F-AE24-7364BE779C78}"/>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A87CA87A-A706-4FE6-862A-8CCCB1AACB8E}"/>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EC59E310-F777-4462-A9C2-5E7470FD3B36}"/>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27E57454-A8D9-4A5E-8A91-DCA04832CE2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6556EFB9-4A88-459E-9E88-679F36B6B7D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B51DCED8-77FE-4675-858B-15AED493009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5572D8CD-98D7-4CDD-A3E7-9971DC32454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182FAC5E-0814-4D64-A9FD-4CC7AC62894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96" name="楕円 395">
          <a:extLst>
            <a:ext uri="{FF2B5EF4-FFF2-40B4-BE49-F238E27FC236}">
              <a16:creationId xmlns:a16="http://schemas.microsoft.com/office/drawing/2014/main" id="{3A5798B0-ABEC-4BF8-A020-61D23000B8CD}"/>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97" name="公債費該当値テキスト">
          <a:extLst>
            <a:ext uri="{FF2B5EF4-FFF2-40B4-BE49-F238E27FC236}">
              <a16:creationId xmlns:a16="http://schemas.microsoft.com/office/drawing/2014/main" id="{D3E2D6D1-6DA9-435E-B04A-74BFBD1F4995}"/>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8" name="楕円 397">
          <a:extLst>
            <a:ext uri="{FF2B5EF4-FFF2-40B4-BE49-F238E27FC236}">
              <a16:creationId xmlns:a16="http://schemas.microsoft.com/office/drawing/2014/main" id="{83F72EB9-F506-4744-BC74-7668A6AA4F6D}"/>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99" name="テキスト ボックス 398">
          <a:extLst>
            <a:ext uri="{FF2B5EF4-FFF2-40B4-BE49-F238E27FC236}">
              <a16:creationId xmlns:a16="http://schemas.microsoft.com/office/drawing/2014/main" id="{31938FF1-52D0-4E4A-A2CF-D4D5AE6DE3C6}"/>
            </a:ext>
          </a:extLst>
        </xdr:cNvPr>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0" name="楕円 399">
          <a:extLst>
            <a:ext uri="{FF2B5EF4-FFF2-40B4-BE49-F238E27FC236}">
              <a16:creationId xmlns:a16="http://schemas.microsoft.com/office/drawing/2014/main" id="{1CC3A267-FB05-44C2-BAF9-57029861B1A2}"/>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1" name="テキスト ボックス 400">
          <a:extLst>
            <a:ext uri="{FF2B5EF4-FFF2-40B4-BE49-F238E27FC236}">
              <a16:creationId xmlns:a16="http://schemas.microsoft.com/office/drawing/2014/main" id="{89AE081F-B87A-4548-99CE-9CD9ECF6493B}"/>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402" name="楕円 401">
          <a:extLst>
            <a:ext uri="{FF2B5EF4-FFF2-40B4-BE49-F238E27FC236}">
              <a16:creationId xmlns:a16="http://schemas.microsoft.com/office/drawing/2014/main" id="{EE72ACF0-C356-4AEF-AA28-4750C5A7EA45}"/>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403" name="テキスト ボックス 402">
          <a:extLst>
            <a:ext uri="{FF2B5EF4-FFF2-40B4-BE49-F238E27FC236}">
              <a16:creationId xmlns:a16="http://schemas.microsoft.com/office/drawing/2014/main" id="{DB4C3EA0-C6AF-4757-975B-C8F9FE22DF41}"/>
            </a:ext>
          </a:extLst>
        </xdr:cNvPr>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404" name="楕円 403">
          <a:extLst>
            <a:ext uri="{FF2B5EF4-FFF2-40B4-BE49-F238E27FC236}">
              <a16:creationId xmlns:a16="http://schemas.microsoft.com/office/drawing/2014/main" id="{DFFECCCC-65BA-4856-9052-90B42F8FE264}"/>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405" name="テキスト ボックス 404">
          <a:extLst>
            <a:ext uri="{FF2B5EF4-FFF2-40B4-BE49-F238E27FC236}">
              <a16:creationId xmlns:a16="http://schemas.microsoft.com/office/drawing/2014/main" id="{4A4CB803-9BA6-46B9-BC95-9769D0C74549}"/>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ECDFB4F-DFE3-4215-A9BB-FB3FF288734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C5F8CD3D-BC65-4196-834D-030B109A3FF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61FB7377-00CD-4E6F-9A21-1D9E268EC0E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547264EB-262B-4665-A988-6C0DE727BD3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F294A70E-6AD1-4AF4-94C1-09F14D5F9A7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3A6E4C1F-81B6-4AC9-A05D-7AF2DF3D073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6CE4767D-6682-4FD0-B72B-F6D680467D9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9F8DAD3-7FC4-414E-AA1D-6C0ECFA2946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1BC19A91-9E79-4664-89A7-156EA4EAB1A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C59F38D-22D5-491E-9CB7-6543C7B0D202}"/>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81D18A0A-4678-421D-AD46-461C9E19A0A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は、扶助費の増加等により分子となる歳出経常一般財源が前年度から増加したものの、地方交付税及び臨時財政対策債の増加等により分母となる歳入経常一般財源が大幅に増加した結果、比率が大幅に低下した。</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令和</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年度は、令和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に減債基金に積立を行った臨時財政対策債償還基金費分を活用し、臨時財政対策債の発行を抑制したことにより分母となる歳入経常一般財源が減少したことやエネルギー価格高騰に伴う光熱費の増等による物件費の増加及び社会福祉費の増による扶助費の増加等により分子となる歳出経常一般財源が増加した結果、比率が大幅に上昇した。</a:t>
          </a:r>
        </a:p>
        <a:p>
          <a:r>
            <a:rPr kumimoji="1" lang="ja-JP" altLang="en-US" sz="800">
              <a:latin typeface="ＭＳ Ｐゴシック" panose="020B0600070205080204" pitchFamily="50" charset="-128"/>
              <a:ea typeface="ＭＳ Ｐゴシック" panose="020B0600070205080204" pitchFamily="50" charset="-128"/>
            </a:rPr>
            <a:t>　臨時財政対策債の発行抑制は一時的な要因であるものの、扶助費をはじめとした義務的経費が引き続き増加している状況も踏まえると今後も経常収支比率が悪化する可能性が高いことから、社会保障関係費の適正化に資する施策の実施に加え、市税の徴収強化等による歳入の確保や、行財政改革を一層推進し、引き続き財政構造の改善に取り組む。</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A7936FEA-A92C-417C-A0D9-3249D21B048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1F939D79-9783-4A0B-9626-2B0297527E5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6E6935AD-7EA7-486C-A77D-FAC1CB8CF9B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AA832B65-7593-4D56-874C-E9064C832C4B}"/>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A1EAECFE-281F-43F0-8BEF-00A12873C173}"/>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3E8EAF36-35F0-47C2-8996-872289937CDC}"/>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2937D5EA-C44D-4582-B41E-8B283DDE2EA9}"/>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523C016E-C14E-44A9-939E-17AB84E57219}"/>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A0AC2CE7-4C04-47A2-B0F7-1F940525E3F8}"/>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2458BAC3-B54F-47C0-BBF6-A0A3B05E2EDC}"/>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1E356A33-420F-446F-93D0-3D159954E098}"/>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69D0471A-9E0D-47D0-8117-EF4256910DB1}"/>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71FC34A-611C-4764-8F0C-CED13405CC0F}"/>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D01C837-28B7-4C78-A428-F0AC93FBED0C}"/>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1D2ACF0A-44DA-4ABD-9F36-11ECFFE6D5A4}"/>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F376DA67-B685-4493-A74D-2C4B144DE39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FB68CA47-37C4-46F7-96B0-F7A6399875D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6BA5E0C1-8985-4DE5-A96B-875D7926D84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9C00ABB0-6FF8-42BD-9359-A25DC0D4F916}"/>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30723C70-C8C9-4BA8-9775-6F5860169CC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F9A61A83-2FA1-4B98-B051-7A8B708A1434}"/>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F24FD271-7CFD-4F9C-BD9E-E54834DBE39B}"/>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E6F56940-BA89-413E-8248-4C3E8C63DFBB}"/>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56243</xdr:rowOff>
    </xdr:from>
    <xdr:to>
      <xdr:col>82</xdr:col>
      <xdr:colOff>107950</xdr:colOff>
      <xdr:row>81</xdr:row>
      <xdr:rowOff>58964</xdr:rowOff>
    </xdr:to>
    <xdr:cxnSp macro="">
      <xdr:nvCxnSpPr>
        <xdr:cNvPr id="440" name="直線コネクタ 439">
          <a:extLst>
            <a:ext uri="{FF2B5EF4-FFF2-40B4-BE49-F238E27FC236}">
              <a16:creationId xmlns:a16="http://schemas.microsoft.com/office/drawing/2014/main" id="{4566AD22-BC53-4A16-98ED-25393A824DD0}"/>
            </a:ext>
          </a:extLst>
        </xdr:cNvPr>
        <xdr:cNvCxnSpPr/>
      </xdr:nvCxnSpPr>
      <xdr:spPr>
        <a:xfrm>
          <a:off x="15671800" y="13086443"/>
          <a:ext cx="838200" cy="85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C6D1956A-55DC-4E4C-991C-A4DED84D1E51}"/>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A5023084-9A5E-4637-90B5-8B20DDBEBF3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56243</xdr:rowOff>
    </xdr:from>
    <xdr:to>
      <xdr:col>78</xdr:col>
      <xdr:colOff>69850</xdr:colOff>
      <xdr:row>80</xdr:row>
      <xdr:rowOff>23586</xdr:rowOff>
    </xdr:to>
    <xdr:cxnSp macro="">
      <xdr:nvCxnSpPr>
        <xdr:cNvPr id="443" name="直線コネクタ 442">
          <a:extLst>
            <a:ext uri="{FF2B5EF4-FFF2-40B4-BE49-F238E27FC236}">
              <a16:creationId xmlns:a16="http://schemas.microsoft.com/office/drawing/2014/main" id="{B5327DB3-0269-40F8-847D-2E1B0A79A68D}"/>
            </a:ext>
          </a:extLst>
        </xdr:cNvPr>
        <xdr:cNvCxnSpPr/>
      </xdr:nvCxnSpPr>
      <xdr:spPr>
        <a:xfrm flipV="1">
          <a:off x="14782800" y="13086443"/>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A69CCF49-3650-40A9-87F9-81B2471F589E}"/>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977AF607-BCA9-42E1-AFC4-0FBBC8F96DCC}"/>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23586</xdr:rowOff>
    </xdr:from>
    <xdr:to>
      <xdr:col>73</xdr:col>
      <xdr:colOff>180975</xdr:colOff>
      <xdr:row>80</xdr:row>
      <xdr:rowOff>110671</xdr:rowOff>
    </xdr:to>
    <xdr:cxnSp macro="">
      <xdr:nvCxnSpPr>
        <xdr:cNvPr id="446" name="直線コネクタ 445">
          <a:extLst>
            <a:ext uri="{FF2B5EF4-FFF2-40B4-BE49-F238E27FC236}">
              <a16:creationId xmlns:a16="http://schemas.microsoft.com/office/drawing/2014/main" id="{111F1B1D-B443-4C4B-9DB2-1261DE948D80}"/>
            </a:ext>
          </a:extLst>
        </xdr:cNvPr>
        <xdr:cNvCxnSpPr/>
      </xdr:nvCxnSpPr>
      <xdr:spPr>
        <a:xfrm flipV="1">
          <a:off x="13893800" y="13739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27AA4D35-6A6A-44AF-8436-729A4B8D1CB3}"/>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30E725CA-E0F6-4035-9A31-F4AFD1CF860D}"/>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80</xdr:row>
      <xdr:rowOff>110671</xdr:rowOff>
    </xdr:to>
    <xdr:cxnSp macro="">
      <xdr:nvCxnSpPr>
        <xdr:cNvPr id="449" name="直線コネクタ 448">
          <a:extLst>
            <a:ext uri="{FF2B5EF4-FFF2-40B4-BE49-F238E27FC236}">
              <a16:creationId xmlns:a16="http://schemas.microsoft.com/office/drawing/2014/main" id="{BD42B1EA-EFAA-45CF-9107-EE0B16285FC4}"/>
            </a:ext>
          </a:extLst>
        </xdr:cNvPr>
        <xdr:cNvCxnSpPr/>
      </xdr:nvCxnSpPr>
      <xdr:spPr>
        <a:xfrm>
          <a:off x="13004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FD5E804-7A77-4CDB-914E-356C05FE814B}"/>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ED882696-08BC-47E7-A268-460AFCAF8EF3}"/>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1AD75B25-5AEB-4066-A9A7-720386C17BF6}"/>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B1344300-7D39-418F-B054-828472FC0C7A}"/>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F64D152B-8C1B-4284-A058-448E97A4E24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9A2D402F-0AAA-4BAE-97F1-1D1B143325D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5F3CFD7A-BC96-4BF7-A8E9-69CDBBDE50C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FD2982AE-20C2-4916-A994-24C3F0149A1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B4DA18F-2B05-4B10-9161-95E09276D0D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8164</xdr:rowOff>
    </xdr:from>
    <xdr:to>
      <xdr:col>82</xdr:col>
      <xdr:colOff>158750</xdr:colOff>
      <xdr:row>81</xdr:row>
      <xdr:rowOff>109764</xdr:rowOff>
    </xdr:to>
    <xdr:sp macro="" textlink="">
      <xdr:nvSpPr>
        <xdr:cNvPr id="459" name="楕円 458">
          <a:extLst>
            <a:ext uri="{FF2B5EF4-FFF2-40B4-BE49-F238E27FC236}">
              <a16:creationId xmlns:a16="http://schemas.microsoft.com/office/drawing/2014/main" id="{34144F01-B051-46A0-87E4-79E3FF000B3E}"/>
            </a:ext>
          </a:extLst>
        </xdr:cNvPr>
        <xdr:cNvSpPr/>
      </xdr:nvSpPr>
      <xdr:spPr>
        <a:xfrm>
          <a:off x="164592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88191</xdr:rowOff>
    </xdr:from>
    <xdr:ext cx="762000" cy="259045"/>
    <xdr:sp macro="" textlink="">
      <xdr:nvSpPr>
        <xdr:cNvPr id="460" name="公債費以外該当値テキスト">
          <a:extLst>
            <a:ext uri="{FF2B5EF4-FFF2-40B4-BE49-F238E27FC236}">
              <a16:creationId xmlns:a16="http://schemas.microsoft.com/office/drawing/2014/main" id="{C3FEC021-E305-4ABB-A5E8-84C3CE4293A9}"/>
            </a:ext>
          </a:extLst>
        </xdr:cNvPr>
        <xdr:cNvSpPr txBox="1"/>
      </xdr:nvSpPr>
      <xdr:spPr>
        <a:xfrm>
          <a:off x="16598900" y="1380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5443</xdr:rowOff>
    </xdr:from>
    <xdr:to>
      <xdr:col>78</xdr:col>
      <xdr:colOff>120650</xdr:colOff>
      <xdr:row>76</xdr:row>
      <xdr:rowOff>107043</xdr:rowOff>
    </xdr:to>
    <xdr:sp macro="" textlink="">
      <xdr:nvSpPr>
        <xdr:cNvPr id="461" name="楕円 460">
          <a:extLst>
            <a:ext uri="{FF2B5EF4-FFF2-40B4-BE49-F238E27FC236}">
              <a16:creationId xmlns:a16="http://schemas.microsoft.com/office/drawing/2014/main" id="{4255CBEE-D847-4DB3-B063-357739E7438B}"/>
            </a:ext>
          </a:extLst>
        </xdr:cNvPr>
        <xdr:cNvSpPr/>
      </xdr:nvSpPr>
      <xdr:spPr>
        <a:xfrm>
          <a:off x="15621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91820</xdr:rowOff>
    </xdr:from>
    <xdr:ext cx="736600" cy="259045"/>
    <xdr:sp macro="" textlink="">
      <xdr:nvSpPr>
        <xdr:cNvPr id="462" name="テキスト ボックス 461">
          <a:extLst>
            <a:ext uri="{FF2B5EF4-FFF2-40B4-BE49-F238E27FC236}">
              <a16:creationId xmlns:a16="http://schemas.microsoft.com/office/drawing/2014/main" id="{7C035B91-EA56-42C5-8B9A-648350CF8BBA}"/>
            </a:ext>
          </a:extLst>
        </xdr:cNvPr>
        <xdr:cNvSpPr txBox="1"/>
      </xdr:nvSpPr>
      <xdr:spPr>
        <a:xfrm>
          <a:off x="15290800" y="1312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144236</xdr:rowOff>
    </xdr:from>
    <xdr:to>
      <xdr:col>74</xdr:col>
      <xdr:colOff>31750</xdr:colOff>
      <xdr:row>80</xdr:row>
      <xdr:rowOff>74386</xdr:rowOff>
    </xdr:to>
    <xdr:sp macro="" textlink="">
      <xdr:nvSpPr>
        <xdr:cNvPr id="463" name="楕円 462">
          <a:extLst>
            <a:ext uri="{FF2B5EF4-FFF2-40B4-BE49-F238E27FC236}">
              <a16:creationId xmlns:a16="http://schemas.microsoft.com/office/drawing/2014/main" id="{07FFA19A-80A1-4E08-89AC-026A2938DEFC}"/>
            </a:ext>
          </a:extLst>
        </xdr:cNvPr>
        <xdr:cNvSpPr/>
      </xdr:nvSpPr>
      <xdr:spPr>
        <a:xfrm>
          <a:off x="14732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59163</xdr:rowOff>
    </xdr:from>
    <xdr:ext cx="762000" cy="259045"/>
    <xdr:sp macro="" textlink="">
      <xdr:nvSpPr>
        <xdr:cNvPr id="464" name="テキスト ボックス 463">
          <a:extLst>
            <a:ext uri="{FF2B5EF4-FFF2-40B4-BE49-F238E27FC236}">
              <a16:creationId xmlns:a16="http://schemas.microsoft.com/office/drawing/2014/main" id="{1C1E107E-2D52-4F65-AAEA-400A4498FDF7}"/>
            </a:ext>
          </a:extLst>
        </xdr:cNvPr>
        <xdr:cNvSpPr txBox="1"/>
      </xdr:nvSpPr>
      <xdr:spPr>
        <a:xfrm>
          <a:off x="14401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59871</xdr:rowOff>
    </xdr:from>
    <xdr:to>
      <xdr:col>69</xdr:col>
      <xdr:colOff>142875</xdr:colOff>
      <xdr:row>80</xdr:row>
      <xdr:rowOff>161471</xdr:rowOff>
    </xdr:to>
    <xdr:sp macro="" textlink="">
      <xdr:nvSpPr>
        <xdr:cNvPr id="465" name="楕円 464">
          <a:extLst>
            <a:ext uri="{FF2B5EF4-FFF2-40B4-BE49-F238E27FC236}">
              <a16:creationId xmlns:a16="http://schemas.microsoft.com/office/drawing/2014/main" id="{3480C496-A7A7-4873-A3B4-8ABB5A137747}"/>
            </a:ext>
          </a:extLst>
        </xdr:cNvPr>
        <xdr:cNvSpPr/>
      </xdr:nvSpPr>
      <xdr:spPr>
        <a:xfrm>
          <a:off x="13843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146248</xdr:rowOff>
    </xdr:from>
    <xdr:ext cx="762000" cy="259045"/>
    <xdr:sp macro="" textlink="">
      <xdr:nvSpPr>
        <xdr:cNvPr id="466" name="テキスト ボックス 465">
          <a:extLst>
            <a:ext uri="{FF2B5EF4-FFF2-40B4-BE49-F238E27FC236}">
              <a16:creationId xmlns:a16="http://schemas.microsoft.com/office/drawing/2014/main" id="{2385C2CC-76EB-4C86-AFFF-7A9575AD12C8}"/>
            </a:ext>
          </a:extLst>
        </xdr:cNvPr>
        <xdr:cNvSpPr txBox="1"/>
      </xdr:nvSpPr>
      <xdr:spPr>
        <a:xfrm>
          <a:off x="13512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16329</xdr:rowOff>
    </xdr:from>
    <xdr:to>
      <xdr:col>65</xdr:col>
      <xdr:colOff>53975</xdr:colOff>
      <xdr:row>80</xdr:row>
      <xdr:rowOff>117929</xdr:rowOff>
    </xdr:to>
    <xdr:sp macro="" textlink="">
      <xdr:nvSpPr>
        <xdr:cNvPr id="467" name="楕円 466">
          <a:extLst>
            <a:ext uri="{FF2B5EF4-FFF2-40B4-BE49-F238E27FC236}">
              <a16:creationId xmlns:a16="http://schemas.microsoft.com/office/drawing/2014/main" id="{95D986C0-63FB-48CC-9989-83901ED10A89}"/>
            </a:ext>
          </a:extLst>
        </xdr:cNvPr>
        <xdr:cNvSpPr/>
      </xdr:nvSpPr>
      <xdr:spPr>
        <a:xfrm>
          <a:off x="12954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102706</xdr:rowOff>
    </xdr:from>
    <xdr:ext cx="762000" cy="259045"/>
    <xdr:sp macro="" textlink="">
      <xdr:nvSpPr>
        <xdr:cNvPr id="468" name="テキスト ボックス 467">
          <a:extLst>
            <a:ext uri="{FF2B5EF4-FFF2-40B4-BE49-F238E27FC236}">
              <a16:creationId xmlns:a16="http://schemas.microsoft.com/office/drawing/2014/main" id="{91DC5F58-6FA3-4248-BCAC-708D1B50A3FB}"/>
            </a:ext>
          </a:extLst>
        </xdr:cNvPr>
        <xdr:cNvSpPr txBox="1"/>
      </xdr:nvSpPr>
      <xdr:spPr>
        <a:xfrm>
          <a:off x="12623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C021F9E-3E0C-423A-A994-A4984D4A7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3EA5C45-CE5F-4EED-8F06-1AE3117C0C6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9F2316C9-19F4-4330-88B1-8C4C1F24C0A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64F34A1-1391-4F22-A77C-8EA70DF41EF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0FC9D37-BE03-492A-A7FD-72EC471DC2B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77171C0-398C-4C25-BF6B-EE65D31C4C6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ED4DE3C-14C9-4726-95F8-BDF424E13EE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22C3BB8-D4BB-491C-A1A7-CE90D4C29B3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CDA1DF6-68B1-4F27-972A-9594531E991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BAFA18E-0AED-46D7-91B8-B23A7FDA4A8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F0B7F9C-2635-4B01-94B9-70B6978562F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F677E98-2EDA-4191-A08A-7EE8ECC32D4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2E85694-962E-4598-A6A4-005DB2606D9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A2704AB-2A67-4065-892E-F9C582A0A017}"/>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E7CA757-031C-4E2F-961B-F0107CE46B2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656F117-6D6F-4FAD-952F-AC860F5D04E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5E6B24B-ABFC-4627-A951-1F293807D42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D33C2DE-EB8D-4A39-A98C-37FC9C0EC5F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5431B37E-0938-4A20-9DC9-8D906C21060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BAD9E50-9E1C-4ECE-AEF4-BF5EADE98D9D}"/>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3A071B6B-68B7-4717-BC9F-6B62B1CE576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7AF948A2-1FF6-40AC-8900-AD66A3E57A6F}"/>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DB5EB94-15B4-4D09-A741-8EAB7E7492D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3DF49D3-DE18-4EAB-B906-7D2A0DC4902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1E48DD4-8AAC-4E70-BADE-A3D800F08A6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D1B9793-2FBE-4F47-89C3-2458EAC64F3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ABCD079-99D4-4E5C-9889-F49DCB45715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DC00A86-DAF8-4F2E-BD24-181090AFD24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1489558-C5E4-420D-BFCF-67E27FDDE811}"/>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3BD6F85-0DCD-4666-845F-901B63A9845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9492E56C-685C-4986-9112-320C50F6E8E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C69FECC0-9667-467B-9718-D55CB7AAB09D}"/>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7A5F393C-80FA-4934-A396-D0BD250CEBF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17DDC6BC-5589-44EF-9C1A-D512191FC7B1}"/>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6738BEAE-4352-4AB2-B0E4-988070EC4E6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5E2C9935-5A4F-42F4-996B-7986C1EF070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61312EC7-053C-4D52-8177-1F1C6212CC3C}"/>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2606615-B4C9-43F5-8ECD-FE42058E610F}"/>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2A5B7138-9AC3-40D4-8C85-96A1BEE8C65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8F8DFFBE-A57C-47F5-B1CB-E15B800996E1}"/>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0DE750E-0B54-4E54-87A6-8B90502ACE1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3DD381E6-B9C6-48ED-B0C1-F80B07D895C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5F76F116-3E4C-4911-98C4-BDD0FF50A91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A545B817-920B-44F4-8C7C-C6E9AA9D431D}"/>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A163B739-BCA2-46BD-A2BF-3CCF0EC0731D}"/>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4C137C1C-BD96-4DEF-929A-2929289250CB}"/>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C38617BD-4A0F-429D-ACEE-C3E81A758983}"/>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3666B16A-7E6F-4FBB-9D74-4D8C978D964E}"/>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119380</xdr:rowOff>
    </xdr:from>
    <xdr:to>
      <xdr:col>29</xdr:col>
      <xdr:colOff>127000</xdr:colOff>
      <xdr:row>15</xdr:row>
      <xdr:rowOff>43066</xdr:rowOff>
    </xdr:to>
    <xdr:cxnSp macro="">
      <xdr:nvCxnSpPr>
        <xdr:cNvPr id="50" name="直線コネクタ 49">
          <a:extLst>
            <a:ext uri="{FF2B5EF4-FFF2-40B4-BE49-F238E27FC236}">
              <a16:creationId xmlns:a16="http://schemas.microsoft.com/office/drawing/2014/main" id="{D6CBC625-AA67-4413-94F1-35F0537438BF}"/>
            </a:ext>
          </a:extLst>
        </xdr:cNvPr>
        <xdr:cNvCxnSpPr/>
      </xdr:nvCxnSpPr>
      <xdr:spPr bwMode="auto">
        <a:xfrm flipV="1">
          <a:off x="5003800" y="2567305"/>
          <a:ext cx="647700" cy="9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A3D59B33-8EAE-4312-AC50-6BB588D84392}"/>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FDFFFEDF-F43D-410B-9C3A-135058212BF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43066</xdr:rowOff>
    </xdr:from>
    <xdr:to>
      <xdr:col>26</xdr:col>
      <xdr:colOff>50800</xdr:colOff>
      <xdr:row>15</xdr:row>
      <xdr:rowOff>107721</xdr:rowOff>
    </xdr:to>
    <xdr:cxnSp macro="">
      <xdr:nvCxnSpPr>
        <xdr:cNvPr id="53" name="直線コネクタ 52">
          <a:extLst>
            <a:ext uri="{FF2B5EF4-FFF2-40B4-BE49-F238E27FC236}">
              <a16:creationId xmlns:a16="http://schemas.microsoft.com/office/drawing/2014/main" id="{540B89D5-2810-4642-9FCE-16584334B26A}"/>
            </a:ext>
          </a:extLst>
        </xdr:cNvPr>
        <xdr:cNvCxnSpPr/>
      </xdr:nvCxnSpPr>
      <xdr:spPr bwMode="auto">
        <a:xfrm flipV="1">
          <a:off x="4305300" y="2662441"/>
          <a:ext cx="698500" cy="6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90BFE63E-031A-4EE6-98FE-7C4045875BCA}"/>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A15F3569-8B29-40D0-BF66-AC6BC4F25371}"/>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107721</xdr:rowOff>
    </xdr:from>
    <xdr:to>
      <xdr:col>22</xdr:col>
      <xdr:colOff>114300</xdr:colOff>
      <xdr:row>15</xdr:row>
      <xdr:rowOff>168491</xdr:rowOff>
    </xdr:to>
    <xdr:cxnSp macro="">
      <xdr:nvCxnSpPr>
        <xdr:cNvPr id="56" name="直線コネクタ 55">
          <a:extLst>
            <a:ext uri="{FF2B5EF4-FFF2-40B4-BE49-F238E27FC236}">
              <a16:creationId xmlns:a16="http://schemas.microsoft.com/office/drawing/2014/main" id="{E5804D3B-7C54-436E-8372-797B9CF9A32E}"/>
            </a:ext>
          </a:extLst>
        </xdr:cNvPr>
        <xdr:cNvCxnSpPr/>
      </xdr:nvCxnSpPr>
      <xdr:spPr bwMode="auto">
        <a:xfrm flipV="1">
          <a:off x="3606800" y="2727096"/>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4DC29734-06F7-40FC-B74A-9953BE5C2D5F}"/>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A0F24AA0-0E4B-482D-9C85-2D8FB24ADD45}"/>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168491</xdr:rowOff>
    </xdr:from>
    <xdr:to>
      <xdr:col>18</xdr:col>
      <xdr:colOff>177800</xdr:colOff>
      <xdr:row>15</xdr:row>
      <xdr:rowOff>169748</xdr:rowOff>
    </xdr:to>
    <xdr:cxnSp macro="">
      <xdr:nvCxnSpPr>
        <xdr:cNvPr id="59" name="直線コネクタ 58">
          <a:extLst>
            <a:ext uri="{FF2B5EF4-FFF2-40B4-BE49-F238E27FC236}">
              <a16:creationId xmlns:a16="http://schemas.microsoft.com/office/drawing/2014/main" id="{D380642A-CB4C-4F16-9BE8-334E70A655AF}"/>
            </a:ext>
          </a:extLst>
        </xdr:cNvPr>
        <xdr:cNvCxnSpPr/>
      </xdr:nvCxnSpPr>
      <xdr:spPr bwMode="auto">
        <a:xfrm flipV="1">
          <a:off x="2908300" y="2787866"/>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F904AF20-F8B3-4468-A98F-9F6A32A47643}"/>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6B282176-E419-4E32-AEFD-F82A6FCF281A}"/>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73AD2444-95D7-47AC-99BE-347E68D905A7}"/>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8D4E843C-657E-4AC6-86C0-9FAEC2AE664F}"/>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CF05D62-9EDC-4D5B-A443-99552D4877C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54D91FB-30DD-4016-B192-593FDFF3738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AE1CBF4-7B6C-41EE-93B9-71DB82BECE6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C29415A-9C73-424F-8907-DA75E048FD7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B9954798-45DA-461A-BC59-6360A2FBB7C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68580</xdr:rowOff>
    </xdr:from>
    <xdr:to>
      <xdr:col>29</xdr:col>
      <xdr:colOff>177800</xdr:colOff>
      <xdr:row>14</xdr:row>
      <xdr:rowOff>170180</xdr:rowOff>
    </xdr:to>
    <xdr:sp macro="" textlink="">
      <xdr:nvSpPr>
        <xdr:cNvPr id="69" name="楕円 68">
          <a:extLst>
            <a:ext uri="{FF2B5EF4-FFF2-40B4-BE49-F238E27FC236}">
              <a16:creationId xmlns:a16="http://schemas.microsoft.com/office/drawing/2014/main" id="{DBED3546-FDB3-4FFD-8DB6-F658E03BE62E}"/>
            </a:ext>
          </a:extLst>
        </xdr:cNvPr>
        <xdr:cNvSpPr/>
      </xdr:nvSpPr>
      <xdr:spPr bwMode="auto">
        <a:xfrm>
          <a:off x="5600700" y="2516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85107</xdr:rowOff>
    </xdr:from>
    <xdr:ext cx="762000" cy="259045"/>
    <xdr:sp macro="" textlink="">
      <xdr:nvSpPr>
        <xdr:cNvPr id="70" name="人口1人当たり決算額の推移該当値テキスト130">
          <a:extLst>
            <a:ext uri="{FF2B5EF4-FFF2-40B4-BE49-F238E27FC236}">
              <a16:creationId xmlns:a16="http://schemas.microsoft.com/office/drawing/2014/main" id="{E66CB101-730B-463D-9953-DA73CE90F99B}"/>
            </a:ext>
          </a:extLst>
        </xdr:cNvPr>
        <xdr:cNvSpPr txBox="1"/>
      </xdr:nvSpPr>
      <xdr:spPr>
        <a:xfrm>
          <a:off x="57404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163716</xdr:rowOff>
    </xdr:from>
    <xdr:to>
      <xdr:col>26</xdr:col>
      <xdr:colOff>101600</xdr:colOff>
      <xdr:row>15</xdr:row>
      <xdr:rowOff>93866</xdr:rowOff>
    </xdr:to>
    <xdr:sp macro="" textlink="">
      <xdr:nvSpPr>
        <xdr:cNvPr id="71" name="楕円 70">
          <a:extLst>
            <a:ext uri="{FF2B5EF4-FFF2-40B4-BE49-F238E27FC236}">
              <a16:creationId xmlns:a16="http://schemas.microsoft.com/office/drawing/2014/main" id="{BCD4B39A-5156-4624-A6D4-27472C12557B}"/>
            </a:ext>
          </a:extLst>
        </xdr:cNvPr>
        <xdr:cNvSpPr/>
      </xdr:nvSpPr>
      <xdr:spPr bwMode="auto">
        <a:xfrm>
          <a:off x="4953000" y="261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104043</xdr:rowOff>
    </xdr:from>
    <xdr:ext cx="736600" cy="259045"/>
    <xdr:sp macro="" textlink="">
      <xdr:nvSpPr>
        <xdr:cNvPr id="72" name="テキスト ボックス 71">
          <a:extLst>
            <a:ext uri="{FF2B5EF4-FFF2-40B4-BE49-F238E27FC236}">
              <a16:creationId xmlns:a16="http://schemas.microsoft.com/office/drawing/2014/main" id="{AB8A5802-3653-49B2-91A9-BF8FD135DB20}"/>
            </a:ext>
          </a:extLst>
        </xdr:cNvPr>
        <xdr:cNvSpPr txBox="1"/>
      </xdr:nvSpPr>
      <xdr:spPr>
        <a:xfrm>
          <a:off x="4622800" y="238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56921</xdr:rowOff>
    </xdr:from>
    <xdr:to>
      <xdr:col>22</xdr:col>
      <xdr:colOff>165100</xdr:colOff>
      <xdr:row>15</xdr:row>
      <xdr:rowOff>158521</xdr:rowOff>
    </xdr:to>
    <xdr:sp macro="" textlink="">
      <xdr:nvSpPr>
        <xdr:cNvPr id="73" name="楕円 72">
          <a:extLst>
            <a:ext uri="{FF2B5EF4-FFF2-40B4-BE49-F238E27FC236}">
              <a16:creationId xmlns:a16="http://schemas.microsoft.com/office/drawing/2014/main" id="{7B49E943-8C07-4C78-9EFE-0159F5D650A3}"/>
            </a:ext>
          </a:extLst>
        </xdr:cNvPr>
        <xdr:cNvSpPr/>
      </xdr:nvSpPr>
      <xdr:spPr bwMode="auto">
        <a:xfrm>
          <a:off x="4254500" y="267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143298</xdr:rowOff>
    </xdr:from>
    <xdr:ext cx="762000" cy="259045"/>
    <xdr:sp macro="" textlink="">
      <xdr:nvSpPr>
        <xdr:cNvPr id="74" name="テキスト ボックス 73">
          <a:extLst>
            <a:ext uri="{FF2B5EF4-FFF2-40B4-BE49-F238E27FC236}">
              <a16:creationId xmlns:a16="http://schemas.microsoft.com/office/drawing/2014/main" id="{4AE087DB-90FE-41F3-8A95-32D7BAE228E9}"/>
            </a:ext>
          </a:extLst>
        </xdr:cNvPr>
        <xdr:cNvSpPr txBox="1"/>
      </xdr:nvSpPr>
      <xdr:spPr>
        <a:xfrm>
          <a:off x="3924300" y="276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117691</xdr:rowOff>
    </xdr:from>
    <xdr:to>
      <xdr:col>19</xdr:col>
      <xdr:colOff>38100</xdr:colOff>
      <xdr:row>16</xdr:row>
      <xdr:rowOff>47841</xdr:rowOff>
    </xdr:to>
    <xdr:sp macro="" textlink="">
      <xdr:nvSpPr>
        <xdr:cNvPr id="75" name="楕円 74">
          <a:extLst>
            <a:ext uri="{FF2B5EF4-FFF2-40B4-BE49-F238E27FC236}">
              <a16:creationId xmlns:a16="http://schemas.microsoft.com/office/drawing/2014/main" id="{14E1A5B2-9B43-4AD7-B7C2-5EB9BFD6E40E}"/>
            </a:ext>
          </a:extLst>
        </xdr:cNvPr>
        <xdr:cNvSpPr/>
      </xdr:nvSpPr>
      <xdr:spPr bwMode="auto">
        <a:xfrm>
          <a:off x="3556000" y="27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32618</xdr:rowOff>
    </xdr:from>
    <xdr:ext cx="762000" cy="259045"/>
    <xdr:sp macro="" textlink="">
      <xdr:nvSpPr>
        <xdr:cNvPr id="76" name="テキスト ボックス 75">
          <a:extLst>
            <a:ext uri="{FF2B5EF4-FFF2-40B4-BE49-F238E27FC236}">
              <a16:creationId xmlns:a16="http://schemas.microsoft.com/office/drawing/2014/main" id="{CEED121F-7DD8-4FED-B962-15C7E6F8AF0F}"/>
            </a:ext>
          </a:extLst>
        </xdr:cNvPr>
        <xdr:cNvSpPr txBox="1"/>
      </xdr:nvSpPr>
      <xdr:spPr>
        <a:xfrm>
          <a:off x="3225800" y="282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118948</xdr:rowOff>
    </xdr:from>
    <xdr:to>
      <xdr:col>15</xdr:col>
      <xdr:colOff>101600</xdr:colOff>
      <xdr:row>16</xdr:row>
      <xdr:rowOff>49098</xdr:rowOff>
    </xdr:to>
    <xdr:sp macro="" textlink="">
      <xdr:nvSpPr>
        <xdr:cNvPr id="77" name="楕円 76">
          <a:extLst>
            <a:ext uri="{FF2B5EF4-FFF2-40B4-BE49-F238E27FC236}">
              <a16:creationId xmlns:a16="http://schemas.microsoft.com/office/drawing/2014/main" id="{5A4F273B-070C-45BE-84EF-0A9FC28D2278}"/>
            </a:ext>
          </a:extLst>
        </xdr:cNvPr>
        <xdr:cNvSpPr/>
      </xdr:nvSpPr>
      <xdr:spPr bwMode="auto">
        <a:xfrm>
          <a:off x="2857500" y="273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33875</xdr:rowOff>
    </xdr:from>
    <xdr:ext cx="762000" cy="259045"/>
    <xdr:sp macro="" textlink="">
      <xdr:nvSpPr>
        <xdr:cNvPr id="78" name="テキスト ボックス 77">
          <a:extLst>
            <a:ext uri="{FF2B5EF4-FFF2-40B4-BE49-F238E27FC236}">
              <a16:creationId xmlns:a16="http://schemas.microsoft.com/office/drawing/2014/main" id="{603A2522-F8EA-4564-97D5-6FE4A3E81F11}"/>
            </a:ext>
          </a:extLst>
        </xdr:cNvPr>
        <xdr:cNvSpPr txBox="1"/>
      </xdr:nvSpPr>
      <xdr:spPr>
        <a:xfrm>
          <a:off x="2527300" y="28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E038ED96-C522-4EC0-A3A9-33A0E5C0BC3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F3777495-2836-4AB8-B535-E7B47CA19D37}"/>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957F956B-2D7C-4970-9624-19E4EEA65F5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EF6FC776-6F82-4770-947E-E5E5514982E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301F51B-BE6B-4ECE-A3D5-12F664FF12F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47B717BB-E962-4BEA-A6A6-218B4DEE362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D821C218-4398-4AE3-8287-354C9E8E5F3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E52C1AF7-815D-4A44-94FA-0626515F0AD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04287EE-7325-4AD7-9CB6-8D7FE247E21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B0E2F65F-803D-42BF-9097-5054A23FE17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E3D53143-127A-406E-9B60-748D52C4D207}"/>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A3F04AB-2868-427A-A117-91BBAA23C23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2BDCB13-F792-4C13-A121-7DC8B82F36C1}"/>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4B88875-0B0D-497E-8F94-9F256B23F58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E7DD243B-C3C6-4C05-A8EE-328DD8A92CE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571A7E57-1CEE-441A-ADC7-146A012D91EC}"/>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4698359F-1979-4E05-92B4-8D66CE966A4E}"/>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25332C8B-10D4-4358-8F4D-74BAA2C2AB7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B466B17E-99B2-4A28-AD22-F939358C5F2D}"/>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8E96D431-D544-4DA5-9A84-0E7FB90E3C5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8FFC10F6-4CC7-4B97-A097-BE56266F5414}"/>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4BE8AD65-2EDF-4D9D-A9E3-68FA8B20006B}"/>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F56362C7-123A-49FD-BB68-1067DF54656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FCEB987E-7341-4AD8-B14B-27BB2813A72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ADBC8D1-B78B-4341-83F4-3B7E681D79E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5446A964-8F98-4919-B2DC-97CAB227E44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E9E86F3F-D4A9-484B-91C9-D9F363036CC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AB23A061-EBE8-408F-B105-E6F7FDA6C93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9C8E99F3-CA38-4481-86A1-50480580FD3C}"/>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5DD330B1-0ECE-4CD8-B8D3-48E306C4BB02}"/>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F4716EF-F8C3-4519-A5B1-5785DBA429CD}"/>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38C6488-DBA9-4DCB-8975-16D5A1D9C13E}"/>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F25E08D9-DFF1-41C9-A612-10FBAD00D46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6718</xdr:rowOff>
    </xdr:from>
    <xdr:to>
      <xdr:col>29</xdr:col>
      <xdr:colOff>127000</xdr:colOff>
      <xdr:row>36</xdr:row>
      <xdr:rowOff>95339</xdr:rowOff>
    </xdr:to>
    <xdr:cxnSp macro="">
      <xdr:nvCxnSpPr>
        <xdr:cNvPr id="112" name="直線コネクタ 111">
          <a:extLst>
            <a:ext uri="{FF2B5EF4-FFF2-40B4-BE49-F238E27FC236}">
              <a16:creationId xmlns:a16="http://schemas.microsoft.com/office/drawing/2014/main" id="{7B0741C7-91CB-486E-823E-D4A814C896AF}"/>
            </a:ext>
          </a:extLst>
        </xdr:cNvPr>
        <xdr:cNvCxnSpPr/>
      </xdr:nvCxnSpPr>
      <xdr:spPr bwMode="auto">
        <a:xfrm>
          <a:off x="5003800" y="6959968"/>
          <a:ext cx="647700" cy="8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AD541EC-381F-463A-8F35-CBBDCE5ED2D3}"/>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6BEDF8C4-3594-4F23-963E-021441AFB84A}"/>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341426</xdr:rowOff>
    </xdr:from>
    <xdr:to>
      <xdr:col>26</xdr:col>
      <xdr:colOff>50800</xdr:colOff>
      <xdr:row>36</xdr:row>
      <xdr:rowOff>6718</xdr:rowOff>
    </xdr:to>
    <xdr:cxnSp macro="">
      <xdr:nvCxnSpPr>
        <xdr:cNvPr id="115" name="直線コネクタ 114">
          <a:extLst>
            <a:ext uri="{FF2B5EF4-FFF2-40B4-BE49-F238E27FC236}">
              <a16:creationId xmlns:a16="http://schemas.microsoft.com/office/drawing/2014/main" id="{E8C5B6C8-2F9E-406F-93CA-D18C3AE47ACE}"/>
            </a:ext>
          </a:extLst>
        </xdr:cNvPr>
        <xdr:cNvCxnSpPr/>
      </xdr:nvCxnSpPr>
      <xdr:spPr bwMode="auto">
        <a:xfrm>
          <a:off x="4305300" y="6951776"/>
          <a:ext cx="698500" cy="8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C60A0729-C626-4BB7-99EC-547E8B5FDC4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A4C4C6EE-CF04-44F3-A065-4CC305BAEC37}"/>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341426</xdr:rowOff>
    </xdr:from>
    <xdr:to>
      <xdr:col>22</xdr:col>
      <xdr:colOff>114300</xdr:colOff>
      <xdr:row>36</xdr:row>
      <xdr:rowOff>71069</xdr:rowOff>
    </xdr:to>
    <xdr:cxnSp macro="">
      <xdr:nvCxnSpPr>
        <xdr:cNvPr id="118" name="直線コネクタ 117">
          <a:extLst>
            <a:ext uri="{FF2B5EF4-FFF2-40B4-BE49-F238E27FC236}">
              <a16:creationId xmlns:a16="http://schemas.microsoft.com/office/drawing/2014/main" id="{3FB19396-A89E-4B2F-AE5B-55A29DFA418F}"/>
            </a:ext>
          </a:extLst>
        </xdr:cNvPr>
        <xdr:cNvCxnSpPr/>
      </xdr:nvCxnSpPr>
      <xdr:spPr bwMode="auto">
        <a:xfrm flipV="1">
          <a:off x="3606800" y="6951776"/>
          <a:ext cx="698500" cy="7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BF30C6E0-69B8-45E6-92FB-EA33862FF09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DAC7123A-C6A2-4555-9D5A-207495059FBC}"/>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71069</xdr:rowOff>
    </xdr:from>
    <xdr:to>
      <xdr:col>18</xdr:col>
      <xdr:colOff>177800</xdr:colOff>
      <xdr:row>36</xdr:row>
      <xdr:rowOff>158928</xdr:rowOff>
    </xdr:to>
    <xdr:cxnSp macro="">
      <xdr:nvCxnSpPr>
        <xdr:cNvPr id="121" name="直線コネクタ 120">
          <a:extLst>
            <a:ext uri="{FF2B5EF4-FFF2-40B4-BE49-F238E27FC236}">
              <a16:creationId xmlns:a16="http://schemas.microsoft.com/office/drawing/2014/main" id="{F408C9C0-466C-4AE4-BCC0-C932031B2F4A}"/>
            </a:ext>
          </a:extLst>
        </xdr:cNvPr>
        <xdr:cNvCxnSpPr/>
      </xdr:nvCxnSpPr>
      <xdr:spPr bwMode="auto">
        <a:xfrm flipV="1">
          <a:off x="2908300" y="7024319"/>
          <a:ext cx="698500" cy="8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B264C52E-9C9D-4954-8126-E4AC56E2E9CC}"/>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5AC69FC6-CB65-4070-997B-FAC29B7BB947}"/>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9B9C2C41-4ED3-4B2A-B0D1-0A3148918303}"/>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5B5D5459-A346-4AE2-820B-437852F778F3}"/>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9E60DFFF-B067-4279-9E5C-17E55F605EF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1A710E5-E4F4-4BF5-B1DD-4697AEC025C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4E0407B9-BE8E-47AB-A628-95F19FB8773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3EAEBDF-EE21-4684-B744-76252E8B7BE4}"/>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8A6D3A7-034A-45B4-A533-3C4AD1914B8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44539</xdr:rowOff>
    </xdr:from>
    <xdr:to>
      <xdr:col>29</xdr:col>
      <xdr:colOff>177800</xdr:colOff>
      <xdr:row>36</xdr:row>
      <xdr:rowOff>146139</xdr:rowOff>
    </xdr:to>
    <xdr:sp macro="" textlink="">
      <xdr:nvSpPr>
        <xdr:cNvPr id="131" name="楕円 130">
          <a:extLst>
            <a:ext uri="{FF2B5EF4-FFF2-40B4-BE49-F238E27FC236}">
              <a16:creationId xmlns:a16="http://schemas.microsoft.com/office/drawing/2014/main" id="{4CD83B6D-E93F-42E1-8ABC-4D45740D2ED1}"/>
            </a:ext>
          </a:extLst>
        </xdr:cNvPr>
        <xdr:cNvSpPr/>
      </xdr:nvSpPr>
      <xdr:spPr bwMode="auto">
        <a:xfrm>
          <a:off x="5600700" y="699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16616</xdr:rowOff>
    </xdr:from>
    <xdr:ext cx="762000" cy="259045"/>
    <xdr:sp macro="" textlink="">
      <xdr:nvSpPr>
        <xdr:cNvPr id="132" name="人口1人当たり決算額の推移該当値テキスト445">
          <a:extLst>
            <a:ext uri="{FF2B5EF4-FFF2-40B4-BE49-F238E27FC236}">
              <a16:creationId xmlns:a16="http://schemas.microsoft.com/office/drawing/2014/main" id="{9582EFA0-9E77-4D1C-922C-48A061CCFBF5}"/>
            </a:ext>
          </a:extLst>
        </xdr:cNvPr>
        <xdr:cNvSpPr txBox="1"/>
      </xdr:nvSpPr>
      <xdr:spPr>
        <a:xfrm>
          <a:off x="5740400" y="69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298818</xdr:rowOff>
    </xdr:from>
    <xdr:to>
      <xdr:col>26</xdr:col>
      <xdr:colOff>101600</xdr:colOff>
      <xdr:row>36</xdr:row>
      <xdr:rowOff>57518</xdr:rowOff>
    </xdr:to>
    <xdr:sp macro="" textlink="">
      <xdr:nvSpPr>
        <xdr:cNvPr id="133" name="楕円 132">
          <a:extLst>
            <a:ext uri="{FF2B5EF4-FFF2-40B4-BE49-F238E27FC236}">
              <a16:creationId xmlns:a16="http://schemas.microsoft.com/office/drawing/2014/main" id="{B094D94B-9286-4554-8821-C68BABC93BA1}"/>
            </a:ext>
          </a:extLst>
        </xdr:cNvPr>
        <xdr:cNvSpPr/>
      </xdr:nvSpPr>
      <xdr:spPr bwMode="auto">
        <a:xfrm>
          <a:off x="4953000" y="690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42295</xdr:rowOff>
    </xdr:from>
    <xdr:ext cx="736600" cy="259045"/>
    <xdr:sp macro="" textlink="">
      <xdr:nvSpPr>
        <xdr:cNvPr id="134" name="テキスト ボックス 133">
          <a:extLst>
            <a:ext uri="{FF2B5EF4-FFF2-40B4-BE49-F238E27FC236}">
              <a16:creationId xmlns:a16="http://schemas.microsoft.com/office/drawing/2014/main" id="{6C37D1C1-B10B-43FE-977F-B716D55DFE4D}"/>
            </a:ext>
          </a:extLst>
        </xdr:cNvPr>
        <xdr:cNvSpPr txBox="1"/>
      </xdr:nvSpPr>
      <xdr:spPr>
        <a:xfrm>
          <a:off x="4622800" y="699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290626</xdr:rowOff>
    </xdr:from>
    <xdr:to>
      <xdr:col>22</xdr:col>
      <xdr:colOff>165100</xdr:colOff>
      <xdr:row>36</xdr:row>
      <xdr:rowOff>49326</xdr:rowOff>
    </xdr:to>
    <xdr:sp macro="" textlink="">
      <xdr:nvSpPr>
        <xdr:cNvPr id="135" name="楕円 134">
          <a:extLst>
            <a:ext uri="{FF2B5EF4-FFF2-40B4-BE49-F238E27FC236}">
              <a16:creationId xmlns:a16="http://schemas.microsoft.com/office/drawing/2014/main" id="{A94C5493-BA58-41DB-98A1-FB24DB3CB5DA}"/>
            </a:ext>
          </a:extLst>
        </xdr:cNvPr>
        <xdr:cNvSpPr/>
      </xdr:nvSpPr>
      <xdr:spPr bwMode="auto">
        <a:xfrm>
          <a:off x="42545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34103</xdr:rowOff>
    </xdr:from>
    <xdr:ext cx="762000" cy="259045"/>
    <xdr:sp macro="" textlink="">
      <xdr:nvSpPr>
        <xdr:cNvPr id="136" name="テキスト ボックス 135">
          <a:extLst>
            <a:ext uri="{FF2B5EF4-FFF2-40B4-BE49-F238E27FC236}">
              <a16:creationId xmlns:a16="http://schemas.microsoft.com/office/drawing/2014/main" id="{13E84D4E-B168-4418-B7E2-A2D711EF9249}"/>
            </a:ext>
          </a:extLst>
        </xdr:cNvPr>
        <xdr:cNvSpPr txBox="1"/>
      </xdr:nvSpPr>
      <xdr:spPr>
        <a:xfrm>
          <a:off x="3924300" y="69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20269</xdr:rowOff>
    </xdr:from>
    <xdr:to>
      <xdr:col>19</xdr:col>
      <xdr:colOff>38100</xdr:colOff>
      <xdr:row>36</xdr:row>
      <xdr:rowOff>121869</xdr:rowOff>
    </xdr:to>
    <xdr:sp macro="" textlink="">
      <xdr:nvSpPr>
        <xdr:cNvPr id="137" name="楕円 136">
          <a:extLst>
            <a:ext uri="{FF2B5EF4-FFF2-40B4-BE49-F238E27FC236}">
              <a16:creationId xmlns:a16="http://schemas.microsoft.com/office/drawing/2014/main" id="{A2CE7460-BA9A-4FD1-80DA-CCDB24193C20}"/>
            </a:ext>
          </a:extLst>
        </xdr:cNvPr>
        <xdr:cNvSpPr/>
      </xdr:nvSpPr>
      <xdr:spPr bwMode="auto">
        <a:xfrm>
          <a:off x="3556000" y="697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106646</xdr:rowOff>
    </xdr:from>
    <xdr:ext cx="762000" cy="259045"/>
    <xdr:sp macro="" textlink="">
      <xdr:nvSpPr>
        <xdr:cNvPr id="138" name="テキスト ボックス 137">
          <a:extLst>
            <a:ext uri="{FF2B5EF4-FFF2-40B4-BE49-F238E27FC236}">
              <a16:creationId xmlns:a16="http://schemas.microsoft.com/office/drawing/2014/main" id="{7E6C6720-B3E9-4D5E-B9FF-2AA1C6E34F83}"/>
            </a:ext>
          </a:extLst>
        </xdr:cNvPr>
        <xdr:cNvSpPr txBox="1"/>
      </xdr:nvSpPr>
      <xdr:spPr>
        <a:xfrm>
          <a:off x="3225800" y="70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108128</xdr:rowOff>
    </xdr:from>
    <xdr:to>
      <xdr:col>15</xdr:col>
      <xdr:colOff>101600</xdr:colOff>
      <xdr:row>37</xdr:row>
      <xdr:rowOff>38278</xdr:rowOff>
    </xdr:to>
    <xdr:sp macro="" textlink="">
      <xdr:nvSpPr>
        <xdr:cNvPr id="139" name="楕円 138">
          <a:extLst>
            <a:ext uri="{FF2B5EF4-FFF2-40B4-BE49-F238E27FC236}">
              <a16:creationId xmlns:a16="http://schemas.microsoft.com/office/drawing/2014/main" id="{A942538E-2652-48C6-885F-2A31EA3E36C5}"/>
            </a:ext>
          </a:extLst>
        </xdr:cNvPr>
        <xdr:cNvSpPr/>
      </xdr:nvSpPr>
      <xdr:spPr bwMode="auto">
        <a:xfrm>
          <a:off x="2857500" y="706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23055</xdr:rowOff>
    </xdr:from>
    <xdr:ext cx="762000" cy="259045"/>
    <xdr:sp macro="" textlink="">
      <xdr:nvSpPr>
        <xdr:cNvPr id="140" name="テキスト ボックス 139">
          <a:extLst>
            <a:ext uri="{FF2B5EF4-FFF2-40B4-BE49-F238E27FC236}">
              <a16:creationId xmlns:a16="http://schemas.microsoft.com/office/drawing/2014/main" id="{0E341A5D-54BA-4ACB-BD8B-549ABE01A886}"/>
            </a:ext>
          </a:extLst>
        </xdr:cNvPr>
        <xdr:cNvSpPr txBox="1"/>
      </xdr:nvSpPr>
      <xdr:spPr>
        <a:xfrm>
          <a:off x="2527300" y="714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4653A9-CA63-487C-B58E-ECEB3768B8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541F6D5-7437-4812-8A7F-A201EE8E12B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7F7C741-7EDB-45E7-9652-5059D761E6C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1874FCD-4487-4630-8CE1-EB7CCD4998B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840475-4CEC-42F5-939C-829BAFB04E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F23474-F11C-4224-A6E0-49E4529F4F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4EF3A8-55A7-476B-8B08-E8F62A8176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56A789-CD20-4C0C-AB62-4088A7807F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B3AC9D-CE15-40ED-AE85-10C7390BD5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D8DFBD3-F134-4318-8252-708BA35B9C9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821,428
804,827
149.83
462,931,510
454,091,696
7,847,596
229,936,747
470,126,681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640447-8ABF-4630-99DC-7F59EB9519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948ECE-5C67-49B9-8502-EDACC54CC8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6BF157-9FAB-48C5-B6E1-E51AACD2C4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21F183-CE8D-42E9-AFEB-593056E658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77C5FA-CDB3-4AFB-BE8A-455EFCAC72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A9194F8-E9D8-4D8C-A575-FD4EEBB172F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356E25C-99D9-4630-ABEF-0A59791DEA81}"/>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069D795-2596-4C16-B5CB-C39CAE3187A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9983B59-5A20-4F4C-B70F-15D9278A91A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562391-44A5-46F5-8165-BD720026BF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6CB06F2-40DA-42E6-AE62-55836959977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4E5B299-868A-4AA4-9A76-4CCFAFB2169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134CDA6-4866-44BA-B441-3C7233C8913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3162F05-2AFC-461B-AEDB-1AE9410763B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A3254F-EB94-4376-B7BB-2CF08DC2EF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B2D556E-E63C-4D41-AC57-CEE1AE9E956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7998F1-8302-48AA-9304-054D8D4611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362653B-D0BA-4E32-8C82-781CD7DBB84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CF6A8E4-4BCA-491C-B53D-1D02E6E77BF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7FBA66D-ACDA-4BD5-808C-84548F04D8D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3D06B54-7AFC-4E80-AD5B-7A87C352257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A8F042B-CA79-4A1F-B724-461BDD8D8D1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6F07ACC-18A8-467B-B13E-20D63A0FCAF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0D15445-BC99-4009-8111-7214BBD6983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AF10153-C949-48BD-B60D-F97E0FB9DBF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E1F2CA6-ED3A-4FB3-B216-AD67A6556E5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C92F444-279F-4397-B0A9-09371FC93E6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2D4976C-77FF-4C9B-8BA8-62830BBB0F9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FCBF863-F4DD-466D-BEFF-34996070C4E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1C81AD2-EEF8-475D-9043-620B8A393FF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01793EF-8089-4FC6-BAE9-3114170CC32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D3A1EBFD-5838-4785-BC3A-002140A7F2E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FB636E75-B2D6-482E-95C9-BAE9E90B9AE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1625767-DFA5-441D-8285-743A7A8733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B13A5903-B498-4D84-9A48-2FD9D5E4C24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73EF3DDC-B82B-4A93-8DED-8251766BEE8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729EB01E-EA64-4F36-9FD6-8CB77CDF026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957D7FF-0302-4FE9-A03A-99EC03BA454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2DDF60BD-2C8D-49EA-B279-B6F40A1B28CE}"/>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022058B-BA66-409D-9454-DF3E2D125A3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CEC350DB-DA00-4A7B-9C98-8B06F3AEE4B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CE92894-AB08-44CE-8FCC-E284EC6E9C5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9AB8559-0F66-4CAB-9819-78BA245B9E6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B85FD3C4-64CC-487B-8EBD-D3D0AB4CF2D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37A494A0-EBA0-40A5-95BE-F15EA1E290B8}"/>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7FCFD912-5423-49CE-AAE5-F31AFAAACDC5}"/>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BE0C9C10-583F-4855-ABDF-3292F2446A85}"/>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E623B03B-7A73-4370-A4A6-8A8367D1A154}"/>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F98A3796-6417-448C-96A2-3E4E2BA77898}"/>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59042</xdr:rowOff>
    </xdr:from>
    <xdr:to>
      <xdr:col>24</xdr:col>
      <xdr:colOff>63500</xdr:colOff>
      <xdr:row>33</xdr:row>
      <xdr:rowOff>148539</xdr:rowOff>
    </xdr:to>
    <xdr:cxnSp macro="">
      <xdr:nvCxnSpPr>
        <xdr:cNvPr id="61" name="直線コネクタ 60">
          <a:extLst>
            <a:ext uri="{FF2B5EF4-FFF2-40B4-BE49-F238E27FC236}">
              <a16:creationId xmlns:a16="http://schemas.microsoft.com/office/drawing/2014/main" id="{44434115-5722-46C8-90BB-49E91E573B1F}"/>
            </a:ext>
          </a:extLst>
        </xdr:cNvPr>
        <xdr:cNvCxnSpPr/>
      </xdr:nvCxnSpPr>
      <xdr:spPr>
        <a:xfrm flipV="1">
          <a:off x="3797300" y="5716892"/>
          <a:ext cx="8382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FBF0E35D-7385-43B9-9CAF-044ABA6B01C1}"/>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D36B7A78-3CC7-4BE8-B5C2-5BFE39962B8D}"/>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148539</xdr:rowOff>
    </xdr:from>
    <xdr:to>
      <xdr:col>19</xdr:col>
      <xdr:colOff>177800</xdr:colOff>
      <xdr:row>34</xdr:row>
      <xdr:rowOff>39344</xdr:rowOff>
    </xdr:to>
    <xdr:cxnSp macro="">
      <xdr:nvCxnSpPr>
        <xdr:cNvPr id="64" name="直線コネクタ 63">
          <a:extLst>
            <a:ext uri="{FF2B5EF4-FFF2-40B4-BE49-F238E27FC236}">
              <a16:creationId xmlns:a16="http://schemas.microsoft.com/office/drawing/2014/main" id="{B8FDE994-9809-4885-BD3A-C0025F28C464}"/>
            </a:ext>
          </a:extLst>
        </xdr:cNvPr>
        <xdr:cNvCxnSpPr/>
      </xdr:nvCxnSpPr>
      <xdr:spPr>
        <a:xfrm flipV="1">
          <a:off x="2908300" y="5806389"/>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2694471C-9107-4152-828A-264C330C8C4D}"/>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CB9FA228-84E0-46F0-8015-18A576B56886}"/>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39344</xdr:rowOff>
    </xdr:from>
    <xdr:to>
      <xdr:col>15</xdr:col>
      <xdr:colOff>50800</xdr:colOff>
      <xdr:row>34</xdr:row>
      <xdr:rowOff>169189</xdr:rowOff>
    </xdr:to>
    <xdr:cxnSp macro="">
      <xdr:nvCxnSpPr>
        <xdr:cNvPr id="67" name="直線コネクタ 66">
          <a:extLst>
            <a:ext uri="{FF2B5EF4-FFF2-40B4-BE49-F238E27FC236}">
              <a16:creationId xmlns:a16="http://schemas.microsoft.com/office/drawing/2014/main" id="{566988E3-7B1D-4F1B-9F38-6ABCD686F24A}"/>
            </a:ext>
          </a:extLst>
        </xdr:cNvPr>
        <xdr:cNvCxnSpPr/>
      </xdr:nvCxnSpPr>
      <xdr:spPr>
        <a:xfrm flipV="1">
          <a:off x="2019300" y="5868644"/>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C98C6D0F-91D9-48B5-A7D6-4A60FC8FE958}"/>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698DC0FC-68EF-4CA3-83B4-274F9005CF02}"/>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127317</xdr:rowOff>
    </xdr:from>
    <xdr:to>
      <xdr:col>10</xdr:col>
      <xdr:colOff>114300</xdr:colOff>
      <xdr:row>34</xdr:row>
      <xdr:rowOff>169189</xdr:rowOff>
    </xdr:to>
    <xdr:cxnSp macro="">
      <xdr:nvCxnSpPr>
        <xdr:cNvPr id="70" name="直線コネクタ 69">
          <a:extLst>
            <a:ext uri="{FF2B5EF4-FFF2-40B4-BE49-F238E27FC236}">
              <a16:creationId xmlns:a16="http://schemas.microsoft.com/office/drawing/2014/main" id="{C52CE204-75E7-4A1F-A44E-FBC4755D5778}"/>
            </a:ext>
          </a:extLst>
        </xdr:cNvPr>
        <xdr:cNvCxnSpPr/>
      </xdr:nvCxnSpPr>
      <xdr:spPr>
        <a:xfrm>
          <a:off x="1130300" y="595661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ECF87A5D-46B9-4BBB-AADD-C0C01CB98BE1}"/>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689CFFF5-98EB-477F-BE46-CFE31DC7DD19}"/>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6CBD3683-BD1F-45B6-9C8F-C0DDB0295433}"/>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2C059AD9-54BC-46DF-8221-D19C98579CA1}"/>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9D7F6AC-C7E6-41ED-ABCF-090F6BF59CE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A008814-77F2-47F9-B65E-9B13003416B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80B4219-D983-481E-855B-94229E58579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C357568-C92C-4A3A-8E8C-8DCB1AFD4A9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213F1AB-7041-408E-800A-D38772F2DBF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xdr:rowOff>
    </xdr:from>
    <xdr:to>
      <xdr:col>24</xdr:col>
      <xdr:colOff>114300</xdr:colOff>
      <xdr:row>33</xdr:row>
      <xdr:rowOff>109842</xdr:rowOff>
    </xdr:to>
    <xdr:sp macro="" textlink="">
      <xdr:nvSpPr>
        <xdr:cNvPr id="80" name="楕円 79">
          <a:extLst>
            <a:ext uri="{FF2B5EF4-FFF2-40B4-BE49-F238E27FC236}">
              <a16:creationId xmlns:a16="http://schemas.microsoft.com/office/drawing/2014/main" id="{4794255E-42C5-43DA-AC71-D210AA9058FC}"/>
            </a:ext>
          </a:extLst>
        </xdr:cNvPr>
        <xdr:cNvSpPr/>
      </xdr:nvSpPr>
      <xdr:spPr>
        <a:xfrm>
          <a:off x="4584700" y="5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31119</xdr:rowOff>
    </xdr:from>
    <xdr:ext cx="599010" cy="259045"/>
    <xdr:sp macro="" textlink="">
      <xdr:nvSpPr>
        <xdr:cNvPr id="81" name="人件費該当値テキスト">
          <a:extLst>
            <a:ext uri="{FF2B5EF4-FFF2-40B4-BE49-F238E27FC236}">
              <a16:creationId xmlns:a16="http://schemas.microsoft.com/office/drawing/2014/main" id="{40587FAC-6831-46DA-84E7-019AB3C6D68D}"/>
            </a:ext>
          </a:extLst>
        </xdr:cNvPr>
        <xdr:cNvSpPr txBox="1"/>
      </xdr:nvSpPr>
      <xdr:spPr>
        <a:xfrm>
          <a:off x="4686300" y="55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97739</xdr:rowOff>
    </xdr:from>
    <xdr:to>
      <xdr:col>20</xdr:col>
      <xdr:colOff>38100</xdr:colOff>
      <xdr:row>34</xdr:row>
      <xdr:rowOff>27889</xdr:rowOff>
    </xdr:to>
    <xdr:sp macro="" textlink="">
      <xdr:nvSpPr>
        <xdr:cNvPr id="82" name="楕円 81">
          <a:extLst>
            <a:ext uri="{FF2B5EF4-FFF2-40B4-BE49-F238E27FC236}">
              <a16:creationId xmlns:a16="http://schemas.microsoft.com/office/drawing/2014/main" id="{75045BDA-0240-4A51-BAA6-3CBE2F6AA175}"/>
            </a:ext>
          </a:extLst>
        </xdr:cNvPr>
        <xdr:cNvSpPr/>
      </xdr:nvSpPr>
      <xdr:spPr>
        <a:xfrm>
          <a:off x="3746500" y="5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19016</xdr:rowOff>
    </xdr:from>
    <xdr:ext cx="599010" cy="259045"/>
    <xdr:sp macro="" textlink="">
      <xdr:nvSpPr>
        <xdr:cNvPr id="83" name="テキスト ボックス 82">
          <a:extLst>
            <a:ext uri="{FF2B5EF4-FFF2-40B4-BE49-F238E27FC236}">
              <a16:creationId xmlns:a16="http://schemas.microsoft.com/office/drawing/2014/main" id="{389E6C78-A351-4F39-BF6D-88EEBE4D5A55}"/>
            </a:ext>
          </a:extLst>
        </xdr:cNvPr>
        <xdr:cNvSpPr txBox="1"/>
      </xdr:nvSpPr>
      <xdr:spPr>
        <a:xfrm>
          <a:off x="3497795" y="584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159994</xdr:rowOff>
    </xdr:from>
    <xdr:to>
      <xdr:col>15</xdr:col>
      <xdr:colOff>101600</xdr:colOff>
      <xdr:row>34</xdr:row>
      <xdr:rowOff>90144</xdr:rowOff>
    </xdr:to>
    <xdr:sp macro="" textlink="">
      <xdr:nvSpPr>
        <xdr:cNvPr id="84" name="楕円 83">
          <a:extLst>
            <a:ext uri="{FF2B5EF4-FFF2-40B4-BE49-F238E27FC236}">
              <a16:creationId xmlns:a16="http://schemas.microsoft.com/office/drawing/2014/main" id="{A2B783AF-72F5-4F27-A54C-42FDDEC923D7}"/>
            </a:ext>
          </a:extLst>
        </xdr:cNvPr>
        <xdr:cNvSpPr/>
      </xdr:nvSpPr>
      <xdr:spPr>
        <a:xfrm>
          <a:off x="2857500" y="5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81271</xdr:rowOff>
    </xdr:from>
    <xdr:ext cx="599010" cy="259045"/>
    <xdr:sp macro="" textlink="">
      <xdr:nvSpPr>
        <xdr:cNvPr id="85" name="テキスト ボックス 84">
          <a:extLst>
            <a:ext uri="{FF2B5EF4-FFF2-40B4-BE49-F238E27FC236}">
              <a16:creationId xmlns:a16="http://schemas.microsoft.com/office/drawing/2014/main" id="{A12452CA-C135-4FE9-A16C-B2B8B2A6E324}"/>
            </a:ext>
          </a:extLst>
        </xdr:cNvPr>
        <xdr:cNvSpPr txBox="1"/>
      </xdr:nvSpPr>
      <xdr:spPr>
        <a:xfrm>
          <a:off x="2608795" y="591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118389</xdr:rowOff>
    </xdr:from>
    <xdr:to>
      <xdr:col>10</xdr:col>
      <xdr:colOff>165100</xdr:colOff>
      <xdr:row>35</xdr:row>
      <xdr:rowOff>48539</xdr:rowOff>
    </xdr:to>
    <xdr:sp macro="" textlink="">
      <xdr:nvSpPr>
        <xdr:cNvPr id="86" name="楕円 85">
          <a:extLst>
            <a:ext uri="{FF2B5EF4-FFF2-40B4-BE49-F238E27FC236}">
              <a16:creationId xmlns:a16="http://schemas.microsoft.com/office/drawing/2014/main" id="{7BEDF180-FD57-4C16-A739-D1029DAC58EB}"/>
            </a:ext>
          </a:extLst>
        </xdr:cNvPr>
        <xdr:cNvSpPr/>
      </xdr:nvSpPr>
      <xdr:spPr>
        <a:xfrm>
          <a:off x="1968500" y="59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39666</xdr:rowOff>
    </xdr:from>
    <xdr:ext cx="534377" cy="259045"/>
    <xdr:sp macro="" textlink="">
      <xdr:nvSpPr>
        <xdr:cNvPr id="87" name="テキスト ボックス 86">
          <a:extLst>
            <a:ext uri="{FF2B5EF4-FFF2-40B4-BE49-F238E27FC236}">
              <a16:creationId xmlns:a16="http://schemas.microsoft.com/office/drawing/2014/main" id="{5580EC78-7F8B-4501-A457-9FD3167A6414}"/>
            </a:ext>
          </a:extLst>
        </xdr:cNvPr>
        <xdr:cNvSpPr txBox="1"/>
      </xdr:nvSpPr>
      <xdr:spPr>
        <a:xfrm>
          <a:off x="1752111" y="60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76517</xdr:rowOff>
    </xdr:from>
    <xdr:to>
      <xdr:col>6</xdr:col>
      <xdr:colOff>38100</xdr:colOff>
      <xdr:row>35</xdr:row>
      <xdr:rowOff>6667</xdr:rowOff>
    </xdr:to>
    <xdr:sp macro="" textlink="">
      <xdr:nvSpPr>
        <xdr:cNvPr id="88" name="楕円 87">
          <a:extLst>
            <a:ext uri="{FF2B5EF4-FFF2-40B4-BE49-F238E27FC236}">
              <a16:creationId xmlns:a16="http://schemas.microsoft.com/office/drawing/2014/main" id="{74212A0B-5831-4594-9369-F574C75CB43D}"/>
            </a:ext>
          </a:extLst>
        </xdr:cNvPr>
        <xdr:cNvSpPr/>
      </xdr:nvSpPr>
      <xdr:spPr>
        <a:xfrm>
          <a:off x="1079500" y="59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169244</xdr:rowOff>
    </xdr:from>
    <xdr:ext cx="599010" cy="259045"/>
    <xdr:sp macro="" textlink="">
      <xdr:nvSpPr>
        <xdr:cNvPr id="89" name="テキスト ボックス 88">
          <a:extLst>
            <a:ext uri="{FF2B5EF4-FFF2-40B4-BE49-F238E27FC236}">
              <a16:creationId xmlns:a16="http://schemas.microsoft.com/office/drawing/2014/main" id="{4C4E400E-42FD-40BF-8636-7646B2B16D05}"/>
            </a:ext>
          </a:extLst>
        </xdr:cNvPr>
        <xdr:cNvSpPr txBox="1"/>
      </xdr:nvSpPr>
      <xdr:spPr>
        <a:xfrm>
          <a:off x="830795" y="59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12A0F0F-6302-435F-B4C2-8D304E31DB2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7624C57-F0A7-423A-B75E-AC9AB28702F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09BE140-7688-4C73-B395-0C5A22E71D1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3594287-7D3A-4A01-93ED-30D3F046623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DF65EE07-9B55-4D7A-BF5C-E35E20CC876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365DE07-2DB6-43D0-810A-E97D10B06D4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75F323D-D33D-4F9B-AC22-32DA85D66F6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39C4B351-9D32-4D0A-A742-576B60D4DA7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E376B7C-23B4-4790-BF52-15CA2A3379E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0B2D33F-F269-45D2-A1D3-A310475EF99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895397B9-7219-4D13-8339-54599E944EA4}"/>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5D5C89C4-0D75-420C-ADDD-8A2263304923}"/>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C2453088-C59C-4CDE-A7CE-DA07CF0492F3}"/>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DEF71DF0-AE14-4F00-A27F-A5089FB7600A}"/>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328E47C3-F994-4EA5-96D0-C7A124FF7172}"/>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4AC7E010-5DC9-4706-877F-826326207D01}"/>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65BA143C-C1BE-48BF-B871-57B03598F847}"/>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904FE7D5-A92A-46B2-9313-04FDC872AE5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92020F3E-069E-4F08-B1E2-402A43FD2864}"/>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598387FF-A3B9-4316-86DB-1B0CA9CC9D6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39180F5E-68FC-4778-A204-D2E45B740032}"/>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91E2117D-11D3-45FC-9D79-442043E13BC4}"/>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55908AC2-BAD6-4742-B8BF-786A7C49E498}"/>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5FC01C2B-115C-4FCB-A601-5913610EE56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D839E0AF-B603-4829-8282-BF854BD9780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3896EACC-04EF-4B6D-ADDC-F79B7918ED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5114E283-FEF5-419A-B4BA-A44883D182B6}"/>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59D9FC78-EB60-485C-9B56-415AD8DF1DAE}"/>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2445050F-C229-4852-92BB-775E9FB6F5CE}"/>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89731CAD-F945-4D2F-BFC5-E6171BF2715A}"/>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46C44BFE-5434-49CF-A186-75B37BD16858}"/>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79252</xdr:rowOff>
    </xdr:from>
    <xdr:to>
      <xdr:col>24</xdr:col>
      <xdr:colOff>63500</xdr:colOff>
      <xdr:row>55</xdr:row>
      <xdr:rowOff>40977</xdr:rowOff>
    </xdr:to>
    <xdr:cxnSp macro="">
      <xdr:nvCxnSpPr>
        <xdr:cNvPr id="121" name="直線コネクタ 120">
          <a:extLst>
            <a:ext uri="{FF2B5EF4-FFF2-40B4-BE49-F238E27FC236}">
              <a16:creationId xmlns:a16="http://schemas.microsoft.com/office/drawing/2014/main" id="{D3CBB0C9-BA30-485E-9313-72FDA381FCDD}"/>
            </a:ext>
          </a:extLst>
        </xdr:cNvPr>
        <xdr:cNvCxnSpPr/>
      </xdr:nvCxnSpPr>
      <xdr:spPr>
        <a:xfrm flipV="1">
          <a:off x="3797300" y="9337552"/>
          <a:ext cx="838200" cy="1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80000D38-2CC9-4275-B91D-418B1DF12C5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B7015716-0A16-4939-9517-7DC34146B506}"/>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40977</xdr:rowOff>
    </xdr:from>
    <xdr:to>
      <xdr:col>19</xdr:col>
      <xdr:colOff>177800</xdr:colOff>
      <xdr:row>56</xdr:row>
      <xdr:rowOff>75267</xdr:rowOff>
    </xdr:to>
    <xdr:cxnSp macro="">
      <xdr:nvCxnSpPr>
        <xdr:cNvPr id="124" name="直線コネクタ 123">
          <a:extLst>
            <a:ext uri="{FF2B5EF4-FFF2-40B4-BE49-F238E27FC236}">
              <a16:creationId xmlns:a16="http://schemas.microsoft.com/office/drawing/2014/main" id="{8D81B564-BBD9-4DB0-9BB0-9CF696AED0E9}"/>
            </a:ext>
          </a:extLst>
        </xdr:cNvPr>
        <xdr:cNvCxnSpPr/>
      </xdr:nvCxnSpPr>
      <xdr:spPr>
        <a:xfrm flipV="1">
          <a:off x="2908300" y="947072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959E8ED1-BF97-46C2-B0FB-41549AB1EF8F}"/>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6C0F0A1B-0172-4EFB-A59B-B858EBE52E6D}"/>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75267</xdr:rowOff>
    </xdr:from>
    <xdr:to>
      <xdr:col>15</xdr:col>
      <xdr:colOff>50800</xdr:colOff>
      <xdr:row>56</xdr:row>
      <xdr:rowOff>146983</xdr:rowOff>
    </xdr:to>
    <xdr:cxnSp macro="">
      <xdr:nvCxnSpPr>
        <xdr:cNvPr id="127" name="直線コネクタ 126">
          <a:extLst>
            <a:ext uri="{FF2B5EF4-FFF2-40B4-BE49-F238E27FC236}">
              <a16:creationId xmlns:a16="http://schemas.microsoft.com/office/drawing/2014/main" id="{5A52660B-FA12-404B-93B8-DF84ABB89D30}"/>
            </a:ext>
          </a:extLst>
        </xdr:cNvPr>
        <xdr:cNvCxnSpPr/>
      </xdr:nvCxnSpPr>
      <xdr:spPr>
        <a:xfrm flipV="1">
          <a:off x="2019300" y="9676467"/>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3B3C2631-F5D6-4C01-8C10-28BF53DB339B}"/>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7F28D3AB-426F-47F1-91B3-0B11E22D76A2}"/>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146983</xdr:rowOff>
    </xdr:from>
    <xdr:to>
      <xdr:col>10</xdr:col>
      <xdr:colOff>114300</xdr:colOff>
      <xdr:row>57</xdr:row>
      <xdr:rowOff>114815</xdr:rowOff>
    </xdr:to>
    <xdr:cxnSp macro="">
      <xdr:nvCxnSpPr>
        <xdr:cNvPr id="130" name="直線コネクタ 129">
          <a:extLst>
            <a:ext uri="{FF2B5EF4-FFF2-40B4-BE49-F238E27FC236}">
              <a16:creationId xmlns:a16="http://schemas.microsoft.com/office/drawing/2014/main" id="{B60567A8-22AD-4744-8686-BA717BC06828}"/>
            </a:ext>
          </a:extLst>
        </xdr:cNvPr>
        <xdr:cNvCxnSpPr/>
      </xdr:nvCxnSpPr>
      <xdr:spPr>
        <a:xfrm flipV="1">
          <a:off x="1130300" y="9748183"/>
          <a:ext cx="889000" cy="1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951A1B58-8961-4F06-8408-8B8D181E0C05}"/>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9CC649F-7713-4623-89D9-583A45A9F68A}"/>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D16C8C10-68C9-45EF-A5BE-B2BEE659A52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6501098C-FD8E-42FA-B979-D6628515702F}"/>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9F3F99B-8773-4570-9793-58321E7676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117747D-FCEF-459A-889A-24DE3EBB7EB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B6C90AF-3EBF-4D20-B613-F54E03360D5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AC26FDA-F33A-4B29-A94B-9983A63C88B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36780B9C-8325-4420-8C2C-A67A8876E28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28452</xdr:rowOff>
    </xdr:from>
    <xdr:to>
      <xdr:col>24</xdr:col>
      <xdr:colOff>114300</xdr:colOff>
      <xdr:row>54</xdr:row>
      <xdr:rowOff>130052</xdr:rowOff>
    </xdr:to>
    <xdr:sp macro="" textlink="">
      <xdr:nvSpPr>
        <xdr:cNvPr id="140" name="楕円 139">
          <a:extLst>
            <a:ext uri="{FF2B5EF4-FFF2-40B4-BE49-F238E27FC236}">
              <a16:creationId xmlns:a16="http://schemas.microsoft.com/office/drawing/2014/main" id="{8507E3C8-8C46-4F04-AE86-E8E99929D29D}"/>
            </a:ext>
          </a:extLst>
        </xdr:cNvPr>
        <xdr:cNvSpPr/>
      </xdr:nvSpPr>
      <xdr:spPr>
        <a:xfrm>
          <a:off x="4584700" y="92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6879</xdr:rowOff>
    </xdr:from>
    <xdr:ext cx="534377" cy="259045"/>
    <xdr:sp macro="" textlink="">
      <xdr:nvSpPr>
        <xdr:cNvPr id="141" name="物件費該当値テキスト">
          <a:extLst>
            <a:ext uri="{FF2B5EF4-FFF2-40B4-BE49-F238E27FC236}">
              <a16:creationId xmlns:a16="http://schemas.microsoft.com/office/drawing/2014/main" id="{E325FF3F-94CD-476D-A66C-1224B57F65F7}"/>
            </a:ext>
          </a:extLst>
        </xdr:cNvPr>
        <xdr:cNvSpPr txBox="1"/>
      </xdr:nvSpPr>
      <xdr:spPr>
        <a:xfrm>
          <a:off x="4686300" y="92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161627</xdr:rowOff>
    </xdr:from>
    <xdr:to>
      <xdr:col>20</xdr:col>
      <xdr:colOff>38100</xdr:colOff>
      <xdr:row>55</xdr:row>
      <xdr:rowOff>91777</xdr:rowOff>
    </xdr:to>
    <xdr:sp macro="" textlink="">
      <xdr:nvSpPr>
        <xdr:cNvPr id="142" name="楕円 141">
          <a:extLst>
            <a:ext uri="{FF2B5EF4-FFF2-40B4-BE49-F238E27FC236}">
              <a16:creationId xmlns:a16="http://schemas.microsoft.com/office/drawing/2014/main" id="{D24DA4D9-EB44-40CB-A0C4-0FFA1B7A3A61}"/>
            </a:ext>
          </a:extLst>
        </xdr:cNvPr>
        <xdr:cNvSpPr/>
      </xdr:nvSpPr>
      <xdr:spPr>
        <a:xfrm>
          <a:off x="3746500" y="9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82904</xdr:rowOff>
    </xdr:from>
    <xdr:ext cx="534377" cy="259045"/>
    <xdr:sp macro="" textlink="">
      <xdr:nvSpPr>
        <xdr:cNvPr id="143" name="テキスト ボックス 142">
          <a:extLst>
            <a:ext uri="{FF2B5EF4-FFF2-40B4-BE49-F238E27FC236}">
              <a16:creationId xmlns:a16="http://schemas.microsoft.com/office/drawing/2014/main" id="{591DEC39-C1AB-4E4B-AC26-AA881199B551}"/>
            </a:ext>
          </a:extLst>
        </xdr:cNvPr>
        <xdr:cNvSpPr txBox="1"/>
      </xdr:nvSpPr>
      <xdr:spPr>
        <a:xfrm>
          <a:off x="3530111" y="95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24467</xdr:rowOff>
    </xdr:from>
    <xdr:to>
      <xdr:col>15</xdr:col>
      <xdr:colOff>101600</xdr:colOff>
      <xdr:row>56</xdr:row>
      <xdr:rowOff>126067</xdr:rowOff>
    </xdr:to>
    <xdr:sp macro="" textlink="">
      <xdr:nvSpPr>
        <xdr:cNvPr id="144" name="楕円 143">
          <a:extLst>
            <a:ext uri="{FF2B5EF4-FFF2-40B4-BE49-F238E27FC236}">
              <a16:creationId xmlns:a16="http://schemas.microsoft.com/office/drawing/2014/main" id="{10D6515F-EFEA-45AE-93BE-7BF56A36FA07}"/>
            </a:ext>
          </a:extLst>
        </xdr:cNvPr>
        <xdr:cNvSpPr/>
      </xdr:nvSpPr>
      <xdr:spPr>
        <a:xfrm>
          <a:off x="2857500" y="96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142594</xdr:rowOff>
    </xdr:from>
    <xdr:ext cx="534377" cy="259045"/>
    <xdr:sp macro="" textlink="">
      <xdr:nvSpPr>
        <xdr:cNvPr id="145" name="テキスト ボックス 144">
          <a:extLst>
            <a:ext uri="{FF2B5EF4-FFF2-40B4-BE49-F238E27FC236}">
              <a16:creationId xmlns:a16="http://schemas.microsoft.com/office/drawing/2014/main" id="{8B588D77-63A7-4F1E-B370-2A79788936A2}"/>
            </a:ext>
          </a:extLst>
        </xdr:cNvPr>
        <xdr:cNvSpPr txBox="1"/>
      </xdr:nvSpPr>
      <xdr:spPr>
        <a:xfrm>
          <a:off x="2641111" y="94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96183</xdr:rowOff>
    </xdr:from>
    <xdr:to>
      <xdr:col>10</xdr:col>
      <xdr:colOff>165100</xdr:colOff>
      <xdr:row>57</xdr:row>
      <xdr:rowOff>26333</xdr:rowOff>
    </xdr:to>
    <xdr:sp macro="" textlink="">
      <xdr:nvSpPr>
        <xdr:cNvPr id="146" name="楕円 145">
          <a:extLst>
            <a:ext uri="{FF2B5EF4-FFF2-40B4-BE49-F238E27FC236}">
              <a16:creationId xmlns:a16="http://schemas.microsoft.com/office/drawing/2014/main" id="{99B1D5FB-1CE9-4939-AD14-98AAC74DE311}"/>
            </a:ext>
          </a:extLst>
        </xdr:cNvPr>
        <xdr:cNvSpPr/>
      </xdr:nvSpPr>
      <xdr:spPr>
        <a:xfrm>
          <a:off x="1968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42860</xdr:rowOff>
    </xdr:from>
    <xdr:ext cx="534377" cy="259045"/>
    <xdr:sp macro="" textlink="">
      <xdr:nvSpPr>
        <xdr:cNvPr id="147" name="テキスト ボックス 146">
          <a:extLst>
            <a:ext uri="{FF2B5EF4-FFF2-40B4-BE49-F238E27FC236}">
              <a16:creationId xmlns:a16="http://schemas.microsoft.com/office/drawing/2014/main" id="{484007E0-FE0F-42BF-9216-6EE2B5EE725A}"/>
            </a:ext>
          </a:extLst>
        </xdr:cNvPr>
        <xdr:cNvSpPr txBox="1"/>
      </xdr:nvSpPr>
      <xdr:spPr>
        <a:xfrm>
          <a:off x="1752111" y="9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64015</xdr:rowOff>
    </xdr:from>
    <xdr:to>
      <xdr:col>6</xdr:col>
      <xdr:colOff>38100</xdr:colOff>
      <xdr:row>57</xdr:row>
      <xdr:rowOff>165615</xdr:rowOff>
    </xdr:to>
    <xdr:sp macro="" textlink="">
      <xdr:nvSpPr>
        <xdr:cNvPr id="148" name="楕円 147">
          <a:extLst>
            <a:ext uri="{FF2B5EF4-FFF2-40B4-BE49-F238E27FC236}">
              <a16:creationId xmlns:a16="http://schemas.microsoft.com/office/drawing/2014/main" id="{9B6E412B-CAE4-4E55-82EA-0859C5695F63}"/>
            </a:ext>
          </a:extLst>
        </xdr:cNvPr>
        <xdr:cNvSpPr/>
      </xdr:nvSpPr>
      <xdr:spPr>
        <a:xfrm>
          <a:off x="1079500" y="98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10692</xdr:rowOff>
    </xdr:from>
    <xdr:ext cx="534377" cy="259045"/>
    <xdr:sp macro="" textlink="">
      <xdr:nvSpPr>
        <xdr:cNvPr id="149" name="テキスト ボックス 148">
          <a:extLst>
            <a:ext uri="{FF2B5EF4-FFF2-40B4-BE49-F238E27FC236}">
              <a16:creationId xmlns:a16="http://schemas.microsoft.com/office/drawing/2014/main" id="{1CB88DFB-1864-4B15-AA15-E0892341A648}"/>
            </a:ext>
          </a:extLst>
        </xdr:cNvPr>
        <xdr:cNvSpPr txBox="1"/>
      </xdr:nvSpPr>
      <xdr:spPr>
        <a:xfrm>
          <a:off x="863111" y="9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1419152-9EAD-4ED9-9D9A-78558C20A53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EF7220D7-3FD7-49B7-9B68-6EA6CD43F59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63324A39-78E7-4F91-A4E5-8FC63DFA9F3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83AD7684-4DF3-4E23-931D-BA3E53788DD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101DAF05-269E-4575-868C-44026A285AE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BDB323E4-9E67-4B84-953C-B22EE3612B0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9DCCAB5E-5F23-4585-A28B-EBE6C52CC2F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9E3B7F5A-8FE8-4A67-9747-67187529AD4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EAC684E2-DBC0-4E8C-A289-35AF4FC74E1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49DFE987-DEDE-4222-B7B5-754C2918914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CBF43ACF-22F5-4592-B4A5-074D69689324}"/>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2FD8172B-27DD-412D-8B81-FEE5D4000BF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FA93A052-7505-4ECD-90DD-70EA5890B584}"/>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C2377A27-7B1F-42CA-8C29-BAF5110FF9EC}"/>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D695032A-16BA-4E36-AAC6-E53104982E5B}"/>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4EB56AE5-9074-4212-956B-5C4ABDB0C728}"/>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1A57B567-A67D-43A8-8C05-CE0AEE35BC0B}"/>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194CE8A7-1899-4057-9DFB-1EB15FE9F7A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BABD770C-853A-49E3-8663-F375E234987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7FC5EE47-4B31-4E35-B721-5D19C45E0C1D}"/>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394950B-1EDE-4633-AF37-60A4C2EA40AE}"/>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594CA0F3-209E-41B6-B879-A665177EB958}"/>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6B59043-73A8-450C-A075-888E7741DA76}"/>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AD7120BB-9B62-43A8-8873-DA332AF46EE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E322CBD2-14E9-4F7E-BFF1-1FCCC2DEBB8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446F8858-4F0C-4FFE-BDAA-7ECE72FD834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C9434ACC-933E-48C3-AA5B-DF0CD12404B9}"/>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2F481D12-B3DB-4C72-AC73-AC9B28716727}"/>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5F687124-7ECC-45FC-A7A4-5CBDDF772D5E}"/>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20D050CE-6439-4F71-9A0C-52151AD42CBE}"/>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C0F1DBD1-6430-4CA1-A4B2-52E892823796}"/>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41619</xdr:rowOff>
    </xdr:from>
    <xdr:to>
      <xdr:col>24</xdr:col>
      <xdr:colOff>63500</xdr:colOff>
      <xdr:row>77</xdr:row>
      <xdr:rowOff>93980</xdr:rowOff>
    </xdr:to>
    <xdr:cxnSp macro="">
      <xdr:nvCxnSpPr>
        <xdr:cNvPr id="181" name="直線コネクタ 180">
          <a:extLst>
            <a:ext uri="{FF2B5EF4-FFF2-40B4-BE49-F238E27FC236}">
              <a16:creationId xmlns:a16="http://schemas.microsoft.com/office/drawing/2014/main" id="{870FE3C9-068E-4589-91BE-71AC21497AE5}"/>
            </a:ext>
          </a:extLst>
        </xdr:cNvPr>
        <xdr:cNvCxnSpPr/>
      </xdr:nvCxnSpPr>
      <xdr:spPr>
        <a:xfrm>
          <a:off x="3797300" y="13243269"/>
          <a:ext cx="8382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E497B583-4666-407F-B6B5-44FFE2A74F2B}"/>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74256E2E-7EC7-425E-8029-E6127FDE8FA1}"/>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168873</xdr:rowOff>
    </xdr:from>
    <xdr:to>
      <xdr:col>19</xdr:col>
      <xdr:colOff>177800</xdr:colOff>
      <xdr:row>77</xdr:row>
      <xdr:rowOff>41619</xdr:rowOff>
    </xdr:to>
    <xdr:cxnSp macro="">
      <xdr:nvCxnSpPr>
        <xdr:cNvPr id="184" name="直線コネクタ 183">
          <a:extLst>
            <a:ext uri="{FF2B5EF4-FFF2-40B4-BE49-F238E27FC236}">
              <a16:creationId xmlns:a16="http://schemas.microsoft.com/office/drawing/2014/main" id="{84251F3D-EC8A-43B6-9C7C-57A1EEA4EA2C}"/>
            </a:ext>
          </a:extLst>
        </xdr:cNvPr>
        <xdr:cNvCxnSpPr/>
      </xdr:nvCxnSpPr>
      <xdr:spPr>
        <a:xfrm>
          <a:off x="2908300" y="1319907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DED57B75-6C25-4B9B-A41B-3B4134705AC5}"/>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77DB8E81-FA17-400E-8559-5FE45854C4F1}"/>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161362</xdr:rowOff>
    </xdr:from>
    <xdr:to>
      <xdr:col>15</xdr:col>
      <xdr:colOff>50800</xdr:colOff>
      <xdr:row>76</xdr:row>
      <xdr:rowOff>168873</xdr:rowOff>
    </xdr:to>
    <xdr:cxnSp macro="">
      <xdr:nvCxnSpPr>
        <xdr:cNvPr id="187" name="直線コネクタ 186">
          <a:extLst>
            <a:ext uri="{FF2B5EF4-FFF2-40B4-BE49-F238E27FC236}">
              <a16:creationId xmlns:a16="http://schemas.microsoft.com/office/drawing/2014/main" id="{6EABC019-2693-4A67-9E62-6D658755E41F}"/>
            </a:ext>
          </a:extLst>
        </xdr:cNvPr>
        <xdr:cNvCxnSpPr/>
      </xdr:nvCxnSpPr>
      <xdr:spPr>
        <a:xfrm>
          <a:off x="2019300" y="1319156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B29DABD-F525-41CF-8F1E-2497B0A505FA}"/>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757EEDE1-7A42-4700-BAFF-C8DAEF97F6E3}"/>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161362</xdr:rowOff>
    </xdr:from>
    <xdr:to>
      <xdr:col>10</xdr:col>
      <xdr:colOff>114300</xdr:colOff>
      <xdr:row>76</xdr:row>
      <xdr:rowOff>167568</xdr:rowOff>
    </xdr:to>
    <xdr:cxnSp macro="">
      <xdr:nvCxnSpPr>
        <xdr:cNvPr id="190" name="直線コネクタ 189">
          <a:extLst>
            <a:ext uri="{FF2B5EF4-FFF2-40B4-BE49-F238E27FC236}">
              <a16:creationId xmlns:a16="http://schemas.microsoft.com/office/drawing/2014/main" id="{7033C59A-B09B-468A-A4C1-57CC65254493}"/>
            </a:ext>
          </a:extLst>
        </xdr:cNvPr>
        <xdr:cNvCxnSpPr/>
      </xdr:nvCxnSpPr>
      <xdr:spPr>
        <a:xfrm flipV="1">
          <a:off x="1130300" y="13191562"/>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5988C29A-0159-4D28-9908-DE5A8F1155C1}"/>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D37A3F64-622C-4682-8F89-6A72B962371E}"/>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A8764359-C55E-429B-9C8F-5639E3E59CDE}"/>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8C5F9A07-8B40-481E-87DC-401639A069EB}"/>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1C56998-1139-458B-A9CB-012A61D3650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1811A42E-D45D-4B27-AEDA-F9A4CCF68A6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1492BD9D-82C5-40BF-BEA1-A8F652D0F9F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2D1FF4D1-0A66-48E4-AD79-C8E40C94988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63AA3824-F5FD-4E70-B3BF-FD59EBF3D04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43180</xdr:rowOff>
    </xdr:from>
    <xdr:to>
      <xdr:col>24</xdr:col>
      <xdr:colOff>114300</xdr:colOff>
      <xdr:row>77</xdr:row>
      <xdr:rowOff>144780</xdr:rowOff>
    </xdr:to>
    <xdr:sp macro="" textlink="">
      <xdr:nvSpPr>
        <xdr:cNvPr id="200" name="楕円 199">
          <a:extLst>
            <a:ext uri="{FF2B5EF4-FFF2-40B4-BE49-F238E27FC236}">
              <a16:creationId xmlns:a16="http://schemas.microsoft.com/office/drawing/2014/main" id="{545FFF63-2241-48C6-9D64-F1C6FB92CE9D}"/>
            </a:ext>
          </a:extLst>
        </xdr:cNvPr>
        <xdr:cNvSpPr/>
      </xdr:nvSpPr>
      <xdr:spPr>
        <a:xfrm>
          <a:off x="4584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469744" cy="259045"/>
    <xdr:sp macro="" textlink="">
      <xdr:nvSpPr>
        <xdr:cNvPr id="201" name="維持補修費該当値テキスト">
          <a:extLst>
            <a:ext uri="{FF2B5EF4-FFF2-40B4-BE49-F238E27FC236}">
              <a16:creationId xmlns:a16="http://schemas.microsoft.com/office/drawing/2014/main" id="{508EC3DF-CDF3-401D-A646-9FA433C41484}"/>
            </a:ext>
          </a:extLst>
        </xdr:cNvPr>
        <xdr:cNvSpPr txBox="1"/>
      </xdr:nvSpPr>
      <xdr:spPr>
        <a:xfrm>
          <a:off x="4686300"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162269</xdr:rowOff>
    </xdr:from>
    <xdr:to>
      <xdr:col>20</xdr:col>
      <xdr:colOff>38100</xdr:colOff>
      <xdr:row>77</xdr:row>
      <xdr:rowOff>92419</xdr:rowOff>
    </xdr:to>
    <xdr:sp macro="" textlink="">
      <xdr:nvSpPr>
        <xdr:cNvPr id="202" name="楕円 201">
          <a:extLst>
            <a:ext uri="{FF2B5EF4-FFF2-40B4-BE49-F238E27FC236}">
              <a16:creationId xmlns:a16="http://schemas.microsoft.com/office/drawing/2014/main" id="{7C46289E-EE13-4C1D-A1F5-31B96DD6882B}"/>
            </a:ext>
          </a:extLst>
        </xdr:cNvPr>
        <xdr:cNvSpPr/>
      </xdr:nvSpPr>
      <xdr:spPr>
        <a:xfrm>
          <a:off x="3746500" y="131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83546</xdr:rowOff>
    </xdr:from>
    <xdr:ext cx="469744" cy="259045"/>
    <xdr:sp macro="" textlink="">
      <xdr:nvSpPr>
        <xdr:cNvPr id="203" name="テキスト ボックス 202">
          <a:extLst>
            <a:ext uri="{FF2B5EF4-FFF2-40B4-BE49-F238E27FC236}">
              <a16:creationId xmlns:a16="http://schemas.microsoft.com/office/drawing/2014/main" id="{B7AEC326-E1F9-4D68-BC51-959AAC8D6B5B}"/>
            </a:ext>
          </a:extLst>
        </xdr:cNvPr>
        <xdr:cNvSpPr txBox="1"/>
      </xdr:nvSpPr>
      <xdr:spPr>
        <a:xfrm>
          <a:off x="3562428" y="132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118073</xdr:rowOff>
    </xdr:from>
    <xdr:to>
      <xdr:col>15</xdr:col>
      <xdr:colOff>101600</xdr:colOff>
      <xdr:row>77</xdr:row>
      <xdr:rowOff>48223</xdr:rowOff>
    </xdr:to>
    <xdr:sp macro="" textlink="">
      <xdr:nvSpPr>
        <xdr:cNvPr id="204" name="楕円 203">
          <a:extLst>
            <a:ext uri="{FF2B5EF4-FFF2-40B4-BE49-F238E27FC236}">
              <a16:creationId xmlns:a16="http://schemas.microsoft.com/office/drawing/2014/main" id="{A8B8FDE9-E442-4B1C-85DD-F8E043C6E420}"/>
            </a:ext>
          </a:extLst>
        </xdr:cNvPr>
        <xdr:cNvSpPr/>
      </xdr:nvSpPr>
      <xdr:spPr>
        <a:xfrm>
          <a:off x="2857500" y="131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39350</xdr:rowOff>
    </xdr:from>
    <xdr:ext cx="469744" cy="259045"/>
    <xdr:sp macro="" textlink="">
      <xdr:nvSpPr>
        <xdr:cNvPr id="205" name="テキスト ボックス 204">
          <a:extLst>
            <a:ext uri="{FF2B5EF4-FFF2-40B4-BE49-F238E27FC236}">
              <a16:creationId xmlns:a16="http://schemas.microsoft.com/office/drawing/2014/main" id="{6E610FC3-BD1B-4ABC-B8EB-1BCBE72F8ACE}"/>
            </a:ext>
          </a:extLst>
        </xdr:cNvPr>
        <xdr:cNvSpPr txBox="1"/>
      </xdr:nvSpPr>
      <xdr:spPr>
        <a:xfrm>
          <a:off x="2673428" y="1324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110562</xdr:rowOff>
    </xdr:from>
    <xdr:to>
      <xdr:col>10</xdr:col>
      <xdr:colOff>165100</xdr:colOff>
      <xdr:row>77</xdr:row>
      <xdr:rowOff>40712</xdr:rowOff>
    </xdr:to>
    <xdr:sp macro="" textlink="">
      <xdr:nvSpPr>
        <xdr:cNvPr id="206" name="楕円 205">
          <a:extLst>
            <a:ext uri="{FF2B5EF4-FFF2-40B4-BE49-F238E27FC236}">
              <a16:creationId xmlns:a16="http://schemas.microsoft.com/office/drawing/2014/main" id="{FA50D801-D661-412E-ADC2-63138DB6BB0E}"/>
            </a:ext>
          </a:extLst>
        </xdr:cNvPr>
        <xdr:cNvSpPr/>
      </xdr:nvSpPr>
      <xdr:spPr>
        <a:xfrm>
          <a:off x="1968500" y="131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57239</xdr:rowOff>
    </xdr:from>
    <xdr:ext cx="469744" cy="259045"/>
    <xdr:sp macro="" textlink="">
      <xdr:nvSpPr>
        <xdr:cNvPr id="207" name="テキスト ボックス 206">
          <a:extLst>
            <a:ext uri="{FF2B5EF4-FFF2-40B4-BE49-F238E27FC236}">
              <a16:creationId xmlns:a16="http://schemas.microsoft.com/office/drawing/2014/main" id="{167CC7A1-2083-4CB9-AA20-54D846655956}"/>
            </a:ext>
          </a:extLst>
        </xdr:cNvPr>
        <xdr:cNvSpPr txBox="1"/>
      </xdr:nvSpPr>
      <xdr:spPr>
        <a:xfrm>
          <a:off x="1784428" y="1291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116768</xdr:rowOff>
    </xdr:from>
    <xdr:to>
      <xdr:col>6</xdr:col>
      <xdr:colOff>38100</xdr:colOff>
      <xdr:row>77</xdr:row>
      <xdr:rowOff>46918</xdr:rowOff>
    </xdr:to>
    <xdr:sp macro="" textlink="">
      <xdr:nvSpPr>
        <xdr:cNvPr id="208" name="楕円 207">
          <a:extLst>
            <a:ext uri="{FF2B5EF4-FFF2-40B4-BE49-F238E27FC236}">
              <a16:creationId xmlns:a16="http://schemas.microsoft.com/office/drawing/2014/main" id="{8B873F6E-A75F-42E7-9838-DF182F1EB7EC}"/>
            </a:ext>
          </a:extLst>
        </xdr:cNvPr>
        <xdr:cNvSpPr/>
      </xdr:nvSpPr>
      <xdr:spPr>
        <a:xfrm>
          <a:off x="1079500" y="131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63444</xdr:rowOff>
    </xdr:from>
    <xdr:ext cx="469744" cy="259045"/>
    <xdr:sp macro="" textlink="">
      <xdr:nvSpPr>
        <xdr:cNvPr id="209" name="テキスト ボックス 208">
          <a:extLst>
            <a:ext uri="{FF2B5EF4-FFF2-40B4-BE49-F238E27FC236}">
              <a16:creationId xmlns:a16="http://schemas.microsoft.com/office/drawing/2014/main" id="{4D98D39C-484B-42DA-BF7F-2AF9BDDD7690}"/>
            </a:ext>
          </a:extLst>
        </xdr:cNvPr>
        <xdr:cNvSpPr txBox="1"/>
      </xdr:nvSpPr>
      <xdr:spPr>
        <a:xfrm>
          <a:off x="895428" y="129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84A38B76-6C8E-4C34-86CD-7016DFA5009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45E61952-F767-418A-8F58-12D98724336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117204EA-F18E-4CF1-AAFF-C89134E0BAF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B6802099-B33D-4B13-9031-197272021A1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6C2EFE40-B720-4F28-B46D-E32BFB0FC9F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C8A84FEB-C681-4EC6-A51C-91B8F33A2BD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821DAD88-E44B-4D19-8D2B-12B46DFD177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BDB3EF92-D6C6-4077-9992-05C577A926E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96EFAC4E-21F1-46BA-8C14-5FA03A29DB3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3F44F04D-7B5F-44D3-9315-CC0EF31C9EF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610A00AF-0B9B-46B3-B6D6-4BDB54B786D1}"/>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6CCA2F65-2A79-4D16-9EDF-AA4870B8EC6D}"/>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46533A79-4C64-48B4-88A5-7C969466E137}"/>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4BF11C0B-9DEC-4122-966E-23D833238387}"/>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1F97D99E-1D2B-46C5-BA92-F202EBBB12DC}"/>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C894E908-16AE-424D-88E2-C267A418942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F278B83-BE79-4538-970A-6F7F437378B5}"/>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A43FF4CC-7A55-48D4-9A67-CA5EF52A6A9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DAFD5ABF-68A4-4A4D-A2E4-50CED8BDF9E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C8B89C0C-97EB-471F-993A-F5536F5A57B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E9ADDEF7-CAB8-4B9B-B1C9-FD2601D0AB2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C196E30F-CD26-453D-B248-5D2D9BE1406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8762DCCD-DBCC-40F6-8F0D-3546B753ED8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218A838B-0F7D-4EBF-A014-DEAB61D1BAC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7E9980FF-7898-41D6-9232-4A5125F6E81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F0523F4C-68D1-44DD-AA8E-5968E65F83C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39563CBF-CCD5-48DF-AFA9-DA475C449D8D}"/>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B60A310E-2063-44BE-84C1-EDE0B27525C3}"/>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53CBA881-E61B-40E6-BFB5-538C73EEF8E3}"/>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7EF65486-F0AF-47F7-B6F1-5136189B0AA6}"/>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98607600-6A35-4C93-9745-1A744F95050D}"/>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9322</xdr:rowOff>
    </xdr:from>
    <xdr:to>
      <xdr:col>24</xdr:col>
      <xdr:colOff>63500</xdr:colOff>
      <xdr:row>93</xdr:row>
      <xdr:rowOff>111550</xdr:rowOff>
    </xdr:to>
    <xdr:cxnSp macro="">
      <xdr:nvCxnSpPr>
        <xdr:cNvPr id="241" name="直線コネクタ 240">
          <a:extLst>
            <a:ext uri="{FF2B5EF4-FFF2-40B4-BE49-F238E27FC236}">
              <a16:creationId xmlns:a16="http://schemas.microsoft.com/office/drawing/2014/main" id="{54D73D0C-1599-4592-989C-E07DDD0A7016}"/>
            </a:ext>
          </a:extLst>
        </xdr:cNvPr>
        <xdr:cNvCxnSpPr/>
      </xdr:nvCxnSpPr>
      <xdr:spPr>
        <a:xfrm>
          <a:off x="3797300" y="15954172"/>
          <a:ext cx="838200" cy="1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AF479E03-B5B3-40AD-A227-E3632BEC5F25}"/>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EB2CF27D-3EE2-41B8-BD99-D559906CB5A4}"/>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9322</xdr:rowOff>
    </xdr:from>
    <xdr:to>
      <xdr:col>19</xdr:col>
      <xdr:colOff>177800</xdr:colOff>
      <xdr:row>94</xdr:row>
      <xdr:rowOff>168635</xdr:rowOff>
    </xdr:to>
    <xdr:cxnSp macro="">
      <xdr:nvCxnSpPr>
        <xdr:cNvPr id="244" name="直線コネクタ 243">
          <a:extLst>
            <a:ext uri="{FF2B5EF4-FFF2-40B4-BE49-F238E27FC236}">
              <a16:creationId xmlns:a16="http://schemas.microsoft.com/office/drawing/2014/main" id="{5F35DA09-BF1D-487E-9686-03C710286A57}"/>
            </a:ext>
          </a:extLst>
        </xdr:cNvPr>
        <xdr:cNvCxnSpPr/>
      </xdr:nvCxnSpPr>
      <xdr:spPr>
        <a:xfrm flipV="1">
          <a:off x="2908300" y="15954172"/>
          <a:ext cx="889000" cy="3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F805157E-7470-40CC-B295-62B27E6DBDFF}"/>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870B258E-A0D3-4281-99C7-755CCDD331E4}"/>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168635</xdr:rowOff>
    </xdr:from>
    <xdr:to>
      <xdr:col>15</xdr:col>
      <xdr:colOff>50800</xdr:colOff>
      <xdr:row>95</xdr:row>
      <xdr:rowOff>65503</xdr:rowOff>
    </xdr:to>
    <xdr:cxnSp macro="">
      <xdr:nvCxnSpPr>
        <xdr:cNvPr id="247" name="直線コネクタ 246">
          <a:extLst>
            <a:ext uri="{FF2B5EF4-FFF2-40B4-BE49-F238E27FC236}">
              <a16:creationId xmlns:a16="http://schemas.microsoft.com/office/drawing/2014/main" id="{AA6AFD43-14A2-4903-9FA4-DDB60711311B}"/>
            </a:ext>
          </a:extLst>
        </xdr:cNvPr>
        <xdr:cNvCxnSpPr/>
      </xdr:nvCxnSpPr>
      <xdr:spPr>
        <a:xfrm flipV="1">
          <a:off x="2019300" y="16284935"/>
          <a:ext cx="889000" cy="6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5D57CB89-0B3D-49BB-A9D0-9CC57D296C5E}"/>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441C929C-B880-4F03-B295-DA41336BD361}"/>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65503</xdr:rowOff>
    </xdr:from>
    <xdr:to>
      <xdr:col>10</xdr:col>
      <xdr:colOff>114300</xdr:colOff>
      <xdr:row>95</xdr:row>
      <xdr:rowOff>149171</xdr:rowOff>
    </xdr:to>
    <xdr:cxnSp macro="">
      <xdr:nvCxnSpPr>
        <xdr:cNvPr id="250" name="直線コネクタ 249">
          <a:extLst>
            <a:ext uri="{FF2B5EF4-FFF2-40B4-BE49-F238E27FC236}">
              <a16:creationId xmlns:a16="http://schemas.microsoft.com/office/drawing/2014/main" id="{CACA474A-F5A4-4BAA-90F8-5E63C773311D}"/>
            </a:ext>
          </a:extLst>
        </xdr:cNvPr>
        <xdr:cNvCxnSpPr/>
      </xdr:nvCxnSpPr>
      <xdr:spPr>
        <a:xfrm flipV="1">
          <a:off x="1130300" y="1635325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7A008DF7-D83D-410F-A619-7C3301C84E6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7CE68D43-2C7C-422C-9FDD-B4181ACD135E}"/>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C0927C72-4173-4F57-B98B-5AD25E58904E}"/>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2BF16BE5-A501-4E01-8B4D-FE6BF4E234A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EDAB85F6-B304-4A2B-B6A7-20D979B2164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753503D-AB03-416B-83DE-B5084CAEF80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3481243C-FDEE-445D-94B0-3355A724DDA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9284D599-C50C-4A12-91BD-DD47D9350CC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DF5424EC-01CE-4F11-BA17-417EADF1B0F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60750</xdr:rowOff>
    </xdr:from>
    <xdr:to>
      <xdr:col>24</xdr:col>
      <xdr:colOff>114300</xdr:colOff>
      <xdr:row>93</xdr:row>
      <xdr:rowOff>162350</xdr:rowOff>
    </xdr:to>
    <xdr:sp macro="" textlink="">
      <xdr:nvSpPr>
        <xdr:cNvPr id="260" name="楕円 259">
          <a:extLst>
            <a:ext uri="{FF2B5EF4-FFF2-40B4-BE49-F238E27FC236}">
              <a16:creationId xmlns:a16="http://schemas.microsoft.com/office/drawing/2014/main" id="{A7E8BA40-2668-4B8C-8882-FFACD07A7C12}"/>
            </a:ext>
          </a:extLst>
        </xdr:cNvPr>
        <xdr:cNvSpPr/>
      </xdr:nvSpPr>
      <xdr:spPr>
        <a:xfrm>
          <a:off x="4584700" y="16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83627</xdr:rowOff>
    </xdr:from>
    <xdr:ext cx="599010" cy="259045"/>
    <xdr:sp macro="" textlink="">
      <xdr:nvSpPr>
        <xdr:cNvPr id="261" name="扶助費該当値テキスト">
          <a:extLst>
            <a:ext uri="{FF2B5EF4-FFF2-40B4-BE49-F238E27FC236}">
              <a16:creationId xmlns:a16="http://schemas.microsoft.com/office/drawing/2014/main" id="{40988408-CBDC-4FC6-9BB9-24CA749DE2C6}"/>
            </a:ext>
          </a:extLst>
        </xdr:cNvPr>
        <xdr:cNvSpPr txBox="1"/>
      </xdr:nvSpPr>
      <xdr:spPr>
        <a:xfrm>
          <a:off x="4686300" y="1585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129972</xdr:rowOff>
    </xdr:from>
    <xdr:to>
      <xdr:col>20</xdr:col>
      <xdr:colOff>38100</xdr:colOff>
      <xdr:row>93</xdr:row>
      <xdr:rowOff>60122</xdr:rowOff>
    </xdr:to>
    <xdr:sp macro="" textlink="">
      <xdr:nvSpPr>
        <xdr:cNvPr id="262" name="楕円 261">
          <a:extLst>
            <a:ext uri="{FF2B5EF4-FFF2-40B4-BE49-F238E27FC236}">
              <a16:creationId xmlns:a16="http://schemas.microsoft.com/office/drawing/2014/main" id="{8A98AFF4-8BDE-4AE0-A9A5-3ED6365D8860}"/>
            </a:ext>
          </a:extLst>
        </xdr:cNvPr>
        <xdr:cNvSpPr/>
      </xdr:nvSpPr>
      <xdr:spPr>
        <a:xfrm>
          <a:off x="3746500" y="159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76649</xdr:rowOff>
    </xdr:from>
    <xdr:ext cx="599010" cy="259045"/>
    <xdr:sp macro="" textlink="">
      <xdr:nvSpPr>
        <xdr:cNvPr id="263" name="テキスト ボックス 262">
          <a:extLst>
            <a:ext uri="{FF2B5EF4-FFF2-40B4-BE49-F238E27FC236}">
              <a16:creationId xmlns:a16="http://schemas.microsoft.com/office/drawing/2014/main" id="{B802E831-55F1-45CA-87A5-965935FF1313}"/>
            </a:ext>
          </a:extLst>
        </xdr:cNvPr>
        <xdr:cNvSpPr txBox="1"/>
      </xdr:nvSpPr>
      <xdr:spPr>
        <a:xfrm>
          <a:off x="3497795" y="1567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117835</xdr:rowOff>
    </xdr:from>
    <xdr:to>
      <xdr:col>15</xdr:col>
      <xdr:colOff>101600</xdr:colOff>
      <xdr:row>95</xdr:row>
      <xdr:rowOff>47985</xdr:rowOff>
    </xdr:to>
    <xdr:sp macro="" textlink="">
      <xdr:nvSpPr>
        <xdr:cNvPr id="264" name="楕円 263">
          <a:extLst>
            <a:ext uri="{FF2B5EF4-FFF2-40B4-BE49-F238E27FC236}">
              <a16:creationId xmlns:a16="http://schemas.microsoft.com/office/drawing/2014/main" id="{C6135E0D-81EA-4928-BD50-8FE80FF490E6}"/>
            </a:ext>
          </a:extLst>
        </xdr:cNvPr>
        <xdr:cNvSpPr/>
      </xdr:nvSpPr>
      <xdr:spPr>
        <a:xfrm>
          <a:off x="2857500" y="162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64512</xdr:rowOff>
    </xdr:from>
    <xdr:ext cx="599010" cy="259045"/>
    <xdr:sp macro="" textlink="">
      <xdr:nvSpPr>
        <xdr:cNvPr id="265" name="テキスト ボックス 264">
          <a:extLst>
            <a:ext uri="{FF2B5EF4-FFF2-40B4-BE49-F238E27FC236}">
              <a16:creationId xmlns:a16="http://schemas.microsoft.com/office/drawing/2014/main" id="{D3386628-D1CC-41FD-8A24-1964A0BF645E}"/>
            </a:ext>
          </a:extLst>
        </xdr:cNvPr>
        <xdr:cNvSpPr txBox="1"/>
      </xdr:nvSpPr>
      <xdr:spPr>
        <a:xfrm>
          <a:off x="2608795" y="1600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14703</xdr:rowOff>
    </xdr:from>
    <xdr:to>
      <xdr:col>10</xdr:col>
      <xdr:colOff>165100</xdr:colOff>
      <xdr:row>95</xdr:row>
      <xdr:rowOff>116303</xdr:rowOff>
    </xdr:to>
    <xdr:sp macro="" textlink="">
      <xdr:nvSpPr>
        <xdr:cNvPr id="266" name="楕円 265">
          <a:extLst>
            <a:ext uri="{FF2B5EF4-FFF2-40B4-BE49-F238E27FC236}">
              <a16:creationId xmlns:a16="http://schemas.microsoft.com/office/drawing/2014/main" id="{20E686B9-841A-48D3-A57B-D2E416168BD6}"/>
            </a:ext>
          </a:extLst>
        </xdr:cNvPr>
        <xdr:cNvSpPr/>
      </xdr:nvSpPr>
      <xdr:spPr>
        <a:xfrm>
          <a:off x="1968500" y="163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132830</xdr:rowOff>
    </xdr:from>
    <xdr:ext cx="599010" cy="259045"/>
    <xdr:sp macro="" textlink="">
      <xdr:nvSpPr>
        <xdr:cNvPr id="267" name="テキスト ボックス 266">
          <a:extLst>
            <a:ext uri="{FF2B5EF4-FFF2-40B4-BE49-F238E27FC236}">
              <a16:creationId xmlns:a16="http://schemas.microsoft.com/office/drawing/2014/main" id="{92923B2E-F832-4E78-897B-50A2C5DACE79}"/>
            </a:ext>
          </a:extLst>
        </xdr:cNvPr>
        <xdr:cNvSpPr txBox="1"/>
      </xdr:nvSpPr>
      <xdr:spPr>
        <a:xfrm>
          <a:off x="1719795" y="1607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98371</xdr:rowOff>
    </xdr:from>
    <xdr:to>
      <xdr:col>6</xdr:col>
      <xdr:colOff>38100</xdr:colOff>
      <xdr:row>96</xdr:row>
      <xdr:rowOff>28521</xdr:rowOff>
    </xdr:to>
    <xdr:sp macro="" textlink="">
      <xdr:nvSpPr>
        <xdr:cNvPr id="268" name="楕円 267">
          <a:extLst>
            <a:ext uri="{FF2B5EF4-FFF2-40B4-BE49-F238E27FC236}">
              <a16:creationId xmlns:a16="http://schemas.microsoft.com/office/drawing/2014/main" id="{1AFED6F5-0AB8-4B2F-A895-3AB5A745D507}"/>
            </a:ext>
          </a:extLst>
        </xdr:cNvPr>
        <xdr:cNvSpPr/>
      </xdr:nvSpPr>
      <xdr:spPr>
        <a:xfrm>
          <a:off x="1079500" y="163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45048</xdr:rowOff>
    </xdr:from>
    <xdr:ext cx="599010" cy="259045"/>
    <xdr:sp macro="" textlink="">
      <xdr:nvSpPr>
        <xdr:cNvPr id="269" name="テキスト ボックス 268">
          <a:extLst>
            <a:ext uri="{FF2B5EF4-FFF2-40B4-BE49-F238E27FC236}">
              <a16:creationId xmlns:a16="http://schemas.microsoft.com/office/drawing/2014/main" id="{9534B361-9B6A-46F9-B4F2-31EE2D835A7C}"/>
            </a:ext>
          </a:extLst>
        </xdr:cNvPr>
        <xdr:cNvSpPr txBox="1"/>
      </xdr:nvSpPr>
      <xdr:spPr>
        <a:xfrm>
          <a:off x="830795" y="1616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68900805-E8CB-4BFF-B224-006668C8250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1922B65B-371A-4EF0-97F8-14028D99A0D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14F3498B-4F69-45D9-AB74-BCACD27B68E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AC5444C2-64A1-45D1-BD82-B8BBC627001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1B81CCAE-7CFA-455F-9B3B-2D9E5C4C797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93702E38-E504-4543-A452-BE0134CBE24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A392531B-2F78-487A-A845-1230B766A2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FA7F1418-E9F2-43B3-B2E2-21469ECAA0F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AFF8757-2361-4936-891A-1EB19A4862F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68F7D2F0-28BD-4B02-AC1C-41D82126DD3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6BAC3193-6467-4AC3-B69A-1C7C4766A27D}"/>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B31F034F-DB0C-4B37-BD84-5366D9F4BA8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7764B6A0-71CA-47CE-835A-FF5C76E2C64F}"/>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5D2BA914-76CF-4B3B-B7DC-FE086E6F948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5025FA93-3C0A-498B-BF2C-CD52A67FDB75}"/>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4AF15F2B-EBF8-4DBB-AE09-A8F78D3CC65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E723EBB7-05A7-479F-A855-EEACF835FF42}"/>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D1A5E7CB-AB04-4428-85EE-18CC7FD3861D}"/>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A6473888-87B5-425F-9D63-3E4CE9D1BB64}"/>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13B6D201-868C-4FF4-A92A-B9C5E25139EA}"/>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6D46718B-D77A-4264-BE65-955615ABFB0C}"/>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EB80514F-EAA5-42B0-9CC8-CACB0C9F37B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6CBBD94B-8503-41BE-8FAA-DFA49383E61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C20F650B-C25E-431B-ACA7-F5C45B11986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7475CC1B-D882-4C75-944E-227D47E4E58F}"/>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F2E301EE-2B64-4016-8C4E-39FA09D6F8E8}"/>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3B4B5AC3-22E4-4C3A-8C7D-D9D3039036DE}"/>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F48A9BE4-14D3-4A29-A28D-1FC9CF13941A}"/>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599118CE-106A-4A57-AA4A-1BCC0905E372}"/>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89941</xdr:rowOff>
    </xdr:from>
    <xdr:to>
      <xdr:col>55</xdr:col>
      <xdr:colOff>0</xdr:colOff>
      <xdr:row>39</xdr:row>
      <xdr:rowOff>42405</xdr:rowOff>
    </xdr:to>
    <xdr:cxnSp macro="">
      <xdr:nvCxnSpPr>
        <xdr:cNvPr id="299" name="直線コネクタ 298">
          <a:extLst>
            <a:ext uri="{FF2B5EF4-FFF2-40B4-BE49-F238E27FC236}">
              <a16:creationId xmlns:a16="http://schemas.microsoft.com/office/drawing/2014/main" id="{63E33590-ED3F-4D09-85C6-3C35667C35E7}"/>
            </a:ext>
          </a:extLst>
        </xdr:cNvPr>
        <xdr:cNvCxnSpPr/>
      </xdr:nvCxnSpPr>
      <xdr:spPr>
        <a:xfrm flipV="1">
          <a:off x="9639300" y="6605041"/>
          <a:ext cx="8382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2C8D4A48-CF29-48C4-B4CB-C0C4007DC58A}"/>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EF5F004-E9F5-4F82-8BAA-123484701259}"/>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135915</xdr:rowOff>
    </xdr:from>
    <xdr:to>
      <xdr:col>50</xdr:col>
      <xdr:colOff>114300</xdr:colOff>
      <xdr:row>39</xdr:row>
      <xdr:rowOff>42405</xdr:rowOff>
    </xdr:to>
    <xdr:cxnSp macro="">
      <xdr:nvCxnSpPr>
        <xdr:cNvPr id="302" name="直線コネクタ 301">
          <a:extLst>
            <a:ext uri="{FF2B5EF4-FFF2-40B4-BE49-F238E27FC236}">
              <a16:creationId xmlns:a16="http://schemas.microsoft.com/office/drawing/2014/main" id="{41FD9CB4-3DF6-473B-836C-081616BA08F1}"/>
            </a:ext>
          </a:extLst>
        </xdr:cNvPr>
        <xdr:cNvCxnSpPr/>
      </xdr:nvCxnSpPr>
      <xdr:spPr>
        <a:xfrm>
          <a:off x="8750300" y="5450865"/>
          <a:ext cx="889000" cy="12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1A6277F3-5ABB-43AE-953B-7C89F2BFE21E}"/>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7F9A5FD3-A55F-4D9C-B9EA-C2FC030AB8F2}"/>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135915</xdr:rowOff>
    </xdr:from>
    <xdr:to>
      <xdr:col>45</xdr:col>
      <xdr:colOff>177800</xdr:colOff>
      <xdr:row>39</xdr:row>
      <xdr:rowOff>70904</xdr:rowOff>
    </xdr:to>
    <xdr:cxnSp macro="">
      <xdr:nvCxnSpPr>
        <xdr:cNvPr id="305" name="直線コネクタ 304">
          <a:extLst>
            <a:ext uri="{FF2B5EF4-FFF2-40B4-BE49-F238E27FC236}">
              <a16:creationId xmlns:a16="http://schemas.microsoft.com/office/drawing/2014/main" id="{1BB8DF47-073C-43F0-A15B-F75563F9CDEA}"/>
            </a:ext>
          </a:extLst>
        </xdr:cNvPr>
        <xdr:cNvCxnSpPr/>
      </xdr:nvCxnSpPr>
      <xdr:spPr>
        <a:xfrm flipV="1">
          <a:off x="7861300" y="5450865"/>
          <a:ext cx="889000" cy="130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F845471D-2C04-4D93-9404-FC22EE615279}"/>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98B883F1-BD8F-4BB9-AA67-DC749F2F1A95}"/>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65634</xdr:rowOff>
    </xdr:from>
    <xdr:to>
      <xdr:col>41</xdr:col>
      <xdr:colOff>50800</xdr:colOff>
      <xdr:row>39</xdr:row>
      <xdr:rowOff>70904</xdr:rowOff>
    </xdr:to>
    <xdr:cxnSp macro="">
      <xdr:nvCxnSpPr>
        <xdr:cNvPr id="308" name="直線コネクタ 307">
          <a:extLst>
            <a:ext uri="{FF2B5EF4-FFF2-40B4-BE49-F238E27FC236}">
              <a16:creationId xmlns:a16="http://schemas.microsoft.com/office/drawing/2014/main" id="{6A42B5FE-7A4A-430D-A555-2272964D0F16}"/>
            </a:ext>
          </a:extLst>
        </xdr:cNvPr>
        <xdr:cNvCxnSpPr/>
      </xdr:nvCxnSpPr>
      <xdr:spPr>
        <a:xfrm>
          <a:off x="6972300" y="6752184"/>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79B15FB1-CF17-4BE7-84C3-E61373601361}"/>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3864FFCC-B7B6-4383-A2E6-6221686466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CDEE764-9A93-49E4-BE6F-46A81EEF9F3C}"/>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9B500FAD-A622-4C26-B1D3-F6145C43FCC9}"/>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21B5DDE1-D243-49E6-AB8A-260265B4602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44FFB207-D561-4DC8-9646-DF310E00B7C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F2EEFD6E-3236-41D2-B700-509EC2CD457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A99CB6F5-2D94-4228-92CF-CAB0F488EAD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C4AAF964-1C06-48D6-8D88-082B8FE49FF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39141</xdr:rowOff>
    </xdr:from>
    <xdr:to>
      <xdr:col>55</xdr:col>
      <xdr:colOff>50800</xdr:colOff>
      <xdr:row>38</xdr:row>
      <xdr:rowOff>140741</xdr:rowOff>
    </xdr:to>
    <xdr:sp macro="" textlink="">
      <xdr:nvSpPr>
        <xdr:cNvPr id="318" name="楕円 317">
          <a:extLst>
            <a:ext uri="{FF2B5EF4-FFF2-40B4-BE49-F238E27FC236}">
              <a16:creationId xmlns:a16="http://schemas.microsoft.com/office/drawing/2014/main" id="{CD349705-D17F-483E-A3B6-B602D3DA25AC}"/>
            </a:ext>
          </a:extLst>
        </xdr:cNvPr>
        <xdr:cNvSpPr/>
      </xdr:nvSpPr>
      <xdr:spPr>
        <a:xfrm>
          <a:off x="10426700" y="65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17568</xdr:rowOff>
    </xdr:from>
    <xdr:ext cx="534377" cy="259045"/>
    <xdr:sp macro="" textlink="">
      <xdr:nvSpPr>
        <xdr:cNvPr id="319" name="補助費等該当値テキスト">
          <a:extLst>
            <a:ext uri="{FF2B5EF4-FFF2-40B4-BE49-F238E27FC236}">
              <a16:creationId xmlns:a16="http://schemas.microsoft.com/office/drawing/2014/main" id="{73F598FB-B8EF-4C3E-A41A-7B1CF0623122}"/>
            </a:ext>
          </a:extLst>
        </xdr:cNvPr>
        <xdr:cNvSpPr txBox="1"/>
      </xdr:nvSpPr>
      <xdr:spPr>
        <a:xfrm>
          <a:off x="10528300" y="65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163055</xdr:rowOff>
    </xdr:from>
    <xdr:to>
      <xdr:col>50</xdr:col>
      <xdr:colOff>165100</xdr:colOff>
      <xdr:row>39</xdr:row>
      <xdr:rowOff>93205</xdr:rowOff>
    </xdr:to>
    <xdr:sp macro="" textlink="">
      <xdr:nvSpPr>
        <xdr:cNvPr id="320" name="楕円 319">
          <a:extLst>
            <a:ext uri="{FF2B5EF4-FFF2-40B4-BE49-F238E27FC236}">
              <a16:creationId xmlns:a16="http://schemas.microsoft.com/office/drawing/2014/main" id="{FDE4DA47-2FD9-4E2D-869F-91C82B83ABDB}"/>
            </a:ext>
          </a:extLst>
        </xdr:cNvPr>
        <xdr:cNvSpPr/>
      </xdr:nvSpPr>
      <xdr:spPr>
        <a:xfrm>
          <a:off x="9588500" y="66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84332</xdr:rowOff>
    </xdr:from>
    <xdr:ext cx="534377" cy="259045"/>
    <xdr:sp macro="" textlink="">
      <xdr:nvSpPr>
        <xdr:cNvPr id="321" name="テキスト ボックス 320">
          <a:extLst>
            <a:ext uri="{FF2B5EF4-FFF2-40B4-BE49-F238E27FC236}">
              <a16:creationId xmlns:a16="http://schemas.microsoft.com/office/drawing/2014/main" id="{6445F2B3-B665-4A55-90DC-44B474A8B5D6}"/>
            </a:ext>
          </a:extLst>
        </xdr:cNvPr>
        <xdr:cNvSpPr txBox="1"/>
      </xdr:nvSpPr>
      <xdr:spPr>
        <a:xfrm>
          <a:off x="9372111" y="67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85115</xdr:rowOff>
    </xdr:from>
    <xdr:to>
      <xdr:col>46</xdr:col>
      <xdr:colOff>38100</xdr:colOff>
      <xdr:row>32</xdr:row>
      <xdr:rowOff>15265</xdr:rowOff>
    </xdr:to>
    <xdr:sp macro="" textlink="">
      <xdr:nvSpPr>
        <xdr:cNvPr id="322" name="楕円 321">
          <a:extLst>
            <a:ext uri="{FF2B5EF4-FFF2-40B4-BE49-F238E27FC236}">
              <a16:creationId xmlns:a16="http://schemas.microsoft.com/office/drawing/2014/main" id="{8170567F-3279-489C-A89B-6B3601ACF49E}"/>
            </a:ext>
          </a:extLst>
        </xdr:cNvPr>
        <xdr:cNvSpPr/>
      </xdr:nvSpPr>
      <xdr:spPr>
        <a:xfrm>
          <a:off x="8699500" y="54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6392</xdr:rowOff>
    </xdr:from>
    <xdr:ext cx="599010" cy="259045"/>
    <xdr:sp macro="" textlink="">
      <xdr:nvSpPr>
        <xdr:cNvPr id="323" name="テキスト ボックス 322">
          <a:extLst>
            <a:ext uri="{FF2B5EF4-FFF2-40B4-BE49-F238E27FC236}">
              <a16:creationId xmlns:a16="http://schemas.microsoft.com/office/drawing/2014/main" id="{5CC61969-D1B3-442C-9711-C7370D377D5A}"/>
            </a:ext>
          </a:extLst>
        </xdr:cNvPr>
        <xdr:cNvSpPr txBox="1"/>
      </xdr:nvSpPr>
      <xdr:spPr>
        <a:xfrm>
          <a:off x="8450795" y="549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20104</xdr:rowOff>
    </xdr:from>
    <xdr:to>
      <xdr:col>41</xdr:col>
      <xdr:colOff>101600</xdr:colOff>
      <xdr:row>39</xdr:row>
      <xdr:rowOff>121704</xdr:rowOff>
    </xdr:to>
    <xdr:sp macro="" textlink="">
      <xdr:nvSpPr>
        <xdr:cNvPr id="324" name="楕円 323">
          <a:extLst>
            <a:ext uri="{FF2B5EF4-FFF2-40B4-BE49-F238E27FC236}">
              <a16:creationId xmlns:a16="http://schemas.microsoft.com/office/drawing/2014/main" id="{D0F1A343-3A0C-4A4A-A6C9-45B8121B40E6}"/>
            </a:ext>
          </a:extLst>
        </xdr:cNvPr>
        <xdr:cNvSpPr/>
      </xdr:nvSpPr>
      <xdr:spPr>
        <a:xfrm>
          <a:off x="7810500" y="6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112831</xdr:rowOff>
    </xdr:from>
    <xdr:ext cx="534377" cy="259045"/>
    <xdr:sp macro="" textlink="">
      <xdr:nvSpPr>
        <xdr:cNvPr id="325" name="テキスト ボックス 324">
          <a:extLst>
            <a:ext uri="{FF2B5EF4-FFF2-40B4-BE49-F238E27FC236}">
              <a16:creationId xmlns:a16="http://schemas.microsoft.com/office/drawing/2014/main" id="{ECCDDD3C-742E-4342-89DE-2725C51503AF}"/>
            </a:ext>
          </a:extLst>
        </xdr:cNvPr>
        <xdr:cNvSpPr txBox="1"/>
      </xdr:nvSpPr>
      <xdr:spPr>
        <a:xfrm>
          <a:off x="7594111" y="67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14834</xdr:rowOff>
    </xdr:from>
    <xdr:to>
      <xdr:col>36</xdr:col>
      <xdr:colOff>165100</xdr:colOff>
      <xdr:row>39</xdr:row>
      <xdr:rowOff>116434</xdr:rowOff>
    </xdr:to>
    <xdr:sp macro="" textlink="">
      <xdr:nvSpPr>
        <xdr:cNvPr id="326" name="楕円 325">
          <a:extLst>
            <a:ext uri="{FF2B5EF4-FFF2-40B4-BE49-F238E27FC236}">
              <a16:creationId xmlns:a16="http://schemas.microsoft.com/office/drawing/2014/main" id="{7339D9D2-DE60-4418-8110-A4EFB28C251B}"/>
            </a:ext>
          </a:extLst>
        </xdr:cNvPr>
        <xdr:cNvSpPr/>
      </xdr:nvSpPr>
      <xdr:spPr>
        <a:xfrm>
          <a:off x="6921500" y="67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107561</xdr:rowOff>
    </xdr:from>
    <xdr:ext cx="534377" cy="259045"/>
    <xdr:sp macro="" textlink="">
      <xdr:nvSpPr>
        <xdr:cNvPr id="327" name="テキスト ボックス 326">
          <a:extLst>
            <a:ext uri="{FF2B5EF4-FFF2-40B4-BE49-F238E27FC236}">
              <a16:creationId xmlns:a16="http://schemas.microsoft.com/office/drawing/2014/main" id="{55F233E2-5216-4CF1-97D6-2463D7125A14}"/>
            </a:ext>
          </a:extLst>
        </xdr:cNvPr>
        <xdr:cNvSpPr txBox="1"/>
      </xdr:nvSpPr>
      <xdr:spPr>
        <a:xfrm>
          <a:off x="6705111" y="67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7BE9B381-760C-4455-A03F-D8B13A5C115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F65CA7F7-8315-4322-ACE9-AB131875443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87AD6662-41D0-4DB4-B60C-CD5BD57F3EB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24E2AFFD-5825-4A3B-A805-BC92CB2DF6C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36949354-8919-4E4B-A69B-6399908C84A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82737FB3-B3BB-4F1B-A418-71A47528565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6218D9EC-87B0-4E6B-A30A-BE4DA7AC1A9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16D86482-9DC8-49FF-B6E8-97CCFD2A643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EA8BE474-65A8-415A-98FE-B36EF571548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4A0624DE-EC74-4CE6-AC65-6D557CAE25A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36B4D79B-D85E-4BD9-B5EF-9038CFA7B664}"/>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24C3E746-A882-47B5-A3E6-288C95D6A4A4}"/>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2D4E4FDF-C2C7-4264-A40A-0E01A4D184DF}"/>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368449B9-EEB5-46EC-9928-4DA17458A30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891DEFD3-CBD9-4A31-A31D-993F66B296B1}"/>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CF0C2810-8708-44E8-8EA4-E7CCEC00C0C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45A4343E-3432-48D7-9CDD-4B1B7D1D55BD}"/>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69151EE9-CAB3-4834-8E65-608C2EEE24EF}"/>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A40D8DEB-FBE0-4211-8B8E-CDF15FC1E0B1}"/>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DD1A3A54-D8B3-4D0A-BFA3-0C155FE49BA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7E77992-8478-4B3F-9F70-6794AE31B45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4F26BEC9-F54F-4234-B206-BF26BB8AEE4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EF8EE97C-D557-4CB1-938C-E02FBC089C9C}"/>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ED99C935-AC76-43D2-BAB8-CC9386C8712C}"/>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745253D0-6FBE-44CA-A9A1-7A3225D1A1A2}"/>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3689B43A-69B4-442A-AD1A-78E02BC738EB}"/>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E872BC33-39B0-4373-846B-014C60C53C3D}"/>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42934</xdr:rowOff>
    </xdr:from>
    <xdr:to>
      <xdr:col>55</xdr:col>
      <xdr:colOff>0</xdr:colOff>
      <xdr:row>56</xdr:row>
      <xdr:rowOff>64308</xdr:rowOff>
    </xdr:to>
    <xdr:cxnSp macro="">
      <xdr:nvCxnSpPr>
        <xdr:cNvPr id="355" name="直線コネクタ 354">
          <a:extLst>
            <a:ext uri="{FF2B5EF4-FFF2-40B4-BE49-F238E27FC236}">
              <a16:creationId xmlns:a16="http://schemas.microsoft.com/office/drawing/2014/main" id="{2BF7C7CD-64C6-4201-9298-30FAE51EDB09}"/>
            </a:ext>
          </a:extLst>
        </xdr:cNvPr>
        <xdr:cNvCxnSpPr/>
      </xdr:nvCxnSpPr>
      <xdr:spPr>
        <a:xfrm>
          <a:off x="9639300" y="9644134"/>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DE292CF6-9D65-41D8-8242-4D977F446F43}"/>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DCC2C70-5C4C-4137-984F-9611AEE3B2EF}"/>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85727</xdr:rowOff>
    </xdr:from>
    <xdr:to>
      <xdr:col>50</xdr:col>
      <xdr:colOff>114300</xdr:colOff>
      <xdr:row>56</xdr:row>
      <xdr:rowOff>42934</xdr:rowOff>
    </xdr:to>
    <xdr:cxnSp macro="">
      <xdr:nvCxnSpPr>
        <xdr:cNvPr id="358" name="直線コネクタ 357">
          <a:extLst>
            <a:ext uri="{FF2B5EF4-FFF2-40B4-BE49-F238E27FC236}">
              <a16:creationId xmlns:a16="http://schemas.microsoft.com/office/drawing/2014/main" id="{9A1E4B9E-3F5E-48C3-A45D-E5C5E3A7A4B0}"/>
            </a:ext>
          </a:extLst>
        </xdr:cNvPr>
        <xdr:cNvCxnSpPr/>
      </xdr:nvCxnSpPr>
      <xdr:spPr>
        <a:xfrm>
          <a:off x="8750300" y="9344027"/>
          <a:ext cx="889000" cy="3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C408B6C5-DC3D-4C33-8DB4-37599292EF4F}"/>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FA7A9713-1D19-49C7-96D1-4FC0820DEDCD}"/>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108268</xdr:rowOff>
    </xdr:from>
    <xdr:to>
      <xdr:col>45</xdr:col>
      <xdr:colOff>177800</xdr:colOff>
      <xdr:row>54</xdr:row>
      <xdr:rowOff>85727</xdr:rowOff>
    </xdr:to>
    <xdr:cxnSp macro="">
      <xdr:nvCxnSpPr>
        <xdr:cNvPr id="361" name="直線コネクタ 360">
          <a:extLst>
            <a:ext uri="{FF2B5EF4-FFF2-40B4-BE49-F238E27FC236}">
              <a16:creationId xmlns:a16="http://schemas.microsoft.com/office/drawing/2014/main" id="{16C2ED01-DB9A-4C18-8390-0AC52213F0D2}"/>
            </a:ext>
          </a:extLst>
        </xdr:cNvPr>
        <xdr:cNvCxnSpPr/>
      </xdr:nvCxnSpPr>
      <xdr:spPr>
        <a:xfrm>
          <a:off x="7861300" y="9195118"/>
          <a:ext cx="889000" cy="1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F9443E51-67C1-4DBB-9E7D-500453F0FE45}"/>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3" name="テキスト ボックス 362">
          <a:extLst>
            <a:ext uri="{FF2B5EF4-FFF2-40B4-BE49-F238E27FC236}">
              <a16:creationId xmlns:a16="http://schemas.microsoft.com/office/drawing/2014/main" id="{45D1F26B-F9F5-4702-B3CA-65D478EFB7E6}"/>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108268</xdr:rowOff>
    </xdr:from>
    <xdr:to>
      <xdr:col>41</xdr:col>
      <xdr:colOff>50800</xdr:colOff>
      <xdr:row>54</xdr:row>
      <xdr:rowOff>14427</xdr:rowOff>
    </xdr:to>
    <xdr:cxnSp macro="">
      <xdr:nvCxnSpPr>
        <xdr:cNvPr id="364" name="直線コネクタ 363">
          <a:extLst>
            <a:ext uri="{FF2B5EF4-FFF2-40B4-BE49-F238E27FC236}">
              <a16:creationId xmlns:a16="http://schemas.microsoft.com/office/drawing/2014/main" id="{F150FDB5-5737-4B68-8F05-8E7A2DCCF15F}"/>
            </a:ext>
          </a:extLst>
        </xdr:cNvPr>
        <xdr:cNvCxnSpPr/>
      </xdr:nvCxnSpPr>
      <xdr:spPr>
        <a:xfrm flipV="1">
          <a:off x="6972300" y="9195118"/>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53CF1D59-A7E4-4D70-A796-9F3DA60AAB89}"/>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81EB7BE0-CBEA-4A79-9D53-B516EFBB07CA}"/>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DA538DAF-45E4-41C6-992F-AE899110DA96}"/>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9B111216-82AC-4CC8-A3D7-87D48D129FA4}"/>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3FF38561-6340-4AF4-8949-BFB552FD6E7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B582A74F-2052-4A37-878B-CABD7B08471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4543D6AF-E97F-4367-AFDA-669059DDD70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195F2D5A-2A86-4942-A680-0243C3B57A2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A217E059-F234-4139-B43A-BD356D29B9D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13508</xdr:rowOff>
    </xdr:from>
    <xdr:to>
      <xdr:col>55</xdr:col>
      <xdr:colOff>50800</xdr:colOff>
      <xdr:row>56</xdr:row>
      <xdr:rowOff>115108</xdr:rowOff>
    </xdr:to>
    <xdr:sp macro="" textlink="">
      <xdr:nvSpPr>
        <xdr:cNvPr id="374" name="楕円 373">
          <a:extLst>
            <a:ext uri="{FF2B5EF4-FFF2-40B4-BE49-F238E27FC236}">
              <a16:creationId xmlns:a16="http://schemas.microsoft.com/office/drawing/2014/main" id="{B587B717-AA4F-4EF3-83F9-9A61984E96B6}"/>
            </a:ext>
          </a:extLst>
        </xdr:cNvPr>
        <xdr:cNvSpPr/>
      </xdr:nvSpPr>
      <xdr:spPr>
        <a:xfrm>
          <a:off x="104267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163385</xdr:rowOff>
    </xdr:from>
    <xdr:ext cx="534377" cy="259045"/>
    <xdr:sp macro="" textlink="">
      <xdr:nvSpPr>
        <xdr:cNvPr id="375" name="普通建設事業費該当値テキスト">
          <a:extLst>
            <a:ext uri="{FF2B5EF4-FFF2-40B4-BE49-F238E27FC236}">
              <a16:creationId xmlns:a16="http://schemas.microsoft.com/office/drawing/2014/main" id="{4D1FB7BB-1809-4DD9-8C41-E4A357D23D13}"/>
            </a:ext>
          </a:extLst>
        </xdr:cNvPr>
        <xdr:cNvSpPr txBox="1"/>
      </xdr:nvSpPr>
      <xdr:spPr>
        <a:xfrm>
          <a:off x="10528300" y="95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163584</xdr:rowOff>
    </xdr:from>
    <xdr:to>
      <xdr:col>50</xdr:col>
      <xdr:colOff>165100</xdr:colOff>
      <xdr:row>56</xdr:row>
      <xdr:rowOff>93734</xdr:rowOff>
    </xdr:to>
    <xdr:sp macro="" textlink="">
      <xdr:nvSpPr>
        <xdr:cNvPr id="376" name="楕円 375">
          <a:extLst>
            <a:ext uri="{FF2B5EF4-FFF2-40B4-BE49-F238E27FC236}">
              <a16:creationId xmlns:a16="http://schemas.microsoft.com/office/drawing/2014/main" id="{D773FAFC-423F-4703-8178-F345F78647FF}"/>
            </a:ext>
          </a:extLst>
        </xdr:cNvPr>
        <xdr:cNvSpPr/>
      </xdr:nvSpPr>
      <xdr:spPr>
        <a:xfrm>
          <a:off x="9588500" y="95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84861</xdr:rowOff>
    </xdr:from>
    <xdr:ext cx="534377" cy="259045"/>
    <xdr:sp macro="" textlink="">
      <xdr:nvSpPr>
        <xdr:cNvPr id="377" name="テキスト ボックス 376">
          <a:extLst>
            <a:ext uri="{FF2B5EF4-FFF2-40B4-BE49-F238E27FC236}">
              <a16:creationId xmlns:a16="http://schemas.microsoft.com/office/drawing/2014/main" id="{87F19649-C5B1-4F2A-86D7-2DA48C381967}"/>
            </a:ext>
          </a:extLst>
        </xdr:cNvPr>
        <xdr:cNvSpPr txBox="1"/>
      </xdr:nvSpPr>
      <xdr:spPr>
        <a:xfrm>
          <a:off x="9372111" y="96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34927</xdr:rowOff>
    </xdr:from>
    <xdr:to>
      <xdr:col>46</xdr:col>
      <xdr:colOff>38100</xdr:colOff>
      <xdr:row>54</xdr:row>
      <xdr:rowOff>136527</xdr:rowOff>
    </xdr:to>
    <xdr:sp macro="" textlink="">
      <xdr:nvSpPr>
        <xdr:cNvPr id="378" name="楕円 377">
          <a:extLst>
            <a:ext uri="{FF2B5EF4-FFF2-40B4-BE49-F238E27FC236}">
              <a16:creationId xmlns:a16="http://schemas.microsoft.com/office/drawing/2014/main" id="{4D76D240-0875-40E8-87EC-5DA7E832D77D}"/>
            </a:ext>
          </a:extLst>
        </xdr:cNvPr>
        <xdr:cNvSpPr/>
      </xdr:nvSpPr>
      <xdr:spPr>
        <a:xfrm>
          <a:off x="8699500" y="92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127654</xdr:rowOff>
    </xdr:from>
    <xdr:ext cx="534377" cy="259045"/>
    <xdr:sp macro="" textlink="">
      <xdr:nvSpPr>
        <xdr:cNvPr id="379" name="テキスト ボックス 378">
          <a:extLst>
            <a:ext uri="{FF2B5EF4-FFF2-40B4-BE49-F238E27FC236}">
              <a16:creationId xmlns:a16="http://schemas.microsoft.com/office/drawing/2014/main" id="{AA736B0B-32D9-4168-8F3C-7D279234780A}"/>
            </a:ext>
          </a:extLst>
        </xdr:cNvPr>
        <xdr:cNvSpPr txBox="1"/>
      </xdr:nvSpPr>
      <xdr:spPr>
        <a:xfrm>
          <a:off x="8483111" y="93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57468</xdr:rowOff>
    </xdr:from>
    <xdr:to>
      <xdr:col>41</xdr:col>
      <xdr:colOff>101600</xdr:colOff>
      <xdr:row>53</xdr:row>
      <xdr:rowOff>159068</xdr:rowOff>
    </xdr:to>
    <xdr:sp macro="" textlink="">
      <xdr:nvSpPr>
        <xdr:cNvPr id="380" name="楕円 379">
          <a:extLst>
            <a:ext uri="{FF2B5EF4-FFF2-40B4-BE49-F238E27FC236}">
              <a16:creationId xmlns:a16="http://schemas.microsoft.com/office/drawing/2014/main" id="{EF52BFE1-ACBF-4227-8F93-6164D06B2C47}"/>
            </a:ext>
          </a:extLst>
        </xdr:cNvPr>
        <xdr:cNvSpPr/>
      </xdr:nvSpPr>
      <xdr:spPr>
        <a:xfrm>
          <a:off x="7810500" y="91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4145</xdr:rowOff>
    </xdr:from>
    <xdr:ext cx="534377" cy="259045"/>
    <xdr:sp macro="" textlink="">
      <xdr:nvSpPr>
        <xdr:cNvPr id="381" name="テキスト ボックス 380">
          <a:extLst>
            <a:ext uri="{FF2B5EF4-FFF2-40B4-BE49-F238E27FC236}">
              <a16:creationId xmlns:a16="http://schemas.microsoft.com/office/drawing/2014/main" id="{FF29C85E-4C4B-445B-9E8D-3B1855102697}"/>
            </a:ext>
          </a:extLst>
        </xdr:cNvPr>
        <xdr:cNvSpPr txBox="1"/>
      </xdr:nvSpPr>
      <xdr:spPr>
        <a:xfrm>
          <a:off x="7594111" y="89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135077</xdr:rowOff>
    </xdr:from>
    <xdr:to>
      <xdr:col>36</xdr:col>
      <xdr:colOff>165100</xdr:colOff>
      <xdr:row>54</xdr:row>
      <xdr:rowOff>65227</xdr:rowOff>
    </xdr:to>
    <xdr:sp macro="" textlink="">
      <xdr:nvSpPr>
        <xdr:cNvPr id="382" name="楕円 381">
          <a:extLst>
            <a:ext uri="{FF2B5EF4-FFF2-40B4-BE49-F238E27FC236}">
              <a16:creationId xmlns:a16="http://schemas.microsoft.com/office/drawing/2014/main" id="{5809A27C-6FB3-4CFD-8972-DA7FC8CD3DF0}"/>
            </a:ext>
          </a:extLst>
        </xdr:cNvPr>
        <xdr:cNvSpPr/>
      </xdr:nvSpPr>
      <xdr:spPr>
        <a:xfrm>
          <a:off x="6921500" y="92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81754</xdr:rowOff>
    </xdr:from>
    <xdr:ext cx="534377" cy="259045"/>
    <xdr:sp macro="" textlink="">
      <xdr:nvSpPr>
        <xdr:cNvPr id="383" name="テキスト ボックス 382">
          <a:extLst>
            <a:ext uri="{FF2B5EF4-FFF2-40B4-BE49-F238E27FC236}">
              <a16:creationId xmlns:a16="http://schemas.microsoft.com/office/drawing/2014/main" id="{9EC41403-FC7C-4297-9C9F-62BF3CDB0778}"/>
            </a:ext>
          </a:extLst>
        </xdr:cNvPr>
        <xdr:cNvSpPr txBox="1"/>
      </xdr:nvSpPr>
      <xdr:spPr>
        <a:xfrm>
          <a:off x="6705111" y="89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C3CB23AC-3529-4F4A-8FE2-0F035A2D3F9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622A8645-FFF3-4E7B-99BC-1CFCC80B46A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2ECA6BF4-2E0D-46AA-BC19-2EC949FBE23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3D3DFBEB-3168-4809-B562-82D7FF24564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BB6B50FC-5BD1-4398-9E3E-B36E9422135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82B8EDAE-5C6E-4625-9731-9A5696E425E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401A3C39-16A5-4DA3-86E7-272FF26975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595DC884-ED0D-4EAD-A588-D99D4018875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38D10892-D4C2-4DEA-A5C2-64300A3549B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6AD82E0D-29F4-4D1C-B02B-2BD20ADFC1A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90A27B7E-6A35-4C23-8E0D-9BB6E899174E}"/>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477B6BA-53B1-4BF8-901F-925C9FFACD7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CB01C3CF-71B7-49D9-8557-BAF6651D588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E38FE591-F76F-4B13-B3EF-75D1900044C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6AA921D8-1C7B-46F0-9E32-6F8388A29FE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DB45623C-4352-479F-9E6F-501D8284F687}"/>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5DC17AF0-D3F9-4A93-9886-A01217E2F98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5666DAD7-65B2-4A13-B2F2-0B1654A72C5E}"/>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756582C-313A-4E08-A339-85409EB84B1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2A2A847E-8EF2-4576-B54A-19C324C008AF}"/>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6D0304C1-CCE9-4348-8BD8-90302147AC7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1F99C7AD-2296-4FF5-9186-06C0803E7358}"/>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36D5E1A9-461F-4872-9329-8E2401F93117}"/>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82D6BB96-EB83-48F7-B823-3EBCCEA89FB6}"/>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5FCAFB50-FA32-4D07-9DA4-455237301179}"/>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53E1F133-096E-4645-B184-CD024C021D4C}"/>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91785</xdr:rowOff>
    </xdr:from>
    <xdr:to>
      <xdr:col>55</xdr:col>
      <xdr:colOff>0</xdr:colOff>
      <xdr:row>76</xdr:row>
      <xdr:rowOff>167956</xdr:rowOff>
    </xdr:to>
    <xdr:cxnSp macro="">
      <xdr:nvCxnSpPr>
        <xdr:cNvPr id="410" name="直線コネクタ 409">
          <a:extLst>
            <a:ext uri="{FF2B5EF4-FFF2-40B4-BE49-F238E27FC236}">
              <a16:creationId xmlns:a16="http://schemas.microsoft.com/office/drawing/2014/main" id="{ECF165FB-1206-45B5-8FDB-2476AB3607F2}"/>
            </a:ext>
          </a:extLst>
        </xdr:cNvPr>
        <xdr:cNvCxnSpPr/>
      </xdr:nvCxnSpPr>
      <xdr:spPr>
        <a:xfrm>
          <a:off x="9639300" y="13121985"/>
          <a:ext cx="838200" cy="7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15590B7C-D645-4D65-AFF7-8C05B8FFC03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9DF5F016-EE64-468B-AFFA-3F0F8C6D31F8}"/>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128453</xdr:rowOff>
    </xdr:from>
    <xdr:to>
      <xdr:col>50</xdr:col>
      <xdr:colOff>114300</xdr:colOff>
      <xdr:row>76</xdr:row>
      <xdr:rowOff>91785</xdr:rowOff>
    </xdr:to>
    <xdr:cxnSp macro="">
      <xdr:nvCxnSpPr>
        <xdr:cNvPr id="413" name="直線コネクタ 412">
          <a:extLst>
            <a:ext uri="{FF2B5EF4-FFF2-40B4-BE49-F238E27FC236}">
              <a16:creationId xmlns:a16="http://schemas.microsoft.com/office/drawing/2014/main" id="{150F8431-6BC8-4225-A344-4F2D9B685A77}"/>
            </a:ext>
          </a:extLst>
        </xdr:cNvPr>
        <xdr:cNvCxnSpPr/>
      </xdr:nvCxnSpPr>
      <xdr:spPr>
        <a:xfrm>
          <a:off x="8750300" y="12815753"/>
          <a:ext cx="889000" cy="30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30367FFF-38F0-40A9-8F97-5577687DA8F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5B26E7F4-4DDD-4AC5-891C-0998D1BE7526}"/>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150764</xdr:rowOff>
    </xdr:from>
    <xdr:to>
      <xdr:col>45</xdr:col>
      <xdr:colOff>177800</xdr:colOff>
      <xdr:row>74</xdr:row>
      <xdr:rowOff>128453</xdr:rowOff>
    </xdr:to>
    <xdr:cxnSp macro="">
      <xdr:nvCxnSpPr>
        <xdr:cNvPr id="416" name="直線コネクタ 415">
          <a:extLst>
            <a:ext uri="{FF2B5EF4-FFF2-40B4-BE49-F238E27FC236}">
              <a16:creationId xmlns:a16="http://schemas.microsoft.com/office/drawing/2014/main" id="{B5F64447-3419-4760-A36F-AF000F72F64F}"/>
            </a:ext>
          </a:extLst>
        </xdr:cNvPr>
        <xdr:cNvCxnSpPr/>
      </xdr:nvCxnSpPr>
      <xdr:spPr>
        <a:xfrm>
          <a:off x="7861300" y="12666614"/>
          <a:ext cx="889000" cy="1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874943CC-1D4A-4359-84B6-7D955845BB13}"/>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8" name="テキスト ボックス 417">
          <a:extLst>
            <a:ext uri="{FF2B5EF4-FFF2-40B4-BE49-F238E27FC236}">
              <a16:creationId xmlns:a16="http://schemas.microsoft.com/office/drawing/2014/main" id="{73B89B9A-F188-4463-824B-FBE6BFEED836}"/>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41905</xdr:rowOff>
    </xdr:from>
    <xdr:to>
      <xdr:col>41</xdr:col>
      <xdr:colOff>50800</xdr:colOff>
      <xdr:row>73</xdr:row>
      <xdr:rowOff>150764</xdr:rowOff>
    </xdr:to>
    <xdr:cxnSp macro="">
      <xdr:nvCxnSpPr>
        <xdr:cNvPr id="419" name="直線コネクタ 418">
          <a:extLst>
            <a:ext uri="{FF2B5EF4-FFF2-40B4-BE49-F238E27FC236}">
              <a16:creationId xmlns:a16="http://schemas.microsoft.com/office/drawing/2014/main" id="{38372AEA-0911-44B1-96E4-EE5D62F2B033}"/>
            </a:ext>
          </a:extLst>
        </xdr:cNvPr>
        <xdr:cNvCxnSpPr/>
      </xdr:nvCxnSpPr>
      <xdr:spPr>
        <a:xfrm>
          <a:off x="6972300" y="12386305"/>
          <a:ext cx="889000" cy="28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32B815C7-B410-4043-AD70-F9DAE71FB4B7}"/>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67CE8DAC-DA68-4519-B89E-B4A6628A9077}"/>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67E818A4-1C82-4773-B0A9-5D2165BAA6FC}"/>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AF1085DC-4713-482B-8E07-046581777B2C}"/>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C7EDB3D-8213-4387-87BB-1210E574A2B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BAA1B64-D237-4DE4-84BD-B3C7A647F50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44420242-4BC5-460A-B8AF-996A60B5631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3B0D0F63-6C31-42EF-86E8-4391795DE64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36A67E00-21A0-4819-ACBC-BD248772FCC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117156</xdr:rowOff>
    </xdr:from>
    <xdr:to>
      <xdr:col>55</xdr:col>
      <xdr:colOff>50800</xdr:colOff>
      <xdr:row>77</xdr:row>
      <xdr:rowOff>47306</xdr:rowOff>
    </xdr:to>
    <xdr:sp macro="" textlink="">
      <xdr:nvSpPr>
        <xdr:cNvPr id="429" name="楕円 428">
          <a:extLst>
            <a:ext uri="{FF2B5EF4-FFF2-40B4-BE49-F238E27FC236}">
              <a16:creationId xmlns:a16="http://schemas.microsoft.com/office/drawing/2014/main" id="{2D6AF17D-37DB-4BEA-9C2B-3783BB8610DA}"/>
            </a:ext>
          </a:extLst>
        </xdr:cNvPr>
        <xdr:cNvSpPr/>
      </xdr:nvSpPr>
      <xdr:spPr>
        <a:xfrm>
          <a:off x="10426700" y="131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95583</xdr:rowOff>
    </xdr:from>
    <xdr:ext cx="469744" cy="259045"/>
    <xdr:sp macro="" textlink="">
      <xdr:nvSpPr>
        <xdr:cNvPr id="430" name="普通建設事業費 （ うち新規整備　）該当値テキスト">
          <a:extLst>
            <a:ext uri="{FF2B5EF4-FFF2-40B4-BE49-F238E27FC236}">
              <a16:creationId xmlns:a16="http://schemas.microsoft.com/office/drawing/2014/main" id="{8064EE93-2E14-4C0B-90CF-F0C2F7198F1A}"/>
            </a:ext>
          </a:extLst>
        </xdr:cNvPr>
        <xdr:cNvSpPr txBox="1"/>
      </xdr:nvSpPr>
      <xdr:spPr>
        <a:xfrm>
          <a:off x="10528300" y="131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40985</xdr:rowOff>
    </xdr:from>
    <xdr:to>
      <xdr:col>50</xdr:col>
      <xdr:colOff>165100</xdr:colOff>
      <xdr:row>76</xdr:row>
      <xdr:rowOff>142585</xdr:rowOff>
    </xdr:to>
    <xdr:sp macro="" textlink="">
      <xdr:nvSpPr>
        <xdr:cNvPr id="431" name="楕円 430">
          <a:extLst>
            <a:ext uri="{FF2B5EF4-FFF2-40B4-BE49-F238E27FC236}">
              <a16:creationId xmlns:a16="http://schemas.microsoft.com/office/drawing/2014/main" id="{A022E68F-85E4-465E-8F73-2E5B5BFCECD6}"/>
            </a:ext>
          </a:extLst>
        </xdr:cNvPr>
        <xdr:cNvSpPr/>
      </xdr:nvSpPr>
      <xdr:spPr>
        <a:xfrm>
          <a:off x="9588500" y="130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133712</xdr:rowOff>
    </xdr:from>
    <xdr:ext cx="469744" cy="259045"/>
    <xdr:sp macro="" textlink="">
      <xdr:nvSpPr>
        <xdr:cNvPr id="432" name="テキスト ボックス 431">
          <a:extLst>
            <a:ext uri="{FF2B5EF4-FFF2-40B4-BE49-F238E27FC236}">
              <a16:creationId xmlns:a16="http://schemas.microsoft.com/office/drawing/2014/main" id="{88FB9B2E-5AB6-4D9D-8518-C2B864C65A89}"/>
            </a:ext>
          </a:extLst>
        </xdr:cNvPr>
        <xdr:cNvSpPr txBox="1"/>
      </xdr:nvSpPr>
      <xdr:spPr>
        <a:xfrm>
          <a:off x="9404428" y="131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77653</xdr:rowOff>
    </xdr:from>
    <xdr:to>
      <xdr:col>46</xdr:col>
      <xdr:colOff>38100</xdr:colOff>
      <xdr:row>75</xdr:row>
      <xdr:rowOff>7803</xdr:rowOff>
    </xdr:to>
    <xdr:sp macro="" textlink="">
      <xdr:nvSpPr>
        <xdr:cNvPr id="433" name="楕円 432">
          <a:extLst>
            <a:ext uri="{FF2B5EF4-FFF2-40B4-BE49-F238E27FC236}">
              <a16:creationId xmlns:a16="http://schemas.microsoft.com/office/drawing/2014/main" id="{6BE471D3-8439-49CC-BB03-19D5B1B33E7A}"/>
            </a:ext>
          </a:extLst>
        </xdr:cNvPr>
        <xdr:cNvSpPr/>
      </xdr:nvSpPr>
      <xdr:spPr>
        <a:xfrm>
          <a:off x="8699500" y="127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170380</xdr:rowOff>
    </xdr:from>
    <xdr:ext cx="534377" cy="259045"/>
    <xdr:sp macro="" textlink="">
      <xdr:nvSpPr>
        <xdr:cNvPr id="434" name="テキスト ボックス 433">
          <a:extLst>
            <a:ext uri="{FF2B5EF4-FFF2-40B4-BE49-F238E27FC236}">
              <a16:creationId xmlns:a16="http://schemas.microsoft.com/office/drawing/2014/main" id="{D1C61139-E36C-4FE9-8A11-F71A528173DA}"/>
            </a:ext>
          </a:extLst>
        </xdr:cNvPr>
        <xdr:cNvSpPr txBox="1"/>
      </xdr:nvSpPr>
      <xdr:spPr>
        <a:xfrm>
          <a:off x="8483111" y="128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99964</xdr:rowOff>
    </xdr:from>
    <xdr:to>
      <xdr:col>41</xdr:col>
      <xdr:colOff>101600</xdr:colOff>
      <xdr:row>74</xdr:row>
      <xdr:rowOff>30114</xdr:rowOff>
    </xdr:to>
    <xdr:sp macro="" textlink="">
      <xdr:nvSpPr>
        <xdr:cNvPr id="435" name="楕円 434">
          <a:extLst>
            <a:ext uri="{FF2B5EF4-FFF2-40B4-BE49-F238E27FC236}">
              <a16:creationId xmlns:a16="http://schemas.microsoft.com/office/drawing/2014/main" id="{C8EAD13D-1141-4217-BEAE-32F0C41C905E}"/>
            </a:ext>
          </a:extLst>
        </xdr:cNvPr>
        <xdr:cNvSpPr/>
      </xdr:nvSpPr>
      <xdr:spPr>
        <a:xfrm>
          <a:off x="7810500" y="126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46641</xdr:rowOff>
    </xdr:from>
    <xdr:ext cx="534377" cy="259045"/>
    <xdr:sp macro="" textlink="">
      <xdr:nvSpPr>
        <xdr:cNvPr id="436" name="テキスト ボックス 435">
          <a:extLst>
            <a:ext uri="{FF2B5EF4-FFF2-40B4-BE49-F238E27FC236}">
              <a16:creationId xmlns:a16="http://schemas.microsoft.com/office/drawing/2014/main" id="{9E8144DD-51EE-4DAB-AFF6-137DD94BF9B6}"/>
            </a:ext>
          </a:extLst>
        </xdr:cNvPr>
        <xdr:cNvSpPr txBox="1"/>
      </xdr:nvSpPr>
      <xdr:spPr>
        <a:xfrm>
          <a:off x="7594111" y="123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162555</xdr:rowOff>
    </xdr:from>
    <xdr:to>
      <xdr:col>36</xdr:col>
      <xdr:colOff>165100</xdr:colOff>
      <xdr:row>72</xdr:row>
      <xdr:rowOff>92705</xdr:rowOff>
    </xdr:to>
    <xdr:sp macro="" textlink="">
      <xdr:nvSpPr>
        <xdr:cNvPr id="437" name="楕円 436">
          <a:extLst>
            <a:ext uri="{FF2B5EF4-FFF2-40B4-BE49-F238E27FC236}">
              <a16:creationId xmlns:a16="http://schemas.microsoft.com/office/drawing/2014/main" id="{4DE5F5D3-C8F6-4947-A423-ADB1C4598918}"/>
            </a:ext>
          </a:extLst>
        </xdr:cNvPr>
        <xdr:cNvSpPr/>
      </xdr:nvSpPr>
      <xdr:spPr>
        <a:xfrm>
          <a:off x="6921500" y="123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109232</xdr:rowOff>
    </xdr:from>
    <xdr:ext cx="534377" cy="259045"/>
    <xdr:sp macro="" textlink="">
      <xdr:nvSpPr>
        <xdr:cNvPr id="438" name="テキスト ボックス 437">
          <a:extLst>
            <a:ext uri="{FF2B5EF4-FFF2-40B4-BE49-F238E27FC236}">
              <a16:creationId xmlns:a16="http://schemas.microsoft.com/office/drawing/2014/main" id="{A931BBC2-84EE-4E05-9AB7-0ECA5DE48DD7}"/>
            </a:ext>
          </a:extLst>
        </xdr:cNvPr>
        <xdr:cNvSpPr txBox="1"/>
      </xdr:nvSpPr>
      <xdr:spPr>
        <a:xfrm>
          <a:off x="6705111" y="121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40D6CA5F-38B4-4040-9A74-81B391751FA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93DCB6A2-9E57-4AF5-8160-FB78E9C248F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50DFA2C3-BF6F-4CCF-AFD8-FBAA6F0557C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4A2A72D4-DF43-413B-A37E-9075AEBC8DA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DFC973A3-35BB-4A7B-9F9B-E0B06614C34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77BDB1F3-9D45-4E02-BFDC-8EEC427B4AC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73CA60EE-833F-45B2-88A6-F2E4353E6AA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F12A482C-3501-4DE1-A49A-013C8E3E6B2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DF61BEEF-C209-422D-A41F-8F805F4806C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53E07583-92D3-4A52-BA2D-7F58F9CCB22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91D3164D-0ABF-450A-9C7F-2F083C3899F8}"/>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36F5329C-662C-48FF-9178-164A0D274A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CEC087C9-A42B-45C9-8FD8-6E04AF8D4FFA}"/>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48FD358D-C5AA-4E4C-98B7-30BC5BEF9C56}"/>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F795D71D-3434-4FFB-A19F-1AC7563CCD8D}"/>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D10A53D4-FFFD-4F27-9B21-8765F8101054}"/>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109EF693-F8A2-4552-AD55-B755FD8C0586}"/>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20FB7F28-1631-48FF-BDF7-AE93FACD1ED2}"/>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23869FAC-54C2-440B-8A53-02A768796FBF}"/>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D68FCB10-92FD-4AD0-990A-1CB993E61FCA}"/>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11DFD918-5709-44DF-8D47-FDD155087C62}"/>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246BDD99-E68F-4534-AFAC-90CF6148C935}"/>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F38BCC3F-D9F0-4C63-9262-30C009AAD7A8}"/>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C877059A-3275-4BC9-9985-81D4DA20DB6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BCA3FBB6-6810-4216-BD85-7426DAC9D74E}"/>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15679464-8376-47D3-BFCF-19756DCADE6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C57459E7-4B6A-44F6-924B-5FBBA5E23F1B}"/>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BC7AF912-DBC8-41D2-9451-507C5F78618D}"/>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639390B3-D179-4B3D-8DAE-EF7B354B4E7D}"/>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D18A5466-5E39-4F49-B29C-D85EABEC9359}"/>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6C6165FA-625C-47C8-84B7-3634952FF224}"/>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57894</xdr:rowOff>
    </xdr:from>
    <xdr:to>
      <xdr:col>55</xdr:col>
      <xdr:colOff>0</xdr:colOff>
      <xdr:row>97</xdr:row>
      <xdr:rowOff>67103</xdr:rowOff>
    </xdr:to>
    <xdr:cxnSp macro="">
      <xdr:nvCxnSpPr>
        <xdr:cNvPr id="470" name="直線コネクタ 469">
          <a:extLst>
            <a:ext uri="{FF2B5EF4-FFF2-40B4-BE49-F238E27FC236}">
              <a16:creationId xmlns:a16="http://schemas.microsoft.com/office/drawing/2014/main" id="{46A12B40-C1EF-44FA-BAFD-B8731E7BBFA7}"/>
            </a:ext>
          </a:extLst>
        </xdr:cNvPr>
        <xdr:cNvCxnSpPr/>
      </xdr:nvCxnSpPr>
      <xdr:spPr>
        <a:xfrm flipV="1">
          <a:off x="9639300" y="16688544"/>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74519CC3-2913-47F9-AF2F-0FFB5E22E767}"/>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A83FAF88-BBBF-4D7D-80ED-79360FD8118D}"/>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74222</xdr:rowOff>
    </xdr:from>
    <xdr:to>
      <xdr:col>50</xdr:col>
      <xdr:colOff>114300</xdr:colOff>
      <xdr:row>97</xdr:row>
      <xdr:rowOff>67103</xdr:rowOff>
    </xdr:to>
    <xdr:cxnSp macro="">
      <xdr:nvCxnSpPr>
        <xdr:cNvPr id="473" name="直線コネクタ 472">
          <a:extLst>
            <a:ext uri="{FF2B5EF4-FFF2-40B4-BE49-F238E27FC236}">
              <a16:creationId xmlns:a16="http://schemas.microsoft.com/office/drawing/2014/main" id="{A23B8C96-93F5-4B28-8E02-2A741ABDACA4}"/>
            </a:ext>
          </a:extLst>
        </xdr:cNvPr>
        <xdr:cNvCxnSpPr/>
      </xdr:nvCxnSpPr>
      <xdr:spPr>
        <a:xfrm>
          <a:off x="8750300" y="16533422"/>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60CB6579-BE0E-4723-BA8A-E2B8AD6396E5}"/>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F6FBEFF7-36D3-495A-8114-AF69E74DB64E}"/>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26053</xdr:rowOff>
    </xdr:from>
    <xdr:to>
      <xdr:col>45</xdr:col>
      <xdr:colOff>177800</xdr:colOff>
      <xdr:row>96</xdr:row>
      <xdr:rowOff>74222</xdr:rowOff>
    </xdr:to>
    <xdr:cxnSp macro="">
      <xdr:nvCxnSpPr>
        <xdr:cNvPr id="476" name="直線コネクタ 475">
          <a:extLst>
            <a:ext uri="{FF2B5EF4-FFF2-40B4-BE49-F238E27FC236}">
              <a16:creationId xmlns:a16="http://schemas.microsoft.com/office/drawing/2014/main" id="{F78CC560-492F-45BC-AE97-CFA82265078E}"/>
            </a:ext>
          </a:extLst>
        </xdr:cNvPr>
        <xdr:cNvCxnSpPr/>
      </xdr:nvCxnSpPr>
      <xdr:spPr>
        <a:xfrm>
          <a:off x="7861300" y="16485253"/>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E70DB52E-3B29-481C-9820-9213218E186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369ACDEF-4CF5-46BE-892F-D14A92C45699}"/>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26053</xdr:rowOff>
    </xdr:from>
    <xdr:to>
      <xdr:col>41</xdr:col>
      <xdr:colOff>50800</xdr:colOff>
      <xdr:row>96</xdr:row>
      <xdr:rowOff>169712</xdr:rowOff>
    </xdr:to>
    <xdr:cxnSp macro="">
      <xdr:nvCxnSpPr>
        <xdr:cNvPr id="479" name="直線コネクタ 478">
          <a:extLst>
            <a:ext uri="{FF2B5EF4-FFF2-40B4-BE49-F238E27FC236}">
              <a16:creationId xmlns:a16="http://schemas.microsoft.com/office/drawing/2014/main" id="{124A892D-C798-437A-AB59-3EEB970FE394}"/>
            </a:ext>
          </a:extLst>
        </xdr:cNvPr>
        <xdr:cNvCxnSpPr/>
      </xdr:nvCxnSpPr>
      <xdr:spPr>
        <a:xfrm flipV="1">
          <a:off x="6972300" y="16485253"/>
          <a:ext cx="889000" cy="1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76DF5E38-39EE-443F-BAC3-ED146026B3C4}"/>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85985E86-A48E-488E-98DB-EA6EB3986219}"/>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8AB58F7C-A2C9-44FA-9D06-6A5F362FAE65}"/>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1CD9FAD9-85EE-4D57-B01B-44E24F1180FB}"/>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576B8BD4-6771-4795-89FA-DE16437E827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6CD7B3C2-1F81-4340-8215-02A295DB369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6F1E69E1-97CF-4B38-B84B-E73A4A0C8C5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EC7DB4D1-A8B2-4952-B6A1-41F82DB19FA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2A240FB3-D708-41FA-8EC1-4C1FA6A4B5E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7094</xdr:rowOff>
    </xdr:from>
    <xdr:to>
      <xdr:col>55</xdr:col>
      <xdr:colOff>50800</xdr:colOff>
      <xdr:row>97</xdr:row>
      <xdr:rowOff>108694</xdr:rowOff>
    </xdr:to>
    <xdr:sp macro="" textlink="">
      <xdr:nvSpPr>
        <xdr:cNvPr id="489" name="楕円 488">
          <a:extLst>
            <a:ext uri="{FF2B5EF4-FFF2-40B4-BE49-F238E27FC236}">
              <a16:creationId xmlns:a16="http://schemas.microsoft.com/office/drawing/2014/main" id="{9DD221CD-F7FB-4137-A841-074569C363F1}"/>
            </a:ext>
          </a:extLst>
        </xdr:cNvPr>
        <xdr:cNvSpPr/>
      </xdr:nvSpPr>
      <xdr:spPr>
        <a:xfrm>
          <a:off x="10426700" y="166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156971</xdr:rowOff>
    </xdr:from>
    <xdr:ext cx="534377" cy="259045"/>
    <xdr:sp macro="" textlink="">
      <xdr:nvSpPr>
        <xdr:cNvPr id="490" name="普通建設事業費 （ うち更新整備　）該当値テキスト">
          <a:extLst>
            <a:ext uri="{FF2B5EF4-FFF2-40B4-BE49-F238E27FC236}">
              <a16:creationId xmlns:a16="http://schemas.microsoft.com/office/drawing/2014/main" id="{D47DA1C3-15C8-4DCA-A45C-2EFB962DC88E}"/>
            </a:ext>
          </a:extLst>
        </xdr:cNvPr>
        <xdr:cNvSpPr txBox="1"/>
      </xdr:nvSpPr>
      <xdr:spPr>
        <a:xfrm>
          <a:off x="10528300" y="16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16303</xdr:rowOff>
    </xdr:from>
    <xdr:to>
      <xdr:col>50</xdr:col>
      <xdr:colOff>165100</xdr:colOff>
      <xdr:row>97</xdr:row>
      <xdr:rowOff>117903</xdr:rowOff>
    </xdr:to>
    <xdr:sp macro="" textlink="">
      <xdr:nvSpPr>
        <xdr:cNvPr id="491" name="楕円 490">
          <a:extLst>
            <a:ext uri="{FF2B5EF4-FFF2-40B4-BE49-F238E27FC236}">
              <a16:creationId xmlns:a16="http://schemas.microsoft.com/office/drawing/2014/main" id="{9ADFA806-F5C0-47DA-B814-856C87E48144}"/>
            </a:ext>
          </a:extLst>
        </xdr:cNvPr>
        <xdr:cNvSpPr/>
      </xdr:nvSpPr>
      <xdr:spPr>
        <a:xfrm>
          <a:off x="9588500" y="166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109030</xdr:rowOff>
    </xdr:from>
    <xdr:ext cx="534377" cy="259045"/>
    <xdr:sp macro="" textlink="">
      <xdr:nvSpPr>
        <xdr:cNvPr id="492" name="テキスト ボックス 491">
          <a:extLst>
            <a:ext uri="{FF2B5EF4-FFF2-40B4-BE49-F238E27FC236}">
              <a16:creationId xmlns:a16="http://schemas.microsoft.com/office/drawing/2014/main" id="{B38C77EF-5F37-4793-9D6F-BB580C37A36F}"/>
            </a:ext>
          </a:extLst>
        </xdr:cNvPr>
        <xdr:cNvSpPr txBox="1"/>
      </xdr:nvSpPr>
      <xdr:spPr>
        <a:xfrm>
          <a:off x="9372111" y="167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23422</xdr:rowOff>
    </xdr:from>
    <xdr:to>
      <xdr:col>46</xdr:col>
      <xdr:colOff>38100</xdr:colOff>
      <xdr:row>96</xdr:row>
      <xdr:rowOff>125022</xdr:rowOff>
    </xdr:to>
    <xdr:sp macro="" textlink="">
      <xdr:nvSpPr>
        <xdr:cNvPr id="493" name="楕円 492">
          <a:extLst>
            <a:ext uri="{FF2B5EF4-FFF2-40B4-BE49-F238E27FC236}">
              <a16:creationId xmlns:a16="http://schemas.microsoft.com/office/drawing/2014/main" id="{D198B256-4860-4DF9-BB4A-CAAC4717679F}"/>
            </a:ext>
          </a:extLst>
        </xdr:cNvPr>
        <xdr:cNvSpPr/>
      </xdr:nvSpPr>
      <xdr:spPr>
        <a:xfrm>
          <a:off x="8699500" y="164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116149</xdr:rowOff>
    </xdr:from>
    <xdr:ext cx="534377" cy="259045"/>
    <xdr:sp macro="" textlink="">
      <xdr:nvSpPr>
        <xdr:cNvPr id="494" name="テキスト ボックス 493">
          <a:extLst>
            <a:ext uri="{FF2B5EF4-FFF2-40B4-BE49-F238E27FC236}">
              <a16:creationId xmlns:a16="http://schemas.microsoft.com/office/drawing/2014/main" id="{B34E0A06-04E0-447C-953C-FCC3A6645593}"/>
            </a:ext>
          </a:extLst>
        </xdr:cNvPr>
        <xdr:cNvSpPr txBox="1"/>
      </xdr:nvSpPr>
      <xdr:spPr>
        <a:xfrm>
          <a:off x="8483111" y="165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146703</xdr:rowOff>
    </xdr:from>
    <xdr:to>
      <xdr:col>41</xdr:col>
      <xdr:colOff>101600</xdr:colOff>
      <xdr:row>96</xdr:row>
      <xdr:rowOff>76853</xdr:rowOff>
    </xdr:to>
    <xdr:sp macro="" textlink="">
      <xdr:nvSpPr>
        <xdr:cNvPr id="495" name="楕円 494">
          <a:extLst>
            <a:ext uri="{FF2B5EF4-FFF2-40B4-BE49-F238E27FC236}">
              <a16:creationId xmlns:a16="http://schemas.microsoft.com/office/drawing/2014/main" id="{16A12584-6EEA-45BA-AA44-BB0E3821F19F}"/>
            </a:ext>
          </a:extLst>
        </xdr:cNvPr>
        <xdr:cNvSpPr/>
      </xdr:nvSpPr>
      <xdr:spPr>
        <a:xfrm>
          <a:off x="7810500" y="164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67980</xdr:rowOff>
    </xdr:from>
    <xdr:ext cx="534377" cy="259045"/>
    <xdr:sp macro="" textlink="">
      <xdr:nvSpPr>
        <xdr:cNvPr id="496" name="テキスト ボックス 495">
          <a:extLst>
            <a:ext uri="{FF2B5EF4-FFF2-40B4-BE49-F238E27FC236}">
              <a16:creationId xmlns:a16="http://schemas.microsoft.com/office/drawing/2014/main" id="{307EF1D2-CA96-474A-988E-C6F775CC3E6E}"/>
            </a:ext>
          </a:extLst>
        </xdr:cNvPr>
        <xdr:cNvSpPr txBox="1"/>
      </xdr:nvSpPr>
      <xdr:spPr>
        <a:xfrm>
          <a:off x="7594111" y="165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118912</xdr:rowOff>
    </xdr:from>
    <xdr:to>
      <xdr:col>36</xdr:col>
      <xdr:colOff>165100</xdr:colOff>
      <xdr:row>97</xdr:row>
      <xdr:rowOff>49062</xdr:rowOff>
    </xdr:to>
    <xdr:sp macro="" textlink="">
      <xdr:nvSpPr>
        <xdr:cNvPr id="497" name="楕円 496">
          <a:extLst>
            <a:ext uri="{FF2B5EF4-FFF2-40B4-BE49-F238E27FC236}">
              <a16:creationId xmlns:a16="http://schemas.microsoft.com/office/drawing/2014/main" id="{FE43FF89-AA1C-4E35-A041-C89B210B8050}"/>
            </a:ext>
          </a:extLst>
        </xdr:cNvPr>
        <xdr:cNvSpPr/>
      </xdr:nvSpPr>
      <xdr:spPr>
        <a:xfrm>
          <a:off x="6921500" y="16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40189</xdr:rowOff>
    </xdr:from>
    <xdr:ext cx="534377" cy="259045"/>
    <xdr:sp macro="" textlink="">
      <xdr:nvSpPr>
        <xdr:cNvPr id="498" name="テキスト ボックス 497">
          <a:extLst>
            <a:ext uri="{FF2B5EF4-FFF2-40B4-BE49-F238E27FC236}">
              <a16:creationId xmlns:a16="http://schemas.microsoft.com/office/drawing/2014/main" id="{CC12AD89-992A-4F4B-BAB4-82B22FC0B3A4}"/>
            </a:ext>
          </a:extLst>
        </xdr:cNvPr>
        <xdr:cNvSpPr txBox="1"/>
      </xdr:nvSpPr>
      <xdr:spPr>
        <a:xfrm>
          <a:off x="6705111" y="166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372D2308-5A11-4873-AC33-730F22A0610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9E1F0A32-C7B3-4F2C-AF0F-FA4C7CA9055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BD6CDD26-D067-42EB-B232-9C39AF73B9B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884E2475-2E22-4948-956E-F7E6EDA161E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7F8640B9-052D-40D5-85BA-53F15D2BF2D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43EB475B-6BE7-45DC-B938-4DC8BF22D57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50D022D-B339-4F0D-8053-F7F8D99C949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CA255C9D-6FF5-41B3-9AE4-2AE31DCB5CD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BF84E4B9-4976-44A8-AE7B-33AEA22AD9A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2BF6008C-27FE-4F46-990B-0DCF116CDBD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D94F5E29-2283-470A-89CF-2FB9D09F8978}"/>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E250DF60-6E62-4F9A-AA16-0322B975109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8083961A-1031-4FF6-9DD3-F395D9F9A18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5D60201C-0EF9-4EF3-9F3A-1CF344EEDDE1}"/>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741486A7-92EE-451D-A733-16B7A88B045D}"/>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15EB8AE3-AD29-443D-9A44-4604E940185F}"/>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E72C00D9-504D-4A34-96F4-4C418378CC5A}"/>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9C8F19F0-E3BD-4AF3-A119-F67A7BF242BA}"/>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E52FD32F-CEAC-4D3F-844B-6704F876D99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88D766C0-BA35-4E59-8392-986C52F79509}"/>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ED9E884C-D971-4612-B8AE-347E0716F5F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AA4085C3-330F-4F74-BF9E-584678C58CFF}"/>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A5436900-F908-44AC-B2E6-A14B891640D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DCBD00F0-3262-4C99-AB47-8F0F71B7C41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F71DAD49-CFA1-414B-B5A7-82B46BC6473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C814E262-FC5F-49D3-86B9-693F084A1B89}"/>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CC5599CB-142E-40B4-8082-F11377329766}"/>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84330BCD-5DF9-4AF6-9526-5EB7FD6F26C3}"/>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FEE5E8B2-54D7-489A-B923-9A88904D8D1B}"/>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FBE45C56-6716-415A-A40E-2AE7BC9D1B2A}"/>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91367</xdr:rowOff>
    </xdr:from>
    <xdr:to>
      <xdr:col>85</xdr:col>
      <xdr:colOff>127000</xdr:colOff>
      <xdr:row>39</xdr:row>
      <xdr:rowOff>95939</xdr:rowOff>
    </xdr:to>
    <xdr:cxnSp macro="">
      <xdr:nvCxnSpPr>
        <xdr:cNvPr id="529" name="直線コネクタ 528">
          <a:extLst>
            <a:ext uri="{FF2B5EF4-FFF2-40B4-BE49-F238E27FC236}">
              <a16:creationId xmlns:a16="http://schemas.microsoft.com/office/drawing/2014/main" id="{3C21B1F6-471A-484D-A76F-7F0335B324C7}"/>
            </a:ext>
          </a:extLst>
        </xdr:cNvPr>
        <xdr:cNvCxnSpPr/>
      </xdr:nvCxnSpPr>
      <xdr:spPr>
        <a:xfrm flipV="1">
          <a:off x="15481300" y="677791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64097D06-50A7-4029-9B52-E57D70C5741E}"/>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3CF4E88F-29AA-4596-B6AE-7598CE9A836E}"/>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86959</xdr:rowOff>
    </xdr:from>
    <xdr:to>
      <xdr:col>81</xdr:col>
      <xdr:colOff>50800</xdr:colOff>
      <xdr:row>39</xdr:row>
      <xdr:rowOff>95939</xdr:rowOff>
    </xdr:to>
    <xdr:cxnSp macro="">
      <xdr:nvCxnSpPr>
        <xdr:cNvPr id="532" name="直線コネクタ 531">
          <a:extLst>
            <a:ext uri="{FF2B5EF4-FFF2-40B4-BE49-F238E27FC236}">
              <a16:creationId xmlns:a16="http://schemas.microsoft.com/office/drawing/2014/main" id="{0734AFD0-587E-4B20-860C-A32857FEF973}"/>
            </a:ext>
          </a:extLst>
        </xdr:cNvPr>
        <xdr:cNvCxnSpPr/>
      </xdr:nvCxnSpPr>
      <xdr:spPr>
        <a:xfrm>
          <a:off x="14592300" y="6773509"/>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89848F38-EF16-46A3-99FB-80560D339751}"/>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BF775953-B8EB-4730-93C1-D11B312B3B1F}"/>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89081</xdr:rowOff>
    </xdr:from>
    <xdr:to>
      <xdr:col>76</xdr:col>
      <xdr:colOff>114300</xdr:colOff>
      <xdr:row>39</xdr:row>
      <xdr:rowOff>86959</xdr:rowOff>
    </xdr:to>
    <xdr:cxnSp macro="">
      <xdr:nvCxnSpPr>
        <xdr:cNvPr id="535" name="直線コネクタ 534">
          <a:extLst>
            <a:ext uri="{FF2B5EF4-FFF2-40B4-BE49-F238E27FC236}">
              <a16:creationId xmlns:a16="http://schemas.microsoft.com/office/drawing/2014/main" id="{05081C7D-E01B-4C16-BA09-083D7FEEC497}"/>
            </a:ext>
          </a:extLst>
        </xdr:cNvPr>
        <xdr:cNvCxnSpPr/>
      </xdr:nvCxnSpPr>
      <xdr:spPr>
        <a:xfrm>
          <a:off x="13703300" y="6604181"/>
          <a:ext cx="889000" cy="1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CA4D363D-A18F-49BE-9326-A0B22E218694}"/>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AC590A8F-1850-4DE9-8BBE-81B5F9D5604F}"/>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33075</xdr:rowOff>
    </xdr:from>
    <xdr:to>
      <xdr:col>71</xdr:col>
      <xdr:colOff>177800</xdr:colOff>
      <xdr:row>38</xdr:row>
      <xdr:rowOff>89081</xdr:rowOff>
    </xdr:to>
    <xdr:cxnSp macro="">
      <xdr:nvCxnSpPr>
        <xdr:cNvPr id="538" name="直線コネクタ 537">
          <a:extLst>
            <a:ext uri="{FF2B5EF4-FFF2-40B4-BE49-F238E27FC236}">
              <a16:creationId xmlns:a16="http://schemas.microsoft.com/office/drawing/2014/main" id="{C88B0B14-2005-4D93-AD9F-BDB46AECBEA3}"/>
            </a:ext>
          </a:extLst>
        </xdr:cNvPr>
        <xdr:cNvCxnSpPr/>
      </xdr:nvCxnSpPr>
      <xdr:spPr>
        <a:xfrm>
          <a:off x="12814300" y="6548175"/>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818E16EF-0080-430B-BD0A-CCB5DA4C483F}"/>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90B516D5-1C2C-480A-AFB1-7E12D9BAAE4C}"/>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847F356B-CBCA-40AE-A517-7D7B0A9B7C93}"/>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55032D72-490E-43AB-B0A6-FBC0177DB63D}"/>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5773218-26B1-4466-9B2C-9997FB4D59F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692B64D5-AFD4-48B1-9E04-3B61ED9DC27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E8F9201F-7E42-4DBE-9635-CC413F161A3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5CEB4539-048D-48B7-9D89-6BF5D2F85E3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9E20D601-3090-4C3A-A9B5-7E56BF0146F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40567</xdr:rowOff>
    </xdr:from>
    <xdr:to>
      <xdr:col>85</xdr:col>
      <xdr:colOff>177800</xdr:colOff>
      <xdr:row>39</xdr:row>
      <xdr:rowOff>142167</xdr:rowOff>
    </xdr:to>
    <xdr:sp macro="" textlink="">
      <xdr:nvSpPr>
        <xdr:cNvPr id="548" name="楕円 547">
          <a:extLst>
            <a:ext uri="{FF2B5EF4-FFF2-40B4-BE49-F238E27FC236}">
              <a16:creationId xmlns:a16="http://schemas.microsoft.com/office/drawing/2014/main" id="{1D12147E-04B3-4E5E-9196-88ED19C80077}"/>
            </a:ext>
          </a:extLst>
        </xdr:cNvPr>
        <xdr:cNvSpPr/>
      </xdr:nvSpPr>
      <xdr:spPr>
        <a:xfrm>
          <a:off x="162687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126944</xdr:rowOff>
    </xdr:from>
    <xdr:ext cx="313932" cy="259045"/>
    <xdr:sp macro="" textlink="">
      <xdr:nvSpPr>
        <xdr:cNvPr id="549" name="災害復旧事業費該当値テキスト">
          <a:extLst>
            <a:ext uri="{FF2B5EF4-FFF2-40B4-BE49-F238E27FC236}">
              <a16:creationId xmlns:a16="http://schemas.microsoft.com/office/drawing/2014/main" id="{66D115D7-61D4-4CBD-B0AB-C86F2FA54965}"/>
            </a:ext>
          </a:extLst>
        </xdr:cNvPr>
        <xdr:cNvSpPr txBox="1"/>
      </xdr:nvSpPr>
      <xdr:spPr>
        <a:xfrm>
          <a:off x="16370300" y="6642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45139</xdr:rowOff>
    </xdr:from>
    <xdr:to>
      <xdr:col>81</xdr:col>
      <xdr:colOff>101600</xdr:colOff>
      <xdr:row>39</xdr:row>
      <xdr:rowOff>146739</xdr:rowOff>
    </xdr:to>
    <xdr:sp macro="" textlink="">
      <xdr:nvSpPr>
        <xdr:cNvPr id="550" name="楕円 549">
          <a:extLst>
            <a:ext uri="{FF2B5EF4-FFF2-40B4-BE49-F238E27FC236}">
              <a16:creationId xmlns:a16="http://schemas.microsoft.com/office/drawing/2014/main" id="{D012BD86-835C-42FC-B878-FADCFB5CD145}"/>
            </a:ext>
          </a:extLst>
        </xdr:cNvPr>
        <xdr:cNvSpPr/>
      </xdr:nvSpPr>
      <xdr:spPr>
        <a:xfrm>
          <a:off x="15430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137866</xdr:rowOff>
    </xdr:from>
    <xdr:ext cx="313932" cy="259045"/>
    <xdr:sp macro="" textlink="">
      <xdr:nvSpPr>
        <xdr:cNvPr id="551" name="テキスト ボックス 550">
          <a:extLst>
            <a:ext uri="{FF2B5EF4-FFF2-40B4-BE49-F238E27FC236}">
              <a16:creationId xmlns:a16="http://schemas.microsoft.com/office/drawing/2014/main" id="{B4597E0F-8CDE-469F-A84D-17ED4B9A7182}"/>
            </a:ext>
          </a:extLst>
        </xdr:cNvPr>
        <xdr:cNvSpPr txBox="1"/>
      </xdr:nvSpPr>
      <xdr:spPr>
        <a:xfrm>
          <a:off x="15324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36159</xdr:rowOff>
    </xdr:from>
    <xdr:to>
      <xdr:col>76</xdr:col>
      <xdr:colOff>165100</xdr:colOff>
      <xdr:row>39</xdr:row>
      <xdr:rowOff>137759</xdr:rowOff>
    </xdr:to>
    <xdr:sp macro="" textlink="">
      <xdr:nvSpPr>
        <xdr:cNvPr id="552" name="楕円 551">
          <a:extLst>
            <a:ext uri="{FF2B5EF4-FFF2-40B4-BE49-F238E27FC236}">
              <a16:creationId xmlns:a16="http://schemas.microsoft.com/office/drawing/2014/main" id="{C1685FB3-03FF-4B48-B35E-6CE7122C019C}"/>
            </a:ext>
          </a:extLst>
        </xdr:cNvPr>
        <xdr:cNvSpPr/>
      </xdr:nvSpPr>
      <xdr:spPr>
        <a:xfrm>
          <a:off x="14541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128886</xdr:rowOff>
    </xdr:from>
    <xdr:ext cx="313932" cy="259045"/>
    <xdr:sp macro="" textlink="">
      <xdr:nvSpPr>
        <xdr:cNvPr id="553" name="テキスト ボックス 552">
          <a:extLst>
            <a:ext uri="{FF2B5EF4-FFF2-40B4-BE49-F238E27FC236}">
              <a16:creationId xmlns:a16="http://schemas.microsoft.com/office/drawing/2014/main" id="{88B46F94-E9F9-42FD-8765-16585F0A00AF}"/>
            </a:ext>
          </a:extLst>
        </xdr:cNvPr>
        <xdr:cNvSpPr txBox="1"/>
      </xdr:nvSpPr>
      <xdr:spPr>
        <a:xfrm>
          <a:off x="14435333" y="6815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38281</xdr:rowOff>
    </xdr:from>
    <xdr:to>
      <xdr:col>72</xdr:col>
      <xdr:colOff>38100</xdr:colOff>
      <xdr:row>38</xdr:row>
      <xdr:rowOff>139881</xdr:rowOff>
    </xdr:to>
    <xdr:sp macro="" textlink="">
      <xdr:nvSpPr>
        <xdr:cNvPr id="554" name="楕円 553">
          <a:extLst>
            <a:ext uri="{FF2B5EF4-FFF2-40B4-BE49-F238E27FC236}">
              <a16:creationId xmlns:a16="http://schemas.microsoft.com/office/drawing/2014/main" id="{956BC235-B347-4358-B550-A8656E509AB6}"/>
            </a:ext>
          </a:extLst>
        </xdr:cNvPr>
        <xdr:cNvSpPr/>
      </xdr:nvSpPr>
      <xdr:spPr>
        <a:xfrm>
          <a:off x="13652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131008</xdr:rowOff>
    </xdr:from>
    <xdr:ext cx="469744" cy="259045"/>
    <xdr:sp macro="" textlink="">
      <xdr:nvSpPr>
        <xdr:cNvPr id="555" name="テキスト ボックス 554">
          <a:extLst>
            <a:ext uri="{FF2B5EF4-FFF2-40B4-BE49-F238E27FC236}">
              <a16:creationId xmlns:a16="http://schemas.microsoft.com/office/drawing/2014/main" id="{876121CE-E81C-4DA6-8BD4-9D782C4AD910}"/>
            </a:ext>
          </a:extLst>
        </xdr:cNvPr>
        <xdr:cNvSpPr txBox="1"/>
      </xdr:nvSpPr>
      <xdr:spPr>
        <a:xfrm>
          <a:off x="13468428" y="66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153724</xdr:rowOff>
    </xdr:from>
    <xdr:to>
      <xdr:col>67</xdr:col>
      <xdr:colOff>101600</xdr:colOff>
      <xdr:row>38</xdr:row>
      <xdr:rowOff>83874</xdr:rowOff>
    </xdr:to>
    <xdr:sp macro="" textlink="">
      <xdr:nvSpPr>
        <xdr:cNvPr id="556" name="楕円 555">
          <a:extLst>
            <a:ext uri="{FF2B5EF4-FFF2-40B4-BE49-F238E27FC236}">
              <a16:creationId xmlns:a16="http://schemas.microsoft.com/office/drawing/2014/main" id="{996245D4-9EF9-464B-8A35-08A080535D53}"/>
            </a:ext>
          </a:extLst>
        </xdr:cNvPr>
        <xdr:cNvSpPr/>
      </xdr:nvSpPr>
      <xdr:spPr>
        <a:xfrm>
          <a:off x="12763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100401</xdr:rowOff>
    </xdr:from>
    <xdr:ext cx="469744" cy="259045"/>
    <xdr:sp macro="" textlink="">
      <xdr:nvSpPr>
        <xdr:cNvPr id="557" name="テキスト ボックス 556">
          <a:extLst>
            <a:ext uri="{FF2B5EF4-FFF2-40B4-BE49-F238E27FC236}">
              <a16:creationId xmlns:a16="http://schemas.microsoft.com/office/drawing/2014/main" id="{66DC9C80-80DB-4A81-AF0F-25EBCAED04AC}"/>
            </a:ext>
          </a:extLst>
        </xdr:cNvPr>
        <xdr:cNvSpPr txBox="1"/>
      </xdr:nvSpPr>
      <xdr:spPr>
        <a:xfrm>
          <a:off x="12579428" y="627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EDECC6C0-FD03-4B1B-832F-74E3E00BEDE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6DDC1FF7-634D-44D1-9F41-11056CB69AB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3E5C13A7-C46E-481F-ABDD-CA5C7ACA946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3DDA806D-B430-4170-9D8D-1E9688E9DFF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19F1D794-82F5-45B7-B764-E43CA5607B2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48614DEB-1786-4859-A7C6-ED0B200EDB2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45F3BC26-4C1F-483B-8321-27E66EE5B3F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3350253E-90D1-4A54-B42E-8C5393F4EF4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9D333913-6244-438C-BFEE-58B7CD87FE2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2E379CF6-FEA2-4235-BE29-F15143501AD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B2A3A853-D0CB-441C-B855-73BBE29863F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1EA5F055-E4B3-4010-B45A-ED967AC6C46A}"/>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2E49D56E-17D8-4EFC-8462-35A59E04534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C5F84548-68CF-4B1B-96EC-2B555BD0995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10F133F5-5BC7-49BB-BF67-9570FB3FB22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5E13AFA6-14F7-49CC-8B41-3403A77B4512}"/>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795DB01B-4412-42DC-81A5-7E3EEED90A5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F27772D7-3C44-4789-B4D8-576AE57863F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58B6E050-38FE-41CB-B0B1-E4B468EA9CC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E3CC741-D3F7-4787-8175-902BB31965D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823B1E7C-9A61-492A-BDD2-AE5C7CE6DF9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6EA4342-5BD6-43E5-8F71-B83A0BB4098F}"/>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D7C302D9-2C44-43D9-8962-95AE605BE1ED}"/>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2ED2BD27-EFE0-4E77-A9A7-360378E5764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1FE066EE-3CFF-4E5E-BBA3-B8605BFACA29}"/>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C6A78395-6982-4A25-ACAB-638D5844909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C9E2AE8A-874E-40E2-A913-6B6D6DCE1634}"/>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8349EDD1-58F4-4A44-967F-B365BC86C74F}"/>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E24EA72A-6D63-452F-85AD-AE4705E9ABE3}"/>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3A21F54E-8B7F-4469-94A2-85702B09235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52ACE703-6B3A-4964-A778-2BFEBCD1F6E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6A7AFB4C-7E7C-4D34-B454-03040C87E23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7C96231-D69A-490E-881F-E9460D0C914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A41C0B57-DC78-44DA-9383-6318FCB0032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3F8BCF9-FCCC-433F-AD1F-547EE83FDBA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D1755D7-BB2F-4189-8120-11B9C8661B9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ACAF8860-AB16-4211-B1F0-1AE612B25F8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120858E-0FAB-497C-9600-543B1D38D02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F0D8F5C2-134C-4FAA-BB2E-077F9E255E7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DE9AB838-292F-4A42-ABFE-D27C0E2E9BBE}"/>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CC4EDEE2-E844-45B2-BF39-D22B5FD6805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3234CDEB-6468-4F71-A970-6C6C59F9EAF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1977248D-24F1-4444-A4C8-653F57FBEB3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9A7A31C1-9F72-4655-9EFB-5131CCAA77E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29A3B6BC-34AF-4A0C-AA7E-8D5B543E545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D69B26D1-FA34-485A-A6D6-A2599F6A2E41}"/>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CB2E30C0-2ECF-4530-85D2-4AB5D92ABDD4}"/>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A5DA163D-EF89-414C-B3C1-3052CF40310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F55DC475-E67E-456C-B6CD-1F70ADF734C6}"/>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F82042E0-1B33-49A3-B829-3FBE8299AD7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118039A8-CCD8-4AFA-B560-1E65DB25312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E50D4616-485B-4DF1-B505-A5C2364176D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C162FFE4-A0F6-4A0F-80AD-210B55B4FB2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E39677BD-E330-4C2E-AD1C-D50DFDFE104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D0400F1-832E-440A-9E72-FB976343038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56BF83AD-8704-4A41-9A9D-36A5BB946A8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7D182A24-B2EB-42F4-960D-E2C5869A168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8205850D-5604-4CD0-BE73-04095010DE6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84719D5A-190E-40AD-B396-70E642F2F5C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14D66713-1649-4A88-9395-37F1DF582038}"/>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12D826AE-5D65-4617-9BAF-78404E4A3C4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5B9AA7E8-A3FD-449C-8187-EA533B98BD6E}"/>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680105A7-6477-4E3D-9024-173E8098699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D5E9D6C8-A813-45F8-8F5A-C4904D64587D}"/>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E728C062-4DAB-4347-86DC-9DE29EF3305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8F1AA560-DCEF-42D9-AA82-9F1F34B631D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BD901A2C-466F-4287-A700-87C16BAE35F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1EC1F4C9-2013-4577-A145-802DC4C9A75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73DCE643-5275-41E4-A5EE-D9B7083109F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C895B951-E7FD-48EE-8758-F67E5308C1C4}"/>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D5630F34-9127-4FD4-A364-19167F03BD5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44024F97-A483-4416-BC90-20234EFD1592}"/>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754DB4A8-54AD-4B73-A3DE-0D9FB48F4DB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57C0C747-96BE-4626-B167-59457FE91349}"/>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92C231B8-CD16-4D05-9DF9-55397DE2B6E7}"/>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AA58946C-A0E7-4CD9-B95D-1A564E6DD1CD}"/>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6C16577F-B309-4BE6-A703-3CF6823F9ED4}"/>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7B11FA6F-D1B2-4B35-B1CD-189524A753A9}"/>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80835</xdr:rowOff>
    </xdr:from>
    <xdr:to>
      <xdr:col>85</xdr:col>
      <xdr:colOff>127000</xdr:colOff>
      <xdr:row>77</xdr:row>
      <xdr:rowOff>116497</xdr:rowOff>
    </xdr:to>
    <xdr:cxnSp macro="">
      <xdr:nvCxnSpPr>
        <xdr:cNvPr id="636" name="直線コネクタ 635">
          <a:extLst>
            <a:ext uri="{FF2B5EF4-FFF2-40B4-BE49-F238E27FC236}">
              <a16:creationId xmlns:a16="http://schemas.microsoft.com/office/drawing/2014/main" id="{2B7416E7-A7FF-43FF-9131-1EF6FC58C3F7}"/>
            </a:ext>
          </a:extLst>
        </xdr:cNvPr>
        <xdr:cNvCxnSpPr/>
      </xdr:nvCxnSpPr>
      <xdr:spPr>
        <a:xfrm>
          <a:off x="15481300" y="13282485"/>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F140FA34-CC51-4256-AEB8-307ED7564977}"/>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524AD11B-87D5-4A4C-8339-3E05878CA58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80835</xdr:rowOff>
    </xdr:from>
    <xdr:to>
      <xdr:col>81</xdr:col>
      <xdr:colOff>50800</xdr:colOff>
      <xdr:row>77</xdr:row>
      <xdr:rowOff>143777</xdr:rowOff>
    </xdr:to>
    <xdr:cxnSp macro="">
      <xdr:nvCxnSpPr>
        <xdr:cNvPr id="639" name="直線コネクタ 638">
          <a:extLst>
            <a:ext uri="{FF2B5EF4-FFF2-40B4-BE49-F238E27FC236}">
              <a16:creationId xmlns:a16="http://schemas.microsoft.com/office/drawing/2014/main" id="{DA4B98FD-48A6-460E-809D-05812A80DA6A}"/>
            </a:ext>
          </a:extLst>
        </xdr:cNvPr>
        <xdr:cNvCxnSpPr/>
      </xdr:nvCxnSpPr>
      <xdr:spPr>
        <a:xfrm flipV="1">
          <a:off x="14592300" y="13282485"/>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320EE06A-C7C8-4C26-9DD1-3EA60B17D227}"/>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3E309C03-BE1F-44A1-8FF7-3817B9D8A32A}"/>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143777</xdr:rowOff>
    </xdr:from>
    <xdr:to>
      <xdr:col>76</xdr:col>
      <xdr:colOff>114300</xdr:colOff>
      <xdr:row>78</xdr:row>
      <xdr:rowOff>68796</xdr:rowOff>
    </xdr:to>
    <xdr:cxnSp macro="">
      <xdr:nvCxnSpPr>
        <xdr:cNvPr id="642" name="直線コネクタ 641">
          <a:extLst>
            <a:ext uri="{FF2B5EF4-FFF2-40B4-BE49-F238E27FC236}">
              <a16:creationId xmlns:a16="http://schemas.microsoft.com/office/drawing/2014/main" id="{F4C07E4F-8286-4DF8-B461-9181963C7F97}"/>
            </a:ext>
          </a:extLst>
        </xdr:cNvPr>
        <xdr:cNvCxnSpPr/>
      </xdr:nvCxnSpPr>
      <xdr:spPr>
        <a:xfrm flipV="1">
          <a:off x="13703300" y="13345427"/>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2EE0128A-5A7C-4F6F-BD00-74B3B2B9317B}"/>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CB803714-099C-4619-B2BA-9D108D5ED4AC}"/>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68796</xdr:rowOff>
    </xdr:from>
    <xdr:to>
      <xdr:col>71</xdr:col>
      <xdr:colOff>177800</xdr:colOff>
      <xdr:row>79</xdr:row>
      <xdr:rowOff>12522</xdr:rowOff>
    </xdr:to>
    <xdr:cxnSp macro="">
      <xdr:nvCxnSpPr>
        <xdr:cNvPr id="645" name="直線コネクタ 644">
          <a:extLst>
            <a:ext uri="{FF2B5EF4-FFF2-40B4-BE49-F238E27FC236}">
              <a16:creationId xmlns:a16="http://schemas.microsoft.com/office/drawing/2014/main" id="{5EB83FDB-30C7-46B9-92F7-7EC1BC8AECF7}"/>
            </a:ext>
          </a:extLst>
        </xdr:cNvPr>
        <xdr:cNvCxnSpPr/>
      </xdr:nvCxnSpPr>
      <xdr:spPr>
        <a:xfrm flipV="1">
          <a:off x="12814300" y="13441896"/>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58DCC190-8C2C-4CA3-84B6-8880817DCE08}"/>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8D460BBF-6052-41A2-89E7-E53BA619DEE1}"/>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BDDE5215-F697-48B3-870F-56E392039C0F}"/>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8594C405-138F-453C-A4FA-74957DE7890D}"/>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40544910-BF05-42E1-82A8-71FFB7E0629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D2280507-EEAD-4779-A6B9-51A3C636CB4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B797EEE7-A1FC-4903-8208-3B8D01E3D2B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55E4063-AD52-473E-AEFA-B18220F1E07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662E3B6-5C88-438D-8BD5-D2082499F9F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65697</xdr:rowOff>
    </xdr:from>
    <xdr:to>
      <xdr:col>85</xdr:col>
      <xdr:colOff>177800</xdr:colOff>
      <xdr:row>77</xdr:row>
      <xdr:rowOff>167297</xdr:rowOff>
    </xdr:to>
    <xdr:sp macro="" textlink="">
      <xdr:nvSpPr>
        <xdr:cNvPr id="655" name="楕円 654">
          <a:extLst>
            <a:ext uri="{FF2B5EF4-FFF2-40B4-BE49-F238E27FC236}">
              <a16:creationId xmlns:a16="http://schemas.microsoft.com/office/drawing/2014/main" id="{DF9C4297-D94B-490B-A167-745BCB377ACF}"/>
            </a:ext>
          </a:extLst>
        </xdr:cNvPr>
        <xdr:cNvSpPr/>
      </xdr:nvSpPr>
      <xdr:spPr>
        <a:xfrm>
          <a:off x="16268700" y="132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44124</xdr:rowOff>
    </xdr:from>
    <xdr:ext cx="534377" cy="259045"/>
    <xdr:sp macro="" textlink="">
      <xdr:nvSpPr>
        <xdr:cNvPr id="656" name="公債費該当値テキスト">
          <a:extLst>
            <a:ext uri="{FF2B5EF4-FFF2-40B4-BE49-F238E27FC236}">
              <a16:creationId xmlns:a16="http://schemas.microsoft.com/office/drawing/2014/main" id="{4D75E553-2F0B-472C-85D4-6122B540CECA}"/>
            </a:ext>
          </a:extLst>
        </xdr:cNvPr>
        <xdr:cNvSpPr txBox="1"/>
      </xdr:nvSpPr>
      <xdr:spPr>
        <a:xfrm>
          <a:off x="16370300" y="132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30035</xdr:rowOff>
    </xdr:from>
    <xdr:to>
      <xdr:col>81</xdr:col>
      <xdr:colOff>101600</xdr:colOff>
      <xdr:row>77</xdr:row>
      <xdr:rowOff>131635</xdr:rowOff>
    </xdr:to>
    <xdr:sp macro="" textlink="">
      <xdr:nvSpPr>
        <xdr:cNvPr id="657" name="楕円 656">
          <a:extLst>
            <a:ext uri="{FF2B5EF4-FFF2-40B4-BE49-F238E27FC236}">
              <a16:creationId xmlns:a16="http://schemas.microsoft.com/office/drawing/2014/main" id="{8AE8C477-83CE-4359-8936-8ADA658A32AA}"/>
            </a:ext>
          </a:extLst>
        </xdr:cNvPr>
        <xdr:cNvSpPr/>
      </xdr:nvSpPr>
      <xdr:spPr>
        <a:xfrm>
          <a:off x="15430500" y="13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122762</xdr:rowOff>
    </xdr:from>
    <xdr:ext cx="534377" cy="259045"/>
    <xdr:sp macro="" textlink="">
      <xdr:nvSpPr>
        <xdr:cNvPr id="658" name="テキスト ボックス 657">
          <a:extLst>
            <a:ext uri="{FF2B5EF4-FFF2-40B4-BE49-F238E27FC236}">
              <a16:creationId xmlns:a16="http://schemas.microsoft.com/office/drawing/2014/main" id="{F1DFB04B-642D-4528-A43E-8F701638EBFC}"/>
            </a:ext>
          </a:extLst>
        </xdr:cNvPr>
        <xdr:cNvSpPr txBox="1"/>
      </xdr:nvSpPr>
      <xdr:spPr>
        <a:xfrm>
          <a:off x="15214111" y="133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92977</xdr:rowOff>
    </xdr:from>
    <xdr:to>
      <xdr:col>76</xdr:col>
      <xdr:colOff>165100</xdr:colOff>
      <xdr:row>78</xdr:row>
      <xdr:rowOff>23127</xdr:rowOff>
    </xdr:to>
    <xdr:sp macro="" textlink="">
      <xdr:nvSpPr>
        <xdr:cNvPr id="659" name="楕円 658">
          <a:extLst>
            <a:ext uri="{FF2B5EF4-FFF2-40B4-BE49-F238E27FC236}">
              <a16:creationId xmlns:a16="http://schemas.microsoft.com/office/drawing/2014/main" id="{C3111DF1-D003-4D92-AC8E-C75E351A8E2A}"/>
            </a:ext>
          </a:extLst>
        </xdr:cNvPr>
        <xdr:cNvSpPr/>
      </xdr:nvSpPr>
      <xdr:spPr>
        <a:xfrm>
          <a:off x="14541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14254</xdr:rowOff>
    </xdr:from>
    <xdr:ext cx="534377" cy="259045"/>
    <xdr:sp macro="" textlink="">
      <xdr:nvSpPr>
        <xdr:cNvPr id="660" name="テキスト ボックス 659">
          <a:extLst>
            <a:ext uri="{FF2B5EF4-FFF2-40B4-BE49-F238E27FC236}">
              <a16:creationId xmlns:a16="http://schemas.microsoft.com/office/drawing/2014/main" id="{BC597A0A-00A5-42A6-8A94-B1A3F6E048CB}"/>
            </a:ext>
          </a:extLst>
        </xdr:cNvPr>
        <xdr:cNvSpPr txBox="1"/>
      </xdr:nvSpPr>
      <xdr:spPr>
        <a:xfrm>
          <a:off x="14325111" y="133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17996</xdr:rowOff>
    </xdr:from>
    <xdr:to>
      <xdr:col>72</xdr:col>
      <xdr:colOff>38100</xdr:colOff>
      <xdr:row>78</xdr:row>
      <xdr:rowOff>119596</xdr:rowOff>
    </xdr:to>
    <xdr:sp macro="" textlink="">
      <xdr:nvSpPr>
        <xdr:cNvPr id="661" name="楕円 660">
          <a:extLst>
            <a:ext uri="{FF2B5EF4-FFF2-40B4-BE49-F238E27FC236}">
              <a16:creationId xmlns:a16="http://schemas.microsoft.com/office/drawing/2014/main" id="{7BADC148-2195-4818-A038-D8FAD0DE3B5A}"/>
            </a:ext>
          </a:extLst>
        </xdr:cNvPr>
        <xdr:cNvSpPr/>
      </xdr:nvSpPr>
      <xdr:spPr>
        <a:xfrm>
          <a:off x="13652500" y="13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110723</xdr:rowOff>
    </xdr:from>
    <xdr:ext cx="534377" cy="259045"/>
    <xdr:sp macro="" textlink="">
      <xdr:nvSpPr>
        <xdr:cNvPr id="662" name="テキスト ボックス 661">
          <a:extLst>
            <a:ext uri="{FF2B5EF4-FFF2-40B4-BE49-F238E27FC236}">
              <a16:creationId xmlns:a16="http://schemas.microsoft.com/office/drawing/2014/main" id="{627EA0AC-D40A-4F1F-A3DC-249FF7F359C5}"/>
            </a:ext>
          </a:extLst>
        </xdr:cNvPr>
        <xdr:cNvSpPr txBox="1"/>
      </xdr:nvSpPr>
      <xdr:spPr>
        <a:xfrm>
          <a:off x="13436111" y="1348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133172</xdr:rowOff>
    </xdr:from>
    <xdr:to>
      <xdr:col>67</xdr:col>
      <xdr:colOff>101600</xdr:colOff>
      <xdr:row>79</xdr:row>
      <xdr:rowOff>63322</xdr:rowOff>
    </xdr:to>
    <xdr:sp macro="" textlink="">
      <xdr:nvSpPr>
        <xdr:cNvPr id="663" name="楕円 662">
          <a:extLst>
            <a:ext uri="{FF2B5EF4-FFF2-40B4-BE49-F238E27FC236}">
              <a16:creationId xmlns:a16="http://schemas.microsoft.com/office/drawing/2014/main" id="{C1080E5E-D5B6-4D21-A155-CE30CCFC8345}"/>
            </a:ext>
          </a:extLst>
        </xdr:cNvPr>
        <xdr:cNvSpPr/>
      </xdr:nvSpPr>
      <xdr:spPr>
        <a:xfrm>
          <a:off x="12763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54449</xdr:rowOff>
    </xdr:from>
    <xdr:ext cx="534377" cy="259045"/>
    <xdr:sp macro="" textlink="">
      <xdr:nvSpPr>
        <xdr:cNvPr id="664" name="テキスト ボックス 663">
          <a:extLst>
            <a:ext uri="{FF2B5EF4-FFF2-40B4-BE49-F238E27FC236}">
              <a16:creationId xmlns:a16="http://schemas.microsoft.com/office/drawing/2014/main" id="{1208012E-9DA5-40EC-82AA-833614657EAB}"/>
            </a:ext>
          </a:extLst>
        </xdr:cNvPr>
        <xdr:cNvSpPr txBox="1"/>
      </xdr:nvSpPr>
      <xdr:spPr>
        <a:xfrm>
          <a:off x="12547111" y="135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A9D4752-5472-4A5E-8167-E452B43989A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F488393F-1296-4A5F-A65D-46781BE953D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9FD6E919-7207-430D-A905-D9F9C02DEB7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2ECA5ABE-903B-435E-8A01-8B0AEC2951E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16ECD92D-7861-412E-9761-824C3C51447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33E6E448-6B25-448C-8265-64AA96C7213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13580226-908D-4A97-B22B-DD5A6E4F8E1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2C7DA7B-EC07-45CB-A421-64F1667751D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B723566E-3D0E-4612-B0EE-CFD75DEC696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405F63D7-FC8E-44B8-9C43-69BB7648165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69C22D83-0C17-4D38-A928-7749EC6EBE8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DAEDB77D-C229-493B-8856-BF1D29563FF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A63D82CC-361F-4B0B-B071-92E9D0853B1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1C08F4C7-917F-48E0-9E26-FF1F1E3F2F6B}"/>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B03F84B3-5052-4A13-BA3E-1BA9B920BD8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E8FE7FE5-6B77-48EB-938D-A1A15EB6D36C}"/>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BB4368DD-F03E-4B66-B403-E2B7E841B367}"/>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A01BA618-60C9-4237-8A20-66D5D546C1BF}"/>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201F960E-972D-4051-B2F7-A5CD7D7DC5A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967D87D3-A235-4304-B40B-D1CD6581163D}"/>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8DD2A62D-79DF-4C4B-BCA9-6B2F586FD62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19411</xdr:rowOff>
    </xdr:from>
    <xdr:to>
      <xdr:col>85</xdr:col>
      <xdr:colOff>126364</xdr:colOff>
      <xdr:row>98</xdr:row>
      <xdr:rowOff>62433</xdr:rowOff>
    </xdr:to>
    <xdr:cxnSp macro="">
      <xdr:nvCxnSpPr>
        <xdr:cNvPr id="686" name="直線コネクタ 685">
          <a:extLst>
            <a:ext uri="{FF2B5EF4-FFF2-40B4-BE49-F238E27FC236}">
              <a16:creationId xmlns:a16="http://schemas.microsoft.com/office/drawing/2014/main" id="{F51B1C61-58D2-44EC-A9B9-513E28ED559F}"/>
            </a:ext>
          </a:extLst>
        </xdr:cNvPr>
        <xdr:cNvCxnSpPr/>
      </xdr:nvCxnSpPr>
      <xdr:spPr>
        <a:xfrm flipV="1">
          <a:off x="16317595" y="15964261"/>
          <a:ext cx="1269" cy="90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66260</xdr:rowOff>
    </xdr:from>
    <xdr:ext cx="469744" cy="259045"/>
    <xdr:sp macro="" textlink="">
      <xdr:nvSpPr>
        <xdr:cNvPr id="687" name="積立金最小値テキスト">
          <a:extLst>
            <a:ext uri="{FF2B5EF4-FFF2-40B4-BE49-F238E27FC236}">
              <a16:creationId xmlns:a16="http://schemas.microsoft.com/office/drawing/2014/main" id="{950262DC-F92B-4071-96BD-E2258F20DA93}"/>
            </a:ext>
          </a:extLst>
        </xdr:cNvPr>
        <xdr:cNvSpPr txBox="1"/>
      </xdr:nvSpPr>
      <xdr:spPr>
        <a:xfrm>
          <a:off x="16370300" y="168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62433</xdr:rowOff>
    </xdr:from>
    <xdr:to>
      <xdr:col>86</xdr:col>
      <xdr:colOff>25400</xdr:colOff>
      <xdr:row>98</xdr:row>
      <xdr:rowOff>62433</xdr:rowOff>
    </xdr:to>
    <xdr:cxnSp macro="">
      <xdr:nvCxnSpPr>
        <xdr:cNvPr id="688" name="直線コネクタ 687">
          <a:extLst>
            <a:ext uri="{FF2B5EF4-FFF2-40B4-BE49-F238E27FC236}">
              <a16:creationId xmlns:a16="http://schemas.microsoft.com/office/drawing/2014/main" id="{6E548381-1B81-4E3B-9B82-F2184B862FAD}"/>
            </a:ext>
          </a:extLst>
        </xdr:cNvPr>
        <xdr:cNvCxnSpPr/>
      </xdr:nvCxnSpPr>
      <xdr:spPr>
        <a:xfrm>
          <a:off x="16230600" y="1686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137538</xdr:rowOff>
    </xdr:from>
    <xdr:ext cx="534377" cy="259045"/>
    <xdr:sp macro="" textlink="">
      <xdr:nvSpPr>
        <xdr:cNvPr id="689" name="積立金最大値テキスト">
          <a:extLst>
            <a:ext uri="{FF2B5EF4-FFF2-40B4-BE49-F238E27FC236}">
              <a16:creationId xmlns:a16="http://schemas.microsoft.com/office/drawing/2014/main" id="{E59CF6C9-8E81-42DF-9561-2C9B9BF5A3CA}"/>
            </a:ext>
          </a:extLst>
        </xdr:cNvPr>
        <xdr:cNvSpPr txBox="1"/>
      </xdr:nvSpPr>
      <xdr:spPr>
        <a:xfrm>
          <a:off x="16370300" y="157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19411</xdr:rowOff>
    </xdr:from>
    <xdr:to>
      <xdr:col>86</xdr:col>
      <xdr:colOff>25400</xdr:colOff>
      <xdr:row>93</xdr:row>
      <xdr:rowOff>19411</xdr:rowOff>
    </xdr:to>
    <xdr:cxnSp macro="">
      <xdr:nvCxnSpPr>
        <xdr:cNvPr id="690" name="直線コネクタ 689">
          <a:extLst>
            <a:ext uri="{FF2B5EF4-FFF2-40B4-BE49-F238E27FC236}">
              <a16:creationId xmlns:a16="http://schemas.microsoft.com/office/drawing/2014/main" id="{4541FF24-2DD1-4F10-82AB-E9BB687F15DC}"/>
            </a:ext>
          </a:extLst>
        </xdr:cNvPr>
        <xdr:cNvCxnSpPr/>
      </xdr:nvCxnSpPr>
      <xdr:spPr>
        <a:xfrm>
          <a:off x="16230600" y="159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96769</xdr:rowOff>
    </xdr:from>
    <xdr:to>
      <xdr:col>85</xdr:col>
      <xdr:colOff>127000</xdr:colOff>
      <xdr:row>93</xdr:row>
      <xdr:rowOff>83418</xdr:rowOff>
    </xdr:to>
    <xdr:cxnSp macro="">
      <xdr:nvCxnSpPr>
        <xdr:cNvPr id="691" name="直線コネクタ 690">
          <a:extLst>
            <a:ext uri="{FF2B5EF4-FFF2-40B4-BE49-F238E27FC236}">
              <a16:creationId xmlns:a16="http://schemas.microsoft.com/office/drawing/2014/main" id="{1954BA61-CB60-4E56-869A-18D416CF6211}"/>
            </a:ext>
          </a:extLst>
        </xdr:cNvPr>
        <xdr:cNvCxnSpPr/>
      </xdr:nvCxnSpPr>
      <xdr:spPr>
        <a:xfrm>
          <a:off x="15481300" y="15527269"/>
          <a:ext cx="838200" cy="50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136273</xdr:rowOff>
    </xdr:from>
    <xdr:ext cx="469744" cy="259045"/>
    <xdr:sp macro="" textlink="">
      <xdr:nvSpPr>
        <xdr:cNvPr id="692" name="積立金平均値テキスト">
          <a:extLst>
            <a:ext uri="{FF2B5EF4-FFF2-40B4-BE49-F238E27FC236}">
              <a16:creationId xmlns:a16="http://schemas.microsoft.com/office/drawing/2014/main" id="{142E2534-44F0-466F-9285-4103647A2C5F}"/>
            </a:ext>
          </a:extLst>
        </xdr:cNvPr>
        <xdr:cNvSpPr txBox="1"/>
      </xdr:nvSpPr>
      <xdr:spPr>
        <a:xfrm>
          <a:off x="16370300" y="1642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157846</xdr:rowOff>
    </xdr:from>
    <xdr:to>
      <xdr:col>85</xdr:col>
      <xdr:colOff>177800</xdr:colOff>
      <xdr:row>96</xdr:row>
      <xdr:rowOff>87996</xdr:rowOff>
    </xdr:to>
    <xdr:sp macro="" textlink="">
      <xdr:nvSpPr>
        <xdr:cNvPr id="693" name="フローチャート: 判断 692">
          <a:extLst>
            <a:ext uri="{FF2B5EF4-FFF2-40B4-BE49-F238E27FC236}">
              <a16:creationId xmlns:a16="http://schemas.microsoft.com/office/drawing/2014/main" id="{FBD4BB62-B51C-4E3E-B28C-E5CFCD90FEF4}"/>
            </a:ext>
          </a:extLst>
        </xdr:cNvPr>
        <xdr:cNvSpPr/>
      </xdr:nvSpPr>
      <xdr:spPr>
        <a:xfrm>
          <a:off x="16268700" y="1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96769</xdr:rowOff>
    </xdr:from>
    <xdr:to>
      <xdr:col>81</xdr:col>
      <xdr:colOff>50800</xdr:colOff>
      <xdr:row>96</xdr:row>
      <xdr:rowOff>25445</xdr:rowOff>
    </xdr:to>
    <xdr:cxnSp macro="">
      <xdr:nvCxnSpPr>
        <xdr:cNvPr id="694" name="直線コネクタ 693">
          <a:extLst>
            <a:ext uri="{FF2B5EF4-FFF2-40B4-BE49-F238E27FC236}">
              <a16:creationId xmlns:a16="http://schemas.microsoft.com/office/drawing/2014/main" id="{3FC6815F-7ED5-4575-84D0-AAE4777529E2}"/>
            </a:ext>
          </a:extLst>
        </xdr:cNvPr>
        <xdr:cNvCxnSpPr/>
      </xdr:nvCxnSpPr>
      <xdr:spPr>
        <a:xfrm flipV="1">
          <a:off x="14592300" y="15527269"/>
          <a:ext cx="889000" cy="95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67915</xdr:rowOff>
    </xdr:from>
    <xdr:to>
      <xdr:col>81</xdr:col>
      <xdr:colOff>101600</xdr:colOff>
      <xdr:row>95</xdr:row>
      <xdr:rowOff>169515</xdr:rowOff>
    </xdr:to>
    <xdr:sp macro="" textlink="">
      <xdr:nvSpPr>
        <xdr:cNvPr id="695" name="フローチャート: 判断 694">
          <a:extLst>
            <a:ext uri="{FF2B5EF4-FFF2-40B4-BE49-F238E27FC236}">
              <a16:creationId xmlns:a16="http://schemas.microsoft.com/office/drawing/2014/main" id="{06410DAA-A5EE-48F4-9779-88BF064DF900}"/>
            </a:ext>
          </a:extLst>
        </xdr:cNvPr>
        <xdr:cNvSpPr/>
      </xdr:nvSpPr>
      <xdr:spPr>
        <a:xfrm>
          <a:off x="154305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160642</xdr:rowOff>
    </xdr:from>
    <xdr:ext cx="534377" cy="259045"/>
    <xdr:sp macro="" textlink="">
      <xdr:nvSpPr>
        <xdr:cNvPr id="696" name="テキスト ボックス 695">
          <a:extLst>
            <a:ext uri="{FF2B5EF4-FFF2-40B4-BE49-F238E27FC236}">
              <a16:creationId xmlns:a16="http://schemas.microsoft.com/office/drawing/2014/main" id="{E92DD47C-8D6A-44C8-97B6-6C1144DAD232}"/>
            </a:ext>
          </a:extLst>
        </xdr:cNvPr>
        <xdr:cNvSpPr txBox="1"/>
      </xdr:nvSpPr>
      <xdr:spPr>
        <a:xfrm>
          <a:off x="15214111" y="164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25445</xdr:rowOff>
    </xdr:from>
    <xdr:to>
      <xdr:col>76</xdr:col>
      <xdr:colOff>114300</xdr:colOff>
      <xdr:row>96</xdr:row>
      <xdr:rowOff>104404</xdr:rowOff>
    </xdr:to>
    <xdr:cxnSp macro="">
      <xdr:nvCxnSpPr>
        <xdr:cNvPr id="697" name="直線コネクタ 696">
          <a:extLst>
            <a:ext uri="{FF2B5EF4-FFF2-40B4-BE49-F238E27FC236}">
              <a16:creationId xmlns:a16="http://schemas.microsoft.com/office/drawing/2014/main" id="{3E7A6974-16A2-434C-91FA-C8979C46290C}"/>
            </a:ext>
          </a:extLst>
        </xdr:cNvPr>
        <xdr:cNvCxnSpPr/>
      </xdr:nvCxnSpPr>
      <xdr:spPr>
        <a:xfrm flipV="1">
          <a:off x="13703300" y="16484645"/>
          <a:ext cx="889000" cy="7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79344</xdr:rowOff>
    </xdr:from>
    <xdr:to>
      <xdr:col>76</xdr:col>
      <xdr:colOff>165100</xdr:colOff>
      <xdr:row>98</xdr:row>
      <xdr:rowOff>9494</xdr:rowOff>
    </xdr:to>
    <xdr:sp macro="" textlink="">
      <xdr:nvSpPr>
        <xdr:cNvPr id="698" name="フローチャート: 判断 697">
          <a:extLst>
            <a:ext uri="{FF2B5EF4-FFF2-40B4-BE49-F238E27FC236}">
              <a16:creationId xmlns:a16="http://schemas.microsoft.com/office/drawing/2014/main" id="{409F8D8C-C6D1-46D9-9260-2A2C3C843515}"/>
            </a:ext>
          </a:extLst>
        </xdr:cNvPr>
        <xdr:cNvSpPr/>
      </xdr:nvSpPr>
      <xdr:spPr>
        <a:xfrm>
          <a:off x="14541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621</xdr:rowOff>
    </xdr:from>
    <xdr:ext cx="469744" cy="259045"/>
    <xdr:sp macro="" textlink="">
      <xdr:nvSpPr>
        <xdr:cNvPr id="699" name="テキスト ボックス 698">
          <a:extLst>
            <a:ext uri="{FF2B5EF4-FFF2-40B4-BE49-F238E27FC236}">
              <a16:creationId xmlns:a16="http://schemas.microsoft.com/office/drawing/2014/main" id="{3F223A4D-9D51-4F97-A9EE-D0967182402E}"/>
            </a:ext>
          </a:extLst>
        </xdr:cNvPr>
        <xdr:cNvSpPr txBox="1"/>
      </xdr:nvSpPr>
      <xdr:spPr>
        <a:xfrm>
          <a:off x="14357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104404</xdr:rowOff>
    </xdr:from>
    <xdr:to>
      <xdr:col>71</xdr:col>
      <xdr:colOff>177800</xdr:colOff>
      <xdr:row>97</xdr:row>
      <xdr:rowOff>84013</xdr:rowOff>
    </xdr:to>
    <xdr:cxnSp macro="">
      <xdr:nvCxnSpPr>
        <xdr:cNvPr id="700" name="直線コネクタ 699">
          <a:extLst>
            <a:ext uri="{FF2B5EF4-FFF2-40B4-BE49-F238E27FC236}">
              <a16:creationId xmlns:a16="http://schemas.microsoft.com/office/drawing/2014/main" id="{D8450B24-C373-4AB5-BF48-07294384BD0E}"/>
            </a:ext>
          </a:extLst>
        </xdr:cNvPr>
        <xdr:cNvCxnSpPr/>
      </xdr:nvCxnSpPr>
      <xdr:spPr>
        <a:xfrm flipV="1">
          <a:off x="12814300" y="16563604"/>
          <a:ext cx="889000" cy="1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25440</xdr:rowOff>
    </xdr:from>
    <xdr:to>
      <xdr:col>72</xdr:col>
      <xdr:colOff>38100</xdr:colOff>
      <xdr:row>97</xdr:row>
      <xdr:rowOff>127040</xdr:rowOff>
    </xdr:to>
    <xdr:sp macro="" textlink="">
      <xdr:nvSpPr>
        <xdr:cNvPr id="701" name="フローチャート: 判断 700">
          <a:extLst>
            <a:ext uri="{FF2B5EF4-FFF2-40B4-BE49-F238E27FC236}">
              <a16:creationId xmlns:a16="http://schemas.microsoft.com/office/drawing/2014/main" id="{88BE64C1-46DB-42C5-9E26-DDF3B21957FC}"/>
            </a:ext>
          </a:extLst>
        </xdr:cNvPr>
        <xdr:cNvSpPr/>
      </xdr:nvSpPr>
      <xdr:spPr>
        <a:xfrm>
          <a:off x="13652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118167</xdr:rowOff>
    </xdr:from>
    <xdr:ext cx="469744" cy="259045"/>
    <xdr:sp macro="" textlink="">
      <xdr:nvSpPr>
        <xdr:cNvPr id="702" name="テキスト ボックス 701">
          <a:extLst>
            <a:ext uri="{FF2B5EF4-FFF2-40B4-BE49-F238E27FC236}">
              <a16:creationId xmlns:a16="http://schemas.microsoft.com/office/drawing/2014/main" id="{777E7EE7-080C-41DB-9FD3-0644FEBD3DCF}"/>
            </a:ext>
          </a:extLst>
        </xdr:cNvPr>
        <xdr:cNvSpPr txBox="1"/>
      </xdr:nvSpPr>
      <xdr:spPr>
        <a:xfrm>
          <a:off x="13468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60691</xdr:rowOff>
    </xdr:from>
    <xdr:to>
      <xdr:col>67</xdr:col>
      <xdr:colOff>101600</xdr:colOff>
      <xdr:row>97</xdr:row>
      <xdr:rowOff>162291</xdr:rowOff>
    </xdr:to>
    <xdr:sp macro="" textlink="">
      <xdr:nvSpPr>
        <xdr:cNvPr id="703" name="フローチャート: 判断 702">
          <a:extLst>
            <a:ext uri="{FF2B5EF4-FFF2-40B4-BE49-F238E27FC236}">
              <a16:creationId xmlns:a16="http://schemas.microsoft.com/office/drawing/2014/main" id="{5659D5A8-7998-4BD7-B0BC-104F61A4B6C5}"/>
            </a:ext>
          </a:extLst>
        </xdr:cNvPr>
        <xdr:cNvSpPr/>
      </xdr:nvSpPr>
      <xdr:spPr>
        <a:xfrm>
          <a:off x="12763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153418</xdr:rowOff>
    </xdr:from>
    <xdr:ext cx="469744" cy="259045"/>
    <xdr:sp macro="" textlink="">
      <xdr:nvSpPr>
        <xdr:cNvPr id="704" name="テキスト ボックス 703">
          <a:extLst>
            <a:ext uri="{FF2B5EF4-FFF2-40B4-BE49-F238E27FC236}">
              <a16:creationId xmlns:a16="http://schemas.microsoft.com/office/drawing/2014/main" id="{BB2BAF09-676B-4F92-9E8E-C51F8536CBAE}"/>
            </a:ext>
          </a:extLst>
        </xdr:cNvPr>
        <xdr:cNvSpPr txBox="1"/>
      </xdr:nvSpPr>
      <xdr:spPr>
        <a:xfrm>
          <a:off x="12579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7BEF5C6-1AB0-4E4F-9B81-A4867165385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2B0063D5-9149-4812-81E3-04BA0EBF9B2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9D04714-4845-4D15-9B33-0BCA9B015DF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732DE7F3-BFA5-4D3B-A31F-7E59FD567B3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32651F80-2449-45C2-9F36-25B0D928694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32618</xdr:rowOff>
    </xdr:from>
    <xdr:to>
      <xdr:col>85</xdr:col>
      <xdr:colOff>177800</xdr:colOff>
      <xdr:row>93</xdr:row>
      <xdr:rowOff>134218</xdr:rowOff>
    </xdr:to>
    <xdr:sp macro="" textlink="">
      <xdr:nvSpPr>
        <xdr:cNvPr id="710" name="楕円 709">
          <a:extLst>
            <a:ext uri="{FF2B5EF4-FFF2-40B4-BE49-F238E27FC236}">
              <a16:creationId xmlns:a16="http://schemas.microsoft.com/office/drawing/2014/main" id="{0DF9215E-479A-40F6-8F17-AEF717A1E7FF}"/>
            </a:ext>
          </a:extLst>
        </xdr:cNvPr>
        <xdr:cNvSpPr/>
      </xdr:nvSpPr>
      <xdr:spPr>
        <a:xfrm>
          <a:off x="16268700" y="159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118995</xdr:rowOff>
    </xdr:from>
    <xdr:ext cx="534377" cy="259045"/>
    <xdr:sp macro="" textlink="">
      <xdr:nvSpPr>
        <xdr:cNvPr id="711" name="積立金該当値テキスト">
          <a:extLst>
            <a:ext uri="{FF2B5EF4-FFF2-40B4-BE49-F238E27FC236}">
              <a16:creationId xmlns:a16="http://schemas.microsoft.com/office/drawing/2014/main" id="{4C9C13CD-055C-45D9-8996-4D8EA780F6DC}"/>
            </a:ext>
          </a:extLst>
        </xdr:cNvPr>
        <xdr:cNvSpPr txBox="1"/>
      </xdr:nvSpPr>
      <xdr:spPr>
        <a:xfrm>
          <a:off x="16370300" y="158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45969</xdr:rowOff>
    </xdr:from>
    <xdr:to>
      <xdr:col>81</xdr:col>
      <xdr:colOff>101600</xdr:colOff>
      <xdr:row>90</xdr:row>
      <xdr:rowOff>147569</xdr:rowOff>
    </xdr:to>
    <xdr:sp macro="" textlink="">
      <xdr:nvSpPr>
        <xdr:cNvPr id="712" name="楕円 711">
          <a:extLst>
            <a:ext uri="{FF2B5EF4-FFF2-40B4-BE49-F238E27FC236}">
              <a16:creationId xmlns:a16="http://schemas.microsoft.com/office/drawing/2014/main" id="{1A175B68-6147-46A6-BE1E-024A8586E707}"/>
            </a:ext>
          </a:extLst>
        </xdr:cNvPr>
        <xdr:cNvSpPr/>
      </xdr:nvSpPr>
      <xdr:spPr>
        <a:xfrm>
          <a:off x="15430500" y="154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164096</xdr:rowOff>
    </xdr:from>
    <xdr:ext cx="534377" cy="259045"/>
    <xdr:sp macro="" textlink="">
      <xdr:nvSpPr>
        <xdr:cNvPr id="713" name="テキスト ボックス 712">
          <a:extLst>
            <a:ext uri="{FF2B5EF4-FFF2-40B4-BE49-F238E27FC236}">
              <a16:creationId xmlns:a16="http://schemas.microsoft.com/office/drawing/2014/main" id="{EA8EFA1C-BAE2-4B69-BA99-3EBCFFDFB7DD}"/>
            </a:ext>
          </a:extLst>
        </xdr:cNvPr>
        <xdr:cNvSpPr txBox="1"/>
      </xdr:nvSpPr>
      <xdr:spPr>
        <a:xfrm>
          <a:off x="15214111" y="152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146095</xdr:rowOff>
    </xdr:from>
    <xdr:to>
      <xdr:col>76</xdr:col>
      <xdr:colOff>165100</xdr:colOff>
      <xdr:row>96</xdr:row>
      <xdr:rowOff>76245</xdr:rowOff>
    </xdr:to>
    <xdr:sp macro="" textlink="">
      <xdr:nvSpPr>
        <xdr:cNvPr id="714" name="楕円 713">
          <a:extLst>
            <a:ext uri="{FF2B5EF4-FFF2-40B4-BE49-F238E27FC236}">
              <a16:creationId xmlns:a16="http://schemas.microsoft.com/office/drawing/2014/main" id="{6EC5C87B-10FD-419C-89F9-3A42B9470CA7}"/>
            </a:ext>
          </a:extLst>
        </xdr:cNvPr>
        <xdr:cNvSpPr/>
      </xdr:nvSpPr>
      <xdr:spPr>
        <a:xfrm>
          <a:off x="14541500" y="1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92772</xdr:rowOff>
    </xdr:from>
    <xdr:ext cx="469744" cy="259045"/>
    <xdr:sp macro="" textlink="">
      <xdr:nvSpPr>
        <xdr:cNvPr id="715" name="テキスト ボックス 714">
          <a:extLst>
            <a:ext uri="{FF2B5EF4-FFF2-40B4-BE49-F238E27FC236}">
              <a16:creationId xmlns:a16="http://schemas.microsoft.com/office/drawing/2014/main" id="{94F50582-51A9-4E9B-8FE8-2742AAED10EC}"/>
            </a:ext>
          </a:extLst>
        </xdr:cNvPr>
        <xdr:cNvSpPr txBox="1"/>
      </xdr:nvSpPr>
      <xdr:spPr>
        <a:xfrm>
          <a:off x="14357428" y="162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53604</xdr:rowOff>
    </xdr:from>
    <xdr:to>
      <xdr:col>72</xdr:col>
      <xdr:colOff>38100</xdr:colOff>
      <xdr:row>96</xdr:row>
      <xdr:rowOff>155204</xdr:rowOff>
    </xdr:to>
    <xdr:sp macro="" textlink="">
      <xdr:nvSpPr>
        <xdr:cNvPr id="716" name="楕円 715">
          <a:extLst>
            <a:ext uri="{FF2B5EF4-FFF2-40B4-BE49-F238E27FC236}">
              <a16:creationId xmlns:a16="http://schemas.microsoft.com/office/drawing/2014/main" id="{B56F111C-EB8B-4C1F-A3C7-91D17DF95653}"/>
            </a:ext>
          </a:extLst>
        </xdr:cNvPr>
        <xdr:cNvSpPr/>
      </xdr:nvSpPr>
      <xdr:spPr>
        <a:xfrm>
          <a:off x="13652500" y="165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281</xdr:rowOff>
    </xdr:from>
    <xdr:ext cx="469744" cy="259045"/>
    <xdr:sp macro="" textlink="">
      <xdr:nvSpPr>
        <xdr:cNvPr id="717" name="テキスト ボックス 716">
          <a:extLst>
            <a:ext uri="{FF2B5EF4-FFF2-40B4-BE49-F238E27FC236}">
              <a16:creationId xmlns:a16="http://schemas.microsoft.com/office/drawing/2014/main" id="{388DA23E-396A-452F-B2B2-4BE6F42145CC}"/>
            </a:ext>
          </a:extLst>
        </xdr:cNvPr>
        <xdr:cNvSpPr txBox="1"/>
      </xdr:nvSpPr>
      <xdr:spPr>
        <a:xfrm>
          <a:off x="13468428" y="1628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33213</xdr:rowOff>
    </xdr:from>
    <xdr:to>
      <xdr:col>67</xdr:col>
      <xdr:colOff>101600</xdr:colOff>
      <xdr:row>97</xdr:row>
      <xdr:rowOff>134813</xdr:rowOff>
    </xdr:to>
    <xdr:sp macro="" textlink="">
      <xdr:nvSpPr>
        <xdr:cNvPr id="718" name="楕円 717">
          <a:extLst>
            <a:ext uri="{FF2B5EF4-FFF2-40B4-BE49-F238E27FC236}">
              <a16:creationId xmlns:a16="http://schemas.microsoft.com/office/drawing/2014/main" id="{71B98BD8-0DC0-4A53-88FE-9580C029D4CA}"/>
            </a:ext>
          </a:extLst>
        </xdr:cNvPr>
        <xdr:cNvSpPr/>
      </xdr:nvSpPr>
      <xdr:spPr>
        <a:xfrm>
          <a:off x="12763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151340</xdr:rowOff>
    </xdr:from>
    <xdr:ext cx="469744" cy="259045"/>
    <xdr:sp macro="" textlink="">
      <xdr:nvSpPr>
        <xdr:cNvPr id="719" name="テキスト ボックス 718">
          <a:extLst>
            <a:ext uri="{FF2B5EF4-FFF2-40B4-BE49-F238E27FC236}">
              <a16:creationId xmlns:a16="http://schemas.microsoft.com/office/drawing/2014/main" id="{7028C891-F2D1-4014-A519-9D9485F2A55F}"/>
            </a:ext>
          </a:extLst>
        </xdr:cNvPr>
        <xdr:cNvSpPr txBox="1"/>
      </xdr:nvSpPr>
      <xdr:spPr>
        <a:xfrm>
          <a:off x="12579428" y="1643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A637345A-159B-451C-AB54-059759D6374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320445A3-9C5A-4EC0-8762-7B6CB2EE6F3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3BF05A74-5BAD-4563-AF49-24B17C8447D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370B1F38-CD2B-457F-A9B9-85906C56296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AB0036BB-9CA8-4605-93D1-038749913D6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A52C66AD-A40E-4126-8750-F3FD95B7395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14A294A7-B883-411B-ABC9-467BD2C238D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C3B423B4-BC69-472C-9CC6-D1BC7BB8EA9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6A260B27-1968-4DF6-8606-80B6B2D343D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6E1360E7-1BFE-4E34-91E3-97AB9C3E5EA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1EF213DC-019F-4B0D-AAC1-7C6747730C27}"/>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5B99A00B-33C6-4F5A-8B69-DA07DD3F225A}"/>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FC2144E9-2056-4BF3-9A53-C677D30C5FD8}"/>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AC25A3B8-7B6F-4695-9D56-AC78B2CE0843}"/>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6F1DDB2D-899F-499F-90FD-2B197DD8FBC7}"/>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3D25992C-8BDE-4027-9EF2-51DBE2EC68E9}"/>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48F28789-CD67-40B8-9D8C-DCB349D9F19B}"/>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6811C6E1-98AB-4E42-BA89-8815C3544055}"/>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E24C9A09-1506-4E65-A591-77EB4E619BB5}"/>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B86BD49C-424F-43E9-A339-EA1D2708E575}"/>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48A9937D-29E3-4634-89B6-11920693ECE3}"/>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643FF097-8CB1-4255-A76A-A2DCB1212D84}"/>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2021A3EF-1609-424D-BD42-F44D0CE76F6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714D6ED5-95CA-4EF1-A2FD-D6579BC1EC44}"/>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AFEC37CC-712C-47CA-9185-52D11265A3F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3C3CD6AD-4631-42F6-9274-4CD4DB92B3A5}"/>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228CA656-3437-475A-95B3-5C4B8742DE9D}"/>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39A9458F-E224-4120-9CC2-862AB82A878C}"/>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8" name="投資及び出資金最大値テキスト">
          <a:extLst>
            <a:ext uri="{FF2B5EF4-FFF2-40B4-BE49-F238E27FC236}">
              <a16:creationId xmlns:a16="http://schemas.microsoft.com/office/drawing/2014/main" id="{B1182E50-F140-41FD-BF6F-494C792332C4}"/>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9" name="直線コネクタ 748">
          <a:extLst>
            <a:ext uri="{FF2B5EF4-FFF2-40B4-BE49-F238E27FC236}">
              <a16:creationId xmlns:a16="http://schemas.microsoft.com/office/drawing/2014/main" id="{02B6BA02-4683-43A0-B2F8-2A8B82F06183}"/>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68507</xdr:rowOff>
    </xdr:from>
    <xdr:to>
      <xdr:col>116</xdr:col>
      <xdr:colOff>63500</xdr:colOff>
      <xdr:row>39</xdr:row>
      <xdr:rowOff>83856</xdr:rowOff>
    </xdr:to>
    <xdr:cxnSp macro="">
      <xdr:nvCxnSpPr>
        <xdr:cNvPr id="750" name="直線コネクタ 749">
          <a:extLst>
            <a:ext uri="{FF2B5EF4-FFF2-40B4-BE49-F238E27FC236}">
              <a16:creationId xmlns:a16="http://schemas.microsoft.com/office/drawing/2014/main" id="{31974EC5-F6C0-475B-9F4F-6A2FBE9E2D2E}"/>
            </a:ext>
          </a:extLst>
        </xdr:cNvPr>
        <xdr:cNvCxnSpPr/>
      </xdr:nvCxnSpPr>
      <xdr:spPr>
        <a:xfrm>
          <a:off x="21323300" y="6755057"/>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1" name="投資及び出資金平均値テキスト">
          <a:extLst>
            <a:ext uri="{FF2B5EF4-FFF2-40B4-BE49-F238E27FC236}">
              <a16:creationId xmlns:a16="http://schemas.microsoft.com/office/drawing/2014/main" id="{AC34CBBB-D38A-4D6F-8AC9-180B2ED41A1D}"/>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2" name="フローチャート: 判断 751">
          <a:extLst>
            <a:ext uri="{FF2B5EF4-FFF2-40B4-BE49-F238E27FC236}">
              <a16:creationId xmlns:a16="http://schemas.microsoft.com/office/drawing/2014/main" id="{D35C8720-34EC-45CC-9405-5F6204F3B6CA}"/>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58057</xdr:rowOff>
    </xdr:from>
    <xdr:to>
      <xdr:col>111</xdr:col>
      <xdr:colOff>177800</xdr:colOff>
      <xdr:row>39</xdr:row>
      <xdr:rowOff>68507</xdr:rowOff>
    </xdr:to>
    <xdr:cxnSp macro="">
      <xdr:nvCxnSpPr>
        <xdr:cNvPr id="753" name="直線コネクタ 752">
          <a:extLst>
            <a:ext uri="{FF2B5EF4-FFF2-40B4-BE49-F238E27FC236}">
              <a16:creationId xmlns:a16="http://schemas.microsoft.com/office/drawing/2014/main" id="{B5EF048A-696D-4F78-9671-42A5AA8A96A0}"/>
            </a:ext>
          </a:extLst>
        </xdr:cNvPr>
        <xdr:cNvCxnSpPr/>
      </xdr:nvCxnSpPr>
      <xdr:spPr>
        <a:xfrm>
          <a:off x="20434300" y="674460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4" name="フローチャート: 判断 753">
          <a:extLst>
            <a:ext uri="{FF2B5EF4-FFF2-40B4-BE49-F238E27FC236}">
              <a16:creationId xmlns:a16="http://schemas.microsoft.com/office/drawing/2014/main" id="{716A921C-BE34-4C50-8364-D5D959B7FB76}"/>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5" name="テキスト ボックス 754">
          <a:extLst>
            <a:ext uri="{FF2B5EF4-FFF2-40B4-BE49-F238E27FC236}">
              <a16:creationId xmlns:a16="http://schemas.microsoft.com/office/drawing/2014/main" id="{51977B89-77AE-4907-9178-607C84E680DB}"/>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82224</xdr:rowOff>
    </xdr:from>
    <xdr:to>
      <xdr:col>107</xdr:col>
      <xdr:colOff>50800</xdr:colOff>
      <xdr:row>39</xdr:row>
      <xdr:rowOff>58057</xdr:rowOff>
    </xdr:to>
    <xdr:cxnSp macro="">
      <xdr:nvCxnSpPr>
        <xdr:cNvPr id="756" name="直線コネクタ 755">
          <a:extLst>
            <a:ext uri="{FF2B5EF4-FFF2-40B4-BE49-F238E27FC236}">
              <a16:creationId xmlns:a16="http://schemas.microsoft.com/office/drawing/2014/main" id="{41C04612-4EFF-47FE-8E50-8A45C7035F25}"/>
            </a:ext>
          </a:extLst>
        </xdr:cNvPr>
        <xdr:cNvCxnSpPr/>
      </xdr:nvCxnSpPr>
      <xdr:spPr>
        <a:xfrm>
          <a:off x="19545300" y="6597324"/>
          <a:ext cx="889000" cy="1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7" name="フローチャート: 判断 756">
          <a:extLst>
            <a:ext uri="{FF2B5EF4-FFF2-40B4-BE49-F238E27FC236}">
              <a16:creationId xmlns:a16="http://schemas.microsoft.com/office/drawing/2014/main" id="{26E40D08-1DD4-401F-AA40-F3EAF90BBD2F}"/>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8" name="テキスト ボックス 757">
          <a:extLst>
            <a:ext uri="{FF2B5EF4-FFF2-40B4-BE49-F238E27FC236}">
              <a16:creationId xmlns:a16="http://schemas.microsoft.com/office/drawing/2014/main" id="{6CD10B8F-3B08-4FC2-81B3-49DCD77FC637}"/>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70467</xdr:rowOff>
    </xdr:from>
    <xdr:to>
      <xdr:col>102</xdr:col>
      <xdr:colOff>114300</xdr:colOff>
      <xdr:row>38</xdr:row>
      <xdr:rowOff>82224</xdr:rowOff>
    </xdr:to>
    <xdr:cxnSp macro="">
      <xdr:nvCxnSpPr>
        <xdr:cNvPr id="759" name="直線コネクタ 758">
          <a:extLst>
            <a:ext uri="{FF2B5EF4-FFF2-40B4-BE49-F238E27FC236}">
              <a16:creationId xmlns:a16="http://schemas.microsoft.com/office/drawing/2014/main" id="{7EF6BDBB-EC44-403E-9400-CD412C261113}"/>
            </a:ext>
          </a:extLst>
        </xdr:cNvPr>
        <xdr:cNvCxnSpPr/>
      </xdr:nvCxnSpPr>
      <xdr:spPr>
        <a:xfrm>
          <a:off x="18656300" y="658556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0" name="フローチャート: 判断 759">
          <a:extLst>
            <a:ext uri="{FF2B5EF4-FFF2-40B4-BE49-F238E27FC236}">
              <a16:creationId xmlns:a16="http://schemas.microsoft.com/office/drawing/2014/main" id="{402F5202-10E3-4032-8F8F-C9454CCAE204}"/>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1" name="テキスト ボックス 760">
          <a:extLst>
            <a:ext uri="{FF2B5EF4-FFF2-40B4-BE49-F238E27FC236}">
              <a16:creationId xmlns:a16="http://schemas.microsoft.com/office/drawing/2014/main" id="{E26AB292-2DAB-47DD-9A7B-F61B8FC6BC74}"/>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2" name="フローチャート: 判断 761">
          <a:extLst>
            <a:ext uri="{FF2B5EF4-FFF2-40B4-BE49-F238E27FC236}">
              <a16:creationId xmlns:a16="http://schemas.microsoft.com/office/drawing/2014/main" id="{5BAE3218-E03A-4E26-80F7-A128863CCE59}"/>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3" name="テキスト ボックス 762">
          <a:extLst>
            <a:ext uri="{FF2B5EF4-FFF2-40B4-BE49-F238E27FC236}">
              <a16:creationId xmlns:a16="http://schemas.microsoft.com/office/drawing/2014/main" id="{B30802D4-8640-4C3E-B3BA-F4B152DDB212}"/>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FA19587B-EF0C-4755-B48E-ABA0322BA43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87B001F0-FB33-48D7-9ADD-A5D9BDF3105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6265266-BE2D-4EAE-BD20-2B60D95F223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AA2557E-282D-4DEE-B228-D87C381E090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813335B-5510-4A1B-A020-0BA35853F94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33056</xdr:rowOff>
    </xdr:from>
    <xdr:to>
      <xdr:col>116</xdr:col>
      <xdr:colOff>114300</xdr:colOff>
      <xdr:row>39</xdr:row>
      <xdr:rowOff>134656</xdr:rowOff>
    </xdr:to>
    <xdr:sp macro="" textlink="">
      <xdr:nvSpPr>
        <xdr:cNvPr id="769" name="楕円 768">
          <a:extLst>
            <a:ext uri="{FF2B5EF4-FFF2-40B4-BE49-F238E27FC236}">
              <a16:creationId xmlns:a16="http://schemas.microsoft.com/office/drawing/2014/main" id="{91E9DAB6-48F8-4E8D-8E06-CAB795AE2973}"/>
            </a:ext>
          </a:extLst>
        </xdr:cNvPr>
        <xdr:cNvSpPr/>
      </xdr:nvSpPr>
      <xdr:spPr>
        <a:xfrm>
          <a:off x="22110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119433</xdr:rowOff>
    </xdr:from>
    <xdr:ext cx="313932" cy="259045"/>
    <xdr:sp macro="" textlink="">
      <xdr:nvSpPr>
        <xdr:cNvPr id="770" name="投資及び出資金該当値テキスト">
          <a:extLst>
            <a:ext uri="{FF2B5EF4-FFF2-40B4-BE49-F238E27FC236}">
              <a16:creationId xmlns:a16="http://schemas.microsoft.com/office/drawing/2014/main" id="{E7A38EB3-D930-439C-AFAE-F078F0AF1B51}"/>
            </a:ext>
          </a:extLst>
        </xdr:cNvPr>
        <xdr:cNvSpPr txBox="1"/>
      </xdr:nvSpPr>
      <xdr:spPr>
        <a:xfrm>
          <a:off x="22212300" y="663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17707</xdr:rowOff>
    </xdr:from>
    <xdr:to>
      <xdr:col>112</xdr:col>
      <xdr:colOff>38100</xdr:colOff>
      <xdr:row>39</xdr:row>
      <xdr:rowOff>119307</xdr:rowOff>
    </xdr:to>
    <xdr:sp macro="" textlink="">
      <xdr:nvSpPr>
        <xdr:cNvPr id="771" name="楕円 770">
          <a:extLst>
            <a:ext uri="{FF2B5EF4-FFF2-40B4-BE49-F238E27FC236}">
              <a16:creationId xmlns:a16="http://schemas.microsoft.com/office/drawing/2014/main" id="{5FDC1355-AB91-4545-B31B-283775F616DC}"/>
            </a:ext>
          </a:extLst>
        </xdr:cNvPr>
        <xdr:cNvSpPr/>
      </xdr:nvSpPr>
      <xdr:spPr>
        <a:xfrm>
          <a:off x="212725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110434</xdr:rowOff>
    </xdr:from>
    <xdr:ext cx="313932" cy="259045"/>
    <xdr:sp macro="" textlink="">
      <xdr:nvSpPr>
        <xdr:cNvPr id="772" name="テキスト ボックス 771">
          <a:extLst>
            <a:ext uri="{FF2B5EF4-FFF2-40B4-BE49-F238E27FC236}">
              <a16:creationId xmlns:a16="http://schemas.microsoft.com/office/drawing/2014/main" id="{46DA5ADF-A7C6-4069-8B4E-7B085D374F61}"/>
            </a:ext>
          </a:extLst>
        </xdr:cNvPr>
        <xdr:cNvSpPr txBox="1"/>
      </xdr:nvSpPr>
      <xdr:spPr>
        <a:xfrm>
          <a:off x="21166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7257</xdr:rowOff>
    </xdr:from>
    <xdr:to>
      <xdr:col>107</xdr:col>
      <xdr:colOff>101600</xdr:colOff>
      <xdr:row>39</xdr:row>
      <xdr:rowOff>108857</xdr:rowOff>
    </xdr:to>
    <xdr:sp macro="" textlink="">
      <xdr:nvSpPr>
        <xdr:cNvPr id="773" name="楕円 772">
          <a:extLst>
            <a:ext uri="{FF2B5EF4-FFF2-40B4-BE49-F238E27FC236}">
              <a16:creationId xmlns:a16="http://schemas.microsoft.com/office/drawing/2014/main" id="{B1DC6D01-686E-4721-9425-19C35AAE22A0}"/>
            </a:ext>
          </a:extLst>
        </xdr:cNvPr>
        <xdr:cNvSpPr/>
      </xdr:nvSpPr>
      <xdr:spPr>
        <a:xfrm>
          <a:off x="20383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99984</xdr:rowOff>
    </xdr:from>
    <xdr:ext cx="378565" cy="259045"/>
    <xdr:sp macro="" textlink="">
      <xdr:nvSpPr>
        <xdr:cNvPr id="774" name="テキスト ボックス 773">
          <a:extLst>
            <a:ext uri="{FF2B5EF4-FFF2-40B4-BE49-F238E27FC236}">
              <a16:creationId xmlns:a16="http://schemas.microsoft.com/office/drawing/2014/main" id="{D12F3ABE-1AAF-4960-B508-73AAD27213E3}"/>
            </a:ext>
          </a:extLst>
        </xdr:cNvPr>
        <xdr:cNvSpPr txBox="1"/>
      </xdr:nvSpPr>
      <xdr:spPr>
        <a:xfrm>
          <a:off x="20245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31424</xdr:rowOff>
    </xdr:from>
    <xdr:to>
      <xdr:col>102</xdr:col>
      <xdr:colOff>165100</xdr:colOff>
      <xdr:row>38</xdr:row>
      <xdr:rowOff>133024</xdr:rowOff>
    </xdr:to>
    <xdr:sp macro="" textlink="">
      <xdr:nvSpPr>
        <xdr:cNvPr id="775" name="楕円 774">
          <a:extLst>
            <a:ext uri="{FF2B5EF4-FFF2-40B4-BE49-F238E27FC236}">
              <a16:creationId xmlns:a16="http://schemas.microsoft.com/office/drawing/2014/main" id="{2ED9911B-750B-4914-97B4-E9B260AFD223}"/>
            </a:ext>
          </a:extLst>
        </xdr:cNvPr>
        <xdr:cNvSpPr/>
      </xdr:nvSpPr>
      <xdr:spPr>
        <a:xfrm>
          <a:off x="19494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124151</xdr:rowOff>
    </xdr:from>
    <xdr:ext cx="378565" cy="259045"/>
    <xdr:sp macro="" textlink="">
      <xdr:nvSpPr>
        <xdr:cNvPr id="776" name="テキスト ボックス 775">
          <a:extLst>
            <a:ext uri="{FF2B5EF4-FFF2-40B4-BE49-F238E27FC236}">
              <a16:creationId xmlns:a16="http://schemas.microsoft.com/office/drawing/2014/main" id="{850DC2C0-D04A-419D-84BE-E8066FC1BA90}"/>
            </a:ext>
          </a:extLst>
        </xdr:cNvPr>
        <xdr:cNvSpPr txBox="1"/>
      </xdr:nvSpPr>
      <xdr:spPr>
        <a:xfrm>
          <a:off x="19356017" y="663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19667</xdr:rowOff>
    </xdr:from>
    <xdr:to>
      <xdr:col>98</xdr:col>
      <xdr:colOff>38100</xdr:colOff>
      <xdr:row>38</xdr:row>
      <xdr:rowOff>121267</xdr:rowOff>
    </xdr:to>
    <xdr:sp macro="" textlink="">
      <xdr:nvSpPr>
        <xdr:cNvPr id="777" name="楕円 776">
          <a:extLst>
            <a:ext uri="{FF2B5EF4-FFF2-40B4-BE49-F238E27FC236}">
              <a16:creationId xmlns:a16="http://schemas.microsoft.com/office/drawing/2014/main" id="{734157EC-E833-494F-93DC-A487F056ADCE}"/>
            </a:ext>
          </a:extLst>
        </xdr:cNvPr>
        <xdr:cNvSpPr/>
      </xdr:nvSpPr>
      <xdr:spPr>
        <a:xfrm>
          <a:off x="18605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112394</xdr:rowOff>
    </xdr:from>
    <xdr:ext cx="378565" cy="259045"/>
    <xdr:sp macro="" textlink="">
      <xdr:nvSpPr>
        <xdr:cNvPr id="778" name="テキスト ボックス 777">
          <a:extLst>
            <a:ext uri="{FF2B5EF4-FFF2-40B4-BE49-F238E27FC236}">
              <a16:creationId xmlns:a16="http://schemas.microsoft.com/office/drawing/2014/main" id="{3977AE78-0B03-4645-B17D-EC2B1D973B01}"/>
            </a:ext>
          </a:extLst>
        </xdr:cNvPr>
        <xdr:cNvSpPr txBox="1"/>
      </xdr:nvSpPr>
      <xdr:spPr>
        <a:xfrm>
          <a:off x="18467017" y="662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108613E8-799F-4932-B4B7-AEAB3374F38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9249E895-1030-4C55-8A80-590711D5DA2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4DFCD991-9109-45B2-874B-0735E45E5ED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E6141E86-8E40-46D6-AD3B-A512B51A017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EF868DE2-C27E-4FF5-9CD3-317FA871F76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E19C6A4C-1CB5-4202-A54E-F37073A5373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12B851D2-699C-4527-94D9-6D447E26448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367333A9-731A-4323-8F13-8C2E4BCB78D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4CD21836-4003-46B9-844E-135878C84ED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7B9C8002-693A-4C02-980D-BA971AA70E5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75312EBD-B145-4902-8B44-FBFC0C6FF627}"/>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CF8291A2-0414-45BC-93AC-BCC25AFA0E71}"/>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B578ED53-9E0A-4074-B269-F62546E6BD51}"/>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994F729D-2EC9-4856-8B37-7F9090FE94E9}"/>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5212E6D0-9AB7-48E9-B022-96FC25066A8B}"/>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A0E815D4-60F2-4BE8-937A-EDC32BBE2EBA}"/>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98A29ACB-6C62-4A3B-99F4-CF509F3AB75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2810D2E6-FDB4-409B-91F2-735B38B4B66B}"/>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FB639DC0-D9BF-4050-90AC-70B21C12738A}"/>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8" name="テキスト ボックス 797">
          <a:extLst>
            <a:ext uri="{FF2B5EF4-FFF2-40B4-BE49-F238E27FC236}">
              <a16:creationId xmlns:a16="http://schemas.microsoft.com/office/drawing/2014/main" id="{CC2FFA81-C889-4973-9A2B-BF4D3995B6CB}"/>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8F3A8A35-7545-4BD4-8CD8-8D73F4EF148F}"/>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0" name="テキスト ボックス 799">
          <a:extLst>
            <a:ext uri="{FF2B5EF4-FFF2-40B4-BE49-F238E27FC236}">
              <a16:creationId xmlns:a16="http://schemas.microsoft.com/office/drawing/2014/main" id="{6C5067DA-B8D0-41B7-9A34-0DF622DC6A37}"/>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15CA8465-A7FB-4B06-9DBC-027ECF81397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2" name="テキスト ボックス 801">
          <a:extLst>
            <a:ext uri="{FF2B5EF4-FFF2-40B4-BE49-F238E27FC236}">
              <a16:creationId xmlns:a16="http://schemas.microsoft.com/office/drawing/2014/main" id="{7594F20A-5E0B-4F71-AD3E-EFBECB30896C}"/>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FB9FB323-4D6F-4B1F-93C3-6B286F5AE77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4" name="直線コネクタ 803">
          <a:extLst>
            <a:ext uri="{FF2B5EF4-FFF2-40B4-BE49-F238E27FC236}">
              <a16:creationId xmlns:a16="http://schemas.microsoft.com/office/drawing/2014/main" id="{AA61B18D-B567-4AD6-992D-9F2C2895A592}"/>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5" name="貸付金最小値テキスト">
          <a:extLst>
            <a:ext uri="{FF2B5EF4-FFF2-40B4-BE49-F238E27FC236}">
              <a16:creationId xmlns:a16="http://schemas.microsoft.com/office/drawing/2014/main" id="{FD247E79-AA35-4451-A5A7-7472B91521F5}"/>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6" name="直線コネクタ 805">
          <a:extLst>
            <a:ext uri="{FF2B5EF4-FFF2-40B4-BE49-F238E27FC236}">
              <a16:creationId xmlns:a16="http://schemas.microsoft.com/office/drawing/2014/main" id="{C4FA98D5-5C54-47A9-8C2E-994997CEE019}"/>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7" name="貸付金最大値テキスト">
          <a:extLst>
            <a:ext uri="{FF2B5EF4-FFF2-40B4-BE49-F238E27FC236}">
              <a16:creationId xmlns:a16="http://schemas.microsoft.com/office/drawing/2014/main" id="{6E2A447C-8F00-4896-9322-25278B084979}"/>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8" name="直線コネクタ 807">
          <a:extLst>
            <a:ext uri="{FF2B5EF4-FFF2-40B4-BE49-F238E27FC236}">
              <a16:creationId xmlns:a16="http://schemas.microsoft.com/office/drawing/2014/main" id="{59E10AAC-9DDA-4C71-82E2-0E87E1B9D69E}"/>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85718</xdr:rowOff>
    </xdr:from>
    <xdr:to>
      <xdr:col>116</xdr:col>
      <xdr:colOff>63500</xdr:colOff>
      <xdr:row>59</xdr:row>
      <xdr:rowOff>86589</xdr:rowOff>
    </xdr:to>
    <xdr:cxnSp macro="">
      <xdr:nvCxnSpPr>
        <xdr:cNvPr id="809" name="直線コネクタ 808">
          <a:extLst>
            <a:ext uri="{FF2B5EF4-FFF2-40B4-BE49-F238E27FC236}">
              <a16:creationId xmlns:a16="http://schemas.microsoft.com/office/drawing/2014/main" id="{1196DD8D-8C12-4555-AAE0-5A2D6D5B1422}"/>
            </a:ext>
          </a:extLst>
        </xdr:cNvPr>
        <xdr:cNvCxnSpPr/>
      </xdr:nvCxnSpPr>
      <xdr:spPr>
        <a:xfrm>
          <a:off x="21323300" y="10201268"/>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0" name="貸付金平均値テキスト">
          <a:extLst>
            <a:ext uri="{FF2B5EF4-FFF2-40B4-BE49-F238E27FC236}">
              <a16:creationId xmlns:a16="http://schemas.microsoft.com/office/drawing/2014/main" id="{5BACBEC4-BE20-4ADD-836F-517F5836DE3E}"/>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1" name="フローチャート: 判断 810">
          <a:extLst>
            <a:ext uri="{FF2B5EF4-FFF2-40B4-BE49-F238E27FC236}">
              <a16:creationId xmlns:a16="http://schemas.microsoft.com/office/drawing/2014/main" id="{F5BAE7E3-DC37-4008-A76A-BE2AE947038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84455</xdr:rowOff>
    </xdr:from>
    <xdr:to>
      <xdr:col>111</xdr:col>
      <xdr:colOff>177800</xdr:colOff>
      <xdr:row>59</xdr:row>
      <xdr:rowOff>85718</xdr:rowOff>
    </xdr:to>
    <xdr:cxnSp macro="">
      <xdr:nvCxnSpPr>
        <xdr:cNvPr id="812" name="直線コネクタ 811">
          <a:extLst>
            <a:ext uri="{FF2B5EF4-FFF2-40B4-BE49-F238E27FC236}">
              <a16:creationId xmlns:a16="http://schemas.microsoft.com/office/drawing/2014/main" id="{EFB74A33-C0F6-4DC7-96EF-493D4BF3B44B}"/>
            </a:ext>
          </a:extLst>
        </xdr:cNvPr>
        <xdr:cNvCxnSpPr/>
      </xdr:nvCxnSpPr>
      <xdr:spPr>
        <a:xfrm>
          <a:off x="20434300" y="10200005"/>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3" name="フローチャート: 判断 812">
          <a:extLst>
            <a:ext uri="{FF2B5EF4-FFF2-40B4-BE49-F238E27FC236}">
              <a16:creationId xmlns:a16="http://schemas.microsoft.com/office/drawing/2014/main" id="{64075680-60F0-490B-BFC3-2EAB87FA3B6F}"/>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4" name="テキスト ボックス 813">
          <a:extLst>
            <a:ext uri="{FF2B5EF4-FFF2-40B4-BE49-F238E27FC236}">
              <a16:creationId xmlns:a16="http://schemas.microsoft.com/office/drawing/2014/main" id="{D33EF6B8-41F9-42DA-9DC5-204A8277657D}"/>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82876</xdr:rowOff>
    </xdr:from>
    <xdr:to>
      <xdr:col>107</xdr:col>
      <xdr:colOff>50800</xdr:colOff>
      <xdr:row>59</xdr:row>
      <xdr:rowOff>84455</xdr:rowOff>
    </xdr:to>
    <xdr:cxnSp macro="">
      <xdr:nvCxnSpPr>
        <xdr:cNvPr id="815" name="直線コネクタ 814">
          <a:extLst>
            <a:ext uri="{FF2B5EF4-FFF2-40B4-BE49-F238E27FC236}">
              <a16:creationId xmlns:a16="http://schemas.microsoft.com/office/drawing/2014/main" id="{782F80D6-C54D-4A37-8218-39BE76D0F42F}"/>
            </a:ext>
          </a:extLst>
        </xdr:cNvPr>
        <xdr:cNvCxnSpPr/>
      </xdr:nvCxnSpPr>
      <xdr:spPr>
        <a:xfrm>
          <a:off x="19545300" y="10198426"/>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6" name="フローチャート: 判断 815">
          <a:extLst>
            <a:ext uri="{FF2B5EF4-FFF2-40B4-BE49-F238E27FC236}">
              <a16:creationId xmlns:a16="http://schemas.microsoft.com/office/drawing/2014/main" id="{4BEC0178-903A-40D8-9460-8833F2D365BB}"/>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7" name="テキスト ボックス 816">
          <a:extLst>
            <a:ext uri="{FF2B5EF4-FFF2-40B4-BE49-F238E27FC236}">
              <a16:creationId xmlns:a16="http://schemas.microsoft.com/office/drawing/2014/main" id="{CAD07134-CF9F-437F-95B6-7839AC2C4D42}"/>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80210</xdr:rowOff>
    </xdr:from>
    <xdr:to>
      <xdr:col>102</xdr:col>
      <xdr:colOff>114300</xdr:colOff>
      <xdr:row>59</xdr:row>
      <xdr:rowOff>82876</xdr:rowOff>
    </xdr:to>
    <xdr:cxnSp macro="">
      <xdr:nvCxnSpPr>
        <xdr:cNvPr id="818" name="直線コネクタ 817">
          <a:extLst>
            <a:ext uri="{FF2B5EF4-FFF2-40B4-BE49-F238E27FC236}">
              <a16:creationId xmlns:a16="http://schemas.microsoft.com/office/drawing/2014/main" id="{AC3DFC49-52A3-4B8B-B390-A782829FFDA1}"/>
            </a:ext>
          </a:extLst>
        </xdr:cNvPr>
        <xdr:cNvCxnSpPr/>
      </xdr:nvCxnSpPr>
      <xdr:spPr>
        <a:xfrm>
          <a:off x="18656300" y="1019576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9" name="フローチャート: 判断 818">
          <a:extLst>
            <a:ext uri="{FF2B5EF4-FFF2-40B4-BE49-F238E27FC236}">
              <a16:creationId xmlns:a16="http://schemas.microsoft.com/office/drawing/2014/main" id="{6CA0D28D-E150-4A10-8ABE-12587235B56E}"/>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0" name="テキスト ボックス 819">
          <a:extLst>
            <a:ext uri="{FF2B5EF4-FFF2-40B4-BE49-F238E27FC236}">
              <a16:creationId xmlns:a16="http://schemas.microsoft.com/office/drawing/2014/main" id="{D1B6C4DA-F29F-47C0-A1E1-21C63E65FDCE}"/>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1" name="フローチャート: 判断 820">
          <a:extLst>
            <a:ext uri="{FF2B5EF4-FFF2-40B4-BE49-F238E27FC236}">
              <a16:creationId xmlns:a16="http://schemas.microsoft.com/office/drawing/2014/main" id="{6178D92F-7347-4D0D-9B4C-7DCD7759F08A}"/>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2" name="テキスト ボックス 821">
          <a:extLst>
            <a:ext uri="{FF2B5EF4-FFF2-40B4-BE49-F238E27FC236}">
              <a16:creationId xmlns:a16="http://schemas.microsoft.com/office/drawing/2014/main" id="{E78B6567-8648-45D4-A9CA-D9AFFAA87C29}"/>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DA08AC33-63E6-4338-B85E-98E35BA28B8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177D72C6-7C27-4CB0-B981-DCB79DFDD6A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C4380920-9773-4CE5-8F77-CEAD70728CD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89C8E970-A992-496F-A5F6-A2E53C4E548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8F7B7DB-7382-45C7-98C0-1A31EBB60D9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35789</xdr:rowOff>
    </xdr:from>
    <xdr:to>
      <xdr:col>116</xdr:col>
      <xdr:colOff>114300</xdr:colOff>
      <xdr:row>59</xdr:row>
      <xdr:rowOff>137389</xdr:rowOff>
    </xdr:to>
    <xdr:sp macro="" textlink="">
      <xdr:nvSpPr>
        <xdr:cNvPr id="828" name="楕円 827">
          <a:extLst>
            <a:ext uri="{FF2B5EF4-FFF2-40B4-BE49-F238E27FC236}">
              <a16:creationId xmlns:a16="http://schemas.microsoft.com/office/drawing/2014/main" id="{D0537B10-6586-4012-A5D3-BEFBEFA72579}"/>
            </a:ext>
          </a:extLst>
        </xdr:cNvPr>
        <xdr:cNvSpPr/>
      </xdr:nvSpPr>
      <xdr:spPr>
        <a:xfrm>
          <a:off x="22110700" y="101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122166</xdr:rowOff>
    </xdr:from>
    <xdr:ext cx="469744" cy="259045"/>
    <xdr:sp macro="" textlink="">
      <xdr:nvSpPr>
        <xdr:cNvPr id="829" name="貸付金該当値テキスト">
          <a:extLst>
            <a:ext uri="{FF2B5EF4-FFF2-40B4-BE49-F238E27FC236}">
              <a16:creationId xmlns:a16="http://schemas.microsoft.com/office/drawing/2014/main" id="{DD0C88A1-D9E7-4441-BA7C-81DC0CA8671B}"/>
            </a:ext>
          </a:extLst>
        </xdr:cNvPr>
        <xdr:cNvSpPr txBox="1"/>
      </xdr:nvSpPr>
      <xdr:spPr>
        <a:xfrm>
          <a:off x="22212300" y="100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34918</xdr:rowOff>
    </xdr:from>
    <xdr:to>
      <xdr:col>112</xdr:col>
      <xdr:colOff>38100</xdr:colOff>
      <xdr:row>59</xdr:row>
      <xdr:rowOff>136518</xdr:rowOff>
    </xdr:to>
    <xdr:sp macro="" textlink="">
      <xdr:nvSpPr>
        <xdr:cNvPr id="830" name="楕円 829">
          <a:extLst>
            <a:ext uri="{FF2B5EF4-FFF2-40B4-BE49-F238E27FC236}">
              <a16:creationId xmlns:a16="http://schemas.microsoft.com/office/drawing/2014/main" id="{C31E54FD-8FCF-49EE-AD16-61EE0F6ECEAC}"/>
            </a:ext>
          </a:extLst>
        </xdr:cNvPr>
        <xdr:cNvSpPr/>
      </xdr:nvSpPr>
      <xdr:spPr>
        <a:xfrm>
          <a:off x="21272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127645</xdr:rowOff>
    </xdr:from>
    <xdr:ext cx="469744" cy="259045"/>
    <xdr:sp macro="" textlink="">
      <xdr:nvSpPr>
        <xdr:cNvPr id="831" name="テキスト ボックス 830">
          <a:extLst>
            <a:ext uri="{FF2B5EF4-FFF2-40B4-BE49-F238E27FC236}">
              <a16:creationId xmlns:a16="http://schemas.microsoft.com/office/drawing/2014/main" id="{DAC9FB4D-4C8D-405A-A3B0-A719AD253424}"/>
            </a:ext>
          </a:extLst>
        </xdr:cNvPr>
        <xdr:cNvSpPr txBox="1"/>
      </xdr:nvSpPr>
      <xdr:spPr>
        <a:xfrm>
          <a:off x="21088428" y="1024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33655</xdr:rowOff>
    </xdr:from>
    <xdr:to>
      <xdr:col>107</xdr:col>
      <xdr:colOff>101600</xdr:colOff>
      <xdr:row>59</xdr:row>
      <xdr:rowOff>135255</xdr:rowOff>
    </xdr:to>
    <xdr:sp macro="" textlink="">
      <xdr:nvSpPr>
        <xdr:cNvPr id="832" name="楕円 831">
          <a:extLst>
            <a:ext uri="{FF2B5EF4-FFF2-40B4-BE49-F238E27FC236}">
              <a16:creationId xmlns:a16="http://schemas.microsoft.com/office/drawing/2014/main" id="{13750FCF-379D-44F6-A643-9A15D26C60CB}"/>
            </a:ext>
          </a:extLst>
        </xdr:cNvPr>
        <xdr:cNvSpPr/>
      </xdr:nvSpPr>
      <xdr:spPr>
        <a:xfrm>
          <a:off x="203835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126382</xdr:rowOff>
    </xdr:from>
    <xdr:ext cx="469744" cy="259045"/>
    <xdr:sp macro="" textlink="">
      <xdr:nvSpPr>
        <xdr:cNvPr id="833" name="テキスト ボックス 832">
          <a:extLst>
            <a:ext uri="{FF2B5EF4-FFF2-40B4-BE49-F238E27FC236}">
              <a16:creationId xmlns:a16="http://schemas.microsoft.com/office/drawing/2014/main" id="{E3745634-DCB9-4DA2-8AC4-6606DDE03881}"/>
            </a:ext>
          </a:extLst>
        </xdr:cNvPr>
        <xdr:cNvSpPr txBox="1"/>
      </xdr:nvSpPr>
      <xdr:spPr>
        <a:xfrm>
          <a:off x="20199428"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32076</xdr:rowOff>
    </xdr:from>
    <xdr:to>
      <xdr:col>102</xdr:col>
      <xdr:colOff>165100</xdr:colOff>
      <xdr:row>59</xdr:row>
      <xdr:rowOff>133676</xdr:rowOff>
    </xdr:to>
    <xdr:sp macro="" textlink="">
      <xdr:nvSpPr>
        <xdr:cNvPr id="834" name="楕円 833">
          <a:extLst>
            <a:ext uri="{FF2B5EF4-FFF2-40B4-BE49-F238E27FC236}">
              <a16:creationId xmlns:a16="http://schemas.microsoft.com/office/drawing/2014/main" id="{4A06E663-9B2F-4ACF-8ECF-C4BC9C177CCE}"/>
            </a:ext>
          </a:extLst>
        </xdr:cNvPr>
        <xdr:cNvSpPr/>
      </xdr:nvSpPr>
      <xdr:spPr>
        <a:xfrm>
          <a:off x="19494500" y="101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124803</xdr:rowOff>
    </xdr:from>
    <xdr:ext cx="469744" cy="259045"/>
    <xdr:sp macro="" textlink="">
      <xdr:nvSpPr>
        <xdr:cNvPr id="835" name="テキスト ボックス 834">
          <a:extLst>
            <a:ext uri="{FF2B5EF4-FFF2-40B4-BE49-F238E27FC236}">
              <a16:creationId xmlns:a16="http://schemas.microsoft.com/office/drawing/2014/main" id="{82BE19DD-47B9-4D22-89B5-0128518FE8BD}"/>
            </a:ext>
          </a:extLst>
        </xdr:cNvPr>
        <xdr:cNvSpPr txBox="1"/>
      </xdr:nvSpPr>
      <xdr:spPr>
        <a:xfrm>
          <a:off x="19310428" y="1024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29410</xdr:rowOff>
    </xdr:from>
    <xdr:to>
      <xdr:col>98</xdr:col>
      <xdr:colOff>38100</xdr:colOff>
      <xdr:row>59</xdr:row>
      <xdr:rowOff>131010</xdr:rowOff>
    </xdr:to>
    <xdr:sp macro="" textlink="">
      <xdr:nvSpPr>
        <xdr:cNvPr id="836" name="楕円 835">
          <a:extLst>
            <a:ext uri="{FF2B5EF4-FFF2-40B4-BE49-F238E27FC236}">
              <a16:creationId xmlns:a16="http://schemas.microsoft.com/office/drawing/2014/main" id="{A3B44BC0-6668-48C0-9ED0-1D1A3CD628E8}"/>
            </a:ext>
          </a:extLst>
        </xdr:cNvPr>
        <xdr:cNvSpPr/>
      </xdr:nvSpPr>
      <xdr:spPr>
        <a:xfrm>
          <a:off x="18605500" y="101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122137</xdr:rowOff>
    </xdr:from>
    <xdr:ext cx="469744" cy="259045"/>
    <xdr:sp macro="" textlink="">
      <xdr:nvSpPr>
        <xdr:cNvPr id="837" name="テキスト ボックス 836">
          <a:extLst>
            <a:ext uri="{FF2B5EF4-FFF2-40B4-BE49-F238E27FC236}">
              <a16:creationId xmlns:a16="http://schemas.microsoft.com/office/drawing/2014/main" id="{369A3180-09D5-4B4D-AC30-B5DDBEF2A0E3}"/>
            </a:ext>
          </a:extLst>
        </xdr:cNvPr>
        <xdr:cNvSpPr txBox="1"/>
      </xdr:nvSpPr>
      <xdr:spPr>
        <a:xfrm>
          <a:off x="18421428" y="1023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CF09DFD8-32E7-4463-ACB8-007FB17CC97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7831FCD7-EF91-482D-BCC5-4F1D9144F312}"/>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DD6E8DF1-653C-4C67-BECD-BF20860F707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66A14F3E-F516-483B-B433-1F5D2BEDDB9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E8D18F-FC2D-4B3B-92B1-010C615050F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17B112E4-7BC5-4ED0-B2D0-C653821959E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6CE7471F-4E04-434A-80A9-958B8D156CB3}"/>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E4149C64-4397-42A0-9A36-D10D983B634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F2F019E2-9C28-4E73-85CC-E5F9A96039F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D5788D02-BCB6-41C7-A086-4A748587A2E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a:extLst>
            <a:ext uri="{FF2B5EF4-FFF2-40B4-BE49-F238E27FC236}">
              <a16:creationId xmlns:a16="http://schemas.microsoft.com/office/drawing/2014/main" id="{92F57CBB-B1B7-4097-B034-6EB978A26538}"/>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a:extLst>
            <a:ext uri="{FF2B5EF4-FFF2-40B4-BE49-F238E27FC236}">
              <a16:creationId xmlns:a16="http://schemas.microsoft.com/office/drawing/2014/main" id="{60715C1F-E0D7-4398-B742-7ADBD3F01996}"/>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a:extLst>
            <a:ext uri="{FF2B5EF4-FFF2-40B4-BE49-F238E27FC236}">
              <a16:creationId xmlns:a16="http://schemas.microsoft.com/office/drawing/2014/main" id="{188F74C9-C37C-459B-A37D-A5E52E7CB527}"/>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a:extLst>
            <a:ext uri="{FF2B5EF4-FFF2-40B4-BE49-F238E27FC236}">
              <a16:creationId xmlns:a16="http://schemas.microsoft.com/office/drawing/2014/main" id="{A8BA6832-5FFF-4AF4-A2B3-1B96455CABC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a:extLst>
            <a:ext uri="{FF2B5EF4-FFF2-40B4-BE49-F238E27FC236}">
              <a16:creationId xmlns:a16="http://schemas.microsoft.com/office/drawing/2014/main" id="{7E629F18-2774-4DC6-BC4B-99EF4CA476C5}"/>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a:extLst>
            <a:ext uri="{FF2B5EF4-FFF2-40B4-BE49-F238E27FC236}">
              <a16:creationId xmlns:a16="http://schemas.microsoft.com/office/drawing/2014/main" id="{CE67209C-8B28-4EEB-B9D1-D033CBC82538}"/>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a:extLst>
            <a:ext uri="{FF2B5EF4-FFF2-40B4-BE49-F238E27FC236}">
              <a16:creationId xmlns:a16="http://schemas.microsoft.com/office/drawing/2014/main" id="{56288D60-EA01-43DF-A762-031A678A3B81}"/>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a:extLst>
            <a:ext uri="{FF2B5EF4-FFF2-40B4-BE49-F238E27FC236}">
              <a16:creationId xmlns:a16="http://schemas.microsoft.com/office/drawing/2014/main" id="{1BAB09BC-28DE-4381-9251-59D4C23264B7}"/>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a:extLst>
            <a:ext uri="{FF2B5EF4-FFF2-40B4-BE49-F238E27FC236}">
              <a16:creationId xmlns:a16="http://schemas.microsoft.com/office/drawing/2014/main" id="{EFBB7B47-1587-4A4A-94C4-D68EEDB365FB}"/>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a:extLst>
            <a:ext uri="{FF2B5EF4-FFF2-40B4-BE49-F238E27FC236}">
              <a16:creationId xmlns:a16="http://schemas.microsoft.com/office/drawing/2014/main" id="{7497EEE2-5331-41E3-8F53-50A3AF36758E}"/>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a:extLst>
            <a:ext uri="{FF2B5EF4-FFF2-40B4-BE49-F238E27FC236}">
              <a16:creationId xmlns:a16="http://schemas.microsoft.com/office/drawing/2014/main" id="{70A87528-54C0-498B-875D-D52A15E201DF}"/>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8DF7170D-0316-4D74-9C63-1405A2F4D4A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a:extLst>
            <a:ext uri="{FF2B5EF4-FFF2-40B4-BE49-F238E27FC236}">
              <a16:creationId xmlns:a16="http://schemas.microsoft.com/office/drawing/2014/main" id="{781A3D03-30AF-4B7D-8DF2-E36603776581}"/>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C047DB76-ED5C-478A-9ECA-A809ECBD24F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2" name="直線コネクタ 861">
          <a:extLst>
            <a:ext uri="{FF2B5EF4-FFF2-40B4-BE49-F238E27FC236}">
              <a16:creationId xmlns:a16="http://schemas.microsoft.com/office/drawing/2014/main" id="{F5C50F4C-E019-464A-A5D9-872E78942EEA}"/>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3" name="繰出金最小値テキスト">
          <a:extLst>
            <a:ext uri="{FF2B5EF4-FFF2-40B4-BE49-F238E27FC236}">
              <a16:creationId xmlns:a16="http://schemas.microsoft.com/office/drawing/2014/main" id="{407FE40C-73F1-411A-8AD8-90FA7A22EAF2}"/>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4" name="直線コネクタ 863">
          <a:extLst>
            <a:ext uri="{FF2B5EF4-FFF2-40B4-BE49-F238E27FC236}">
              <a16:creationId xmlns:a16="http://schemas.microsoft.com/office/drawing/2014/main" id="{E7134C47-E482-4333-84C9-939EF4DB035C}"/>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5" name="繰出金最大値テキスト">
          <a:extLst>
            <a:ext uri="{FF2B5EF4-FFF2-40B4-BE49-F238E27FC236}">
              <a16:creationId xmlns:a16="http://schemas.microsoft.com/office/drawing/2014/main" id="{FBE396BB-867B-42AB-9F13-6BDDD6317FAF}"/>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6" name="直線コネクタ 865">
          <a:extLst>
            <a:ext uri="{FF2B5EF4-FFF2-40B4-BE49-F238E27FC236}">
              <a16:creationId xmlns:a16="http://schemas.microsoft.com/office/drawing/2014/main" id="{33C25DE4-0073-494F-8BC4-24A98742CBFD}"/>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14656</xdr:rowOff>
    </xdr:from>
    <xdr:to>
      <xdr:col>116</xdr:col>
      <xdr:colOff>63500</xdr:colOff>
      <xdr:row>74</xdr:row>
      <xdr:rowOff>58242</xdr:rowOff>
    </xdr:to>
    <xdr:cxnSp macro="">
      <xdr:nvCxnSpPr>
        <xdr:cNvPr id="867" name="直線コネクタ 866">
          <a:extLst>
            <a:ext uri="{FF2B5EF4-FFF2-40B4-BE49-F238E27FC236}">
              <a16:creationId xmlns:a16="http://schemas.microsoft.com/office/drawing/2014/main" id="{6DD3C57D-275D-458A-93F8-86177449B489}"/>
            </a:ext>
          </a:extLst>
        </xdr:cNvPr>
        <xdr:cNvCxnSpPr/>
      </xdr:nvCxnSpPr>
      <xdr:spPr>
        <a:xfrm flipV="1">
          <a:off x="21323300" y="12701956"/>
          <a:ext cx="8382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8" name="繰出金平均値テキスト">
          <a:extLst>
            <a:ext uri="{FF2B5EF4-FFF2-40B4-BE49-F238E27FC236}">
              <a16:creationId xmlns:a16="http://schemas.microsoft.com/office/drawing/2014/main" id="{A0A4AE11-01C0-4BA4-B29A-8E3A30BF1AE8}"/>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9" name="フローチャート: 判断 868">
          <a:extLst>
            <a:ext uri="{FF2B5EF4-FFF2-40B4-BE49-F238E27FC236}">
              <a16:creationId xmlns:a16="http://schemas.microsoft.com/office/drawing/2014/main" id="{7EFAF3AA-BBCE-4A6A-A678-647266F69758}"/>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58242</xdr:rowOff>
    </xdr:from>
    <xdr:to>
      <xdr:col>111</xdr:col>
      <xdr:colOff>177800</xdr:colOff>
      <xdr:row>74</xdr:row>
      <xdr:rowOff>107962</xdr:rowOff>
    </xdr:to>
    <xdr:cxnSp macro="">
      <xdr:nvCxnSpPr>
        <xdr:cNvPr id="870" name="直線コネクタ 869">
          <a:extLst>
            <a:ext uri="{FF2B5EF4-FFF2-40B4-BE49-F238E27FC236}">
              <a16:creationId xmlns:a16="http://schemas.microsoft.com/office/drawing/2014/main" id="{15840B8D-BA79-4473-AFF0-FCF565DE5302}"/>
            </a:ext>
          </a:extLst>
        </xdr:cNvPr>
        <xdr:cNvCxnSpPr/>
      </xdr:nvCxnSpPr>
      <xdr:spPr>
        <a:xfrm flipV="1">
          <a:off x="20434300" y="1274554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1" name="フローチャート: 判断 870">
          <a:extLst>
            <a:ext uri="{FF2B5EF4-FFF2-40B4-BE49-F238E27FC236}">
              <a16:creationId xmlns:a16="http://schemas.microsoft.com/office/drawing/2014/main" id="{A457B37D-515E-45E2-A8EF-BCB72DF8AA18}"/>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2" name="テキスト ボックス 871">
          <a:extLst>
            <a:ext uri="{FF2B5EF4-FFF2-40B4-BE49-F238E27FC236}">
              <a16:creationId xmlns:a16="http://schemas.microsoft.com/office/drawing/2014/main" id="{1FEA30D2-A32B-4FE3-AF76-3F3D287025F4}"/>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107962</xdr:rowOff>
    </xdr:from>
    <xdr:to>
      <xdr:col>107</xdr:col>
      <xdr:colOff>50800</xdr:colOff>
      <xdr:row>74</xdr:row>
      <xdr:rowOff>170142</xdr:rowOff>
    </xdr:to>
    <xdr:cxnSp macro="">
      <xdr:nvCxnSpPr>
        <xdr:cNvPr id="873" name="直線コネクタ 872">
          <a:extLst>
            <a:ext uri="{FF2B5EF4-FFF2-40B4-BE49-F238E27FC236}">
              <a16:creationId xmlns:a16="http://schemas.microsoft.com/office/drawing/2014/main" id="{96918035-2C25-447D-A314-BA50FCDA62C5}"/>
            </a:ext>
          </a:extLst>
        </xdr:cNvPr>
        <xdr:cNvCxnSpPr/>
      </xdr:nvCxnSpPr>
      <xdr:spPr>
        <a:xfrm flipV="1">
          <a:off x="19545300" y="12795262"/>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4" name="フローチャート: 判断 873">
          <a:extLst>
            <a:ext uri="{FF2B5EF4-FFF2-40B4-BE49-F238E27FC236}">
              <a16:creationId xmlns:a16="http://schemas.microsoft.com/office/drawing/2014/main" id="{C3B511E8-E5B5-4FBB-96B8-1AB4B40F8082}"/>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5" name="テキスト ボックス 874">
          <a:extLst>
            <a:ext uri="{FF2B5EF4-FFF2-40B4-BE49-F238E27FC236}">
              <a16:creationId xmlns:a16="http://schemas.microsoft.com/office/drawing/2014/main" id="{33B1A7E3-34A4-4680-B910-5EDC0F92BCF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170142</xdr:rowOff>
    </xdr:from>
    <xdr:to>
      <xdr:col>102</xdr:col>
      <xdr:colOff>114300</xdr:colOff>
      <xdr:row>75</xdr:row>
      <xdr:rowOff>77559</xdr:rowOff>
    </xdr:to>
    <xdr:cxnSp macro="">
      <xdr:nvCxnSpPr>
        <xdr:cNvPr id="876" name="直線コネクタ 875">
          <a:extLst>
            <a:ext uri="{FF2B5EF4-FFF2-40B4-BE49-F238E27FC236}">
              <a16:creationId xmlns:a16="http://schemas.microsoft.com/office/drawing/2014/main" id="{C21C95DB-DEAD-402C-B5CE-6485AAA85DA8}"/>
            </a:ext>
          </a:extLst>
        </xdr:cNvPr>
        <xdr:cNvCxnSpPr/>
      </xdr:nvCxnSpPr>
      <xdr:spPr>
        <a:xfrm flipV="1">
          <a:off x="18656300" y="12857442"/>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7" name="フローチャート: 判断 876">
          <a:extLst>
            <a:ext uri="{FF2B5EF4-FFF2-40B4-BE49-F238E27FC236}">
              <a16:creationId xmlns:a16="http://schemas.microsoft.com/office/drawing/2014/main" id="{5D2D1665-2BF9-4F8F-B385-40259A83EB01}"/>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8" name="テキスト ボックス 877">
          <a:extLst>
            <a:ext uri="{FF2B5EF4-FFF2-40B4-BE49-F238E27FC236}">
              <a16:creationId xmlns:a16="http://schemas.microsoft.com/office/drawing/2014/main" id="{CFCB2927-1AB4-4C85-8AF7-13C76EDE3F88}"/>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9" name="フローチャート: 判断 878">
          <a:extLst>
            <a:ext uri="{FF2B5EF4-FFF2-40B4-BE49-F238E27FC236}">
              <a16:creationId xmlns:a16="http://schemas.microsoft.com/office/drawing/2014/main" id="{23BB1A58-F157-475A-859C-C1F3ACC0CED2}"/>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0" name="テキスト ボックス 879">
          <a:extLst>
            <a:ext uri="{FF2B5EF4-FFF2-40B4-BE49-F238E27FC236}">
              <a16:creationId xmlns:a16="http://schemas.microsoft.com/office/drawing/2014/main" id="{1EFB4516-F4EF-4A7A-9938-311140DF4043}"/>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2D6D53E6-CDF8-42EF-AB5B-5FA38C7CF6E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BA021C31-E8EB-4601-A81F-A8FC3462FF1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C4AC4345-51DC-4767-9C33-A694557E35E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26962A15-EE96-414B-B90F-370B330A43D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E0D2BBA9-E2CF-4C14-B4D0-502C995D1B7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135306</xdr:rowOff>
    </xdr:from>
    <xdr:to>
      <xdr:col>116</xdr:col>
      <xdr:colOff>114300</xdr:colOff>
      <xdr:row>74</xdr:row>
      <xdr:rowOff>65456</xdr:rowOff>
    </xdr:to>
    <xdr:sp macro="" textlink="">
      <xdr:nvSpPr>
        <xdr:cNvPr id="886" name="楕円 885">
          <a:extLst>
            <a:ext uri="{FF2B5EF4-FFF2-40B4-BE49-F238E27FC236}">
              <a16:creationId xmlns:a16="http://schemas.microsoft.com/office/drawing/2014/main" id="{0DE97E7B-6961-4D5B-A765-3D41A1D19817}"/>
            </a:ext>
          </a:extLst>
        </xdr:cNvPr>
        <xdr:cNvSpPr/>
      </xdr:nvSpPr>
      <xdr:spPr>
        <a:xfrm>
          <a:off x="221107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158183</xdr:rowOff>
    </xdr:from>
    <xdr:ext cx="534377" cy="259045"/>
    <xdr:sp macro="" textlink="">
      <xdr:nvSpPr>
        <xdr:cNvPr id="887" name="繰出金該当値テキスト">
          <a:extLst>
            <a:ext uri="{FF2B5EF4-FFF2-40B4-BE49-F238E27FC236}">
              <a16:creationId xmlns:a16="http://schemas.microsoft.com/office/drawing/2014/main" id="{564B41F2-F4F1-43F7-A934-1BA571E131FE}"/>
            </a:ext>
          </a:extLst>
        </xdr:cNvPr>
        <xdr:cNvSpPr txBox="1"/>
      </xdr:nvSpPr>
      <xdr:spPr>
        <a:xfrm>
          <a:off x="22212300" y="125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7442</xdr:rowOff>
    </xdr:from>
    <xdr:to>
      <xdr:col>112</xdr:col>
      <xdr:colOff>38100</xdr:colOff>
      <xdr:row>74</xdr:row>
      <xdr:rowOff>109042</xdr:rowOff>
    </xdr:to>
    <xdr:sp macro="" textlink="">
      <xdr:nvSpPr>
        <xdr:cNvPr id="888" name="楕円 887">
          <a:extLst>
            <a:ext uri="{FF2B5EF4-FFF2-40B4-BE49-F238E27FC236}">
              <a16:creationId xmlns:a16="http://schemas.microsoft.com/office/drawing/2014/main" id="{BB517077-86D1-4486-BF01-1336E616ECD6}"/>
            </a:ext>
          </a:extLst>
        </xdr:cNvPr>
        <xdr:cNvSpPr/>
      </xdr:nvSpPr>
      <xdr:spPr>
        <a:xfrm>
          <a:off x="212725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125569</xdr:rowOff>
    </xdr:from>
    <xdr:ext cx="534377" cy="259045"/>
    <xdr:sp macro="" textlink="">
      <xdr:nvSpPr>
        <xdr:cNvPr id="889" name="テキスト ボックス 888">
          <a:extLst>
            <a:ext uri="{FF2B5EF4-FFF2-40B4-BE49-F238E27FC236}">
              <a16:creationId xmlns:a16="http://schemas.microsoft.com/office/drawing/2014/main" id="{D130B6F6-A56A-4506-B244-80EB72BF8190}"/>
            </a:ext>
          </a:extLst>
        </xdr:cNvPr>
        <xdr:cNvSpPr txBox="1"/>
      </xdr:nvSpPr>
      <xdr:spPr>
        <a:xfrm>
          <a:off x="210561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57162</xdr:rowOff>
    </xdr:from>
    <xdr:to>
      <xdr:col>107</xdr:col>
      <xdr:colOff>101600</xdr:colOff>
      <xdr:row>74</xdr:row>
      <xdr:rowOff>158762</xdr:rowOff>
    </xdr:to>
    <xdr:sp macro="" textlink="">
      <xdr:nvSpPr>
        <xdr:cNvPr id="890" name="楕円 889">
          <a:extLst>
            <a:ext uri="{FF2B5EF4-FFF2-40B4-BE49-F238E27FC236}">
              <a16:creationId xmlns:a16="http://schemas.microsoft.com/office/drawing/2014/main" id="{8D0FCAB4-5737-4186-B32E-06EBE2934D88}"/>
            </a:ext>
          </a:extLst>
        </xdr:cNvPr>
        <xdr:cNvSpPr/>
      </xdr:nvSpPr>
      <xdr:spPr>
        <a:xfrm>
          <a:off x="20383500" y="127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3839</xdr:rowOff>
    </xdr:from>
    <xdr:ext cx="534377" cy="259045"/>
    <xdr:sp macro="" textlink="">
      <xdr:nvSpPr>
        <xdr:cNvPr id="891" name="テキスト ボックス 890">
          <a:extLst>
            <a:ext uri="{FF2B5EF4-FFF2-40B4-BE49-F238E27FC236}">
              <a16:creationId xmlns:a16="http://schemas.microsoft.com/office/drawing/2014/main" id="{0E673762-CC7A-45CC-A917-991CD2BDC306}"/>
            </a:ext>
          </a:extLst>
        </xdr:cNvPr>
        <xdr:cNvSpPr txBox="1"/>
      </xdr:nvSpPr>
      <xdr:spPr>
        <a:xfrm>
          <a:off x="20167111" y="125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119342</xdr:rowOff>
    </xdr:from>
    <xdr:to>
      <xdr:col>102</xdr:col>
      <xdr:colOff>165100</xdr:colOff>
      <xdr:row>75</xdr:row>
      <xdr:rowOff>49492</xdr:rowOff>
    </xdr:to>
    <xdr:sp macro="" textlink="">
      <xdr:nvSpPr>
        <xdr:cNvPr id="892" name="楕円 891">
          <a:extLst>
            <a:ext uri="{FF2B5EF4-FFF2-40B4-BE49-F238E27FC236}">
              <a16:creationId xmlns:a16="http://schemas.microsoft.com/office/drawing/2014/main" id="{EA45FB28-EEB7-4DF5-871C-9CD8CC40F365}"/>
            </a:ext>
          </a:extLst>
        </xdr:cNvPr>
        <xdr:cNvSpPr/>
      </xdr:nvSpPr>
      <xdr:spPr>
        <a:xfrm>
          <a:off x="19494500" y="128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66019</xdr:rowOff>
    </xdr:from>
    <xdr:ext cx="534377" cy="259045"/>
    <xdr:sp macro="" textlink="">
      <xdr:nvSpPr>
        <xdr:cNvPr id="893" name="テキスト ボックス 892">
          <a:extLst>
            <a:ext uri="{FF2B5EF4-FFF2-40B4-BE49-F238E27FC236}">
              <a16:creationId xmlns:a16="http://schemas.microsoft.com/office/drawing/2014/main" id="{8C36C7D4-81A7-4D09-A427-C605352CF6AF}"/>
            </a:ext>
          </a:extLst>
        </xdr:cNvPr>
        <xdr:cNvSpPr txBox="1"/>
      </xdr:nvSpPr>
      <xdr:spPr>
        <a:xfrm>
          <a:off x="19278111" y="125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26759</xdr:rowOff>
    </xdr:from>
    <xdr:to>
      <xdr:col>98</xdr:col>
      <xdr:colOff>38100</xdr:colOff>
      <xdr:row>75</xdr:row>
      <xdr:rowOff>128359</xdr:rowOff>
    </xdr:to>
    <xdr:sp macro="" textlink="">
      <xdr:nvSpPr>
        <xdr:cNvPr id="894" name="楕円 893">
          <a:extLst>
            <a:ext uri="{FF2B5EF4-FFF2-40B4-BE49-F238E27FC236}">
              <a16:creationId xmlns:a16="http://schemas.microsoft.com/office/drawing/2014/main" id="{7CD28C74-2D5F-45FB-940B-8AD1C65C4921}"/>
            </a:ext>
          </a:extLst>
        </xdr:cNvPr>
        <xdr:cNvSpPr/>
      </xdr:nvSpPr>
      <xdr:spPr>
        <a:xfrm>
          <a:off x="18605500" y="128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144886</xdr:rowOff>
    </xdr:from>
    <xdr:ext cx="534377" cy="259045"/>
    <xdr:sp macro="" textlink="">
      <xdr:nvSpPr>
        <xdr:cNvPr id="895" name="テキスト ボックス 894">
          <a:extLst>
            <a:ext uri="{FF2B5EF4-FFF2-40B4-BE49-F238E27FC236}">
              <a16:creationId xmlns:a16="http://schemas.microsoft.com/office/drawing/2014/main" id="{F312D0A1-5DDF-4B0D-86EC-384BA0CD5577}"/>
            </a:ext>
          </a:extLst>
        </xdr:cNvPr>
        <xdr:cNvSpPr txBox="1"/>
      </xdr:nvSpPr>
      <xdr:spPr>
        <a:xfrm>
          <a:off x="18389111" y="126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29E6CDDE-238F-4813-97B8-672FCAE7C79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A6B9DC2D-1D1C-4216-B023-C514F16B717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4DAF99A8-6BE0-4416-B815-C65663FA47A3}"/>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AEEFB2ED-D557-4593-861A-CDEE9AA6ED8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6BAFA182-D3BF-4B6F-9961-75552F2D0EF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FE885F1D-656D-4B3B-A3EB-7D80C96FA01D}"/>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3FDF9F0C-69EE-40B6-8E05-ADF7390C763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DE56A3F-D8A2-4E0A-9196-1E1AEA8D017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477BD11B-AB0C-4375-A09B-0A952CECB38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4CFA8A35-BB71-47DD-B897-A684570AC87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7BD78218-9809-42D2-B1DD-0FFA06798EF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831C1DDA-050A-4959-90B5-F232FF1A8B7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F987FD8A-ACB8-4E8C-84F9-C6234926CCC6}"/>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4B317E8D-0270-43D8-8154-7B5BD68F301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CD8FD308-1691-4C65-81A0-648A8FF75AF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38185F0-141B-4866-9A76-964AA94DE61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A9569BD2-3F56-4936-8766-308EC39018C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418885C-CAC9-4211-B80A-7CB59044C81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8CD5D105-0CC1-43BD-BD7B-EB7FC6F910E4}"/>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FBC3122A-A92C-47B2-8917-19BDE137804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DE37E093-F0EE-4495-B372-6FBBF02299F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32080286-E9E5-451D-BCEA-93BD7B7AB22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B21A8C6F-D18B-4DC6-96D2-51DC239CE6FA}"/>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59396EE2-B5DC-420C-AC1F-FE9E796B392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F9302ECC-FBB9-4CF5-99F7-002CF30115A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DE0DD3AF-FD92-498C-BBA7-609F343A1DC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8AD8CDB5-F892-4873-BA3B-C38C6FA891F7}"/>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AFBB7D19-971D-444B-B3E2-D2AAAD172FC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DE6BAE88-3C69-44AE-9560-F9F1DD72B26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196C96CB-10BD-4892-A4CE-01CBC323CE5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CAAD5922-3F99-47E2-82E4-A8ABB7282DF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CCF9D937-B15D-44C6-A6F7-65D06F520F0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5E1BC7B-BDE5-4297-B337-127C631AFD77}"/>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2B2ABE16-3B4E-4B3C-9664-8304B13F12D6}"/>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B00B1EFB-1A2A-4723-A411-9767535D2FAE}"/>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1C37BD30-D448-470D-A8EC-73CF09E31A1F}"/>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CEDC039A-9299-4C2F-80B5-189948B9670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B736C106-C711-448D-ACAE-F9E16A4B14F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8441A92D-E74E-48E6-932C-BE267289584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1C77D03C-4E40-4F3F-9F31-99A835BD37B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73311198-9073-4F1D-AD1A-4352BB4A33B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2C2E2907-B06E-4F3D-A9D0-6A3EABEE654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70F748-00DA-48A4-BD66-EF38CA0AF75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C87FA2F9-4E5B-45A3-BD82-291EE609100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DCDB8584-514A-4AA3-9DE7-665AB809DD3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8488930E-9B26-40E4-B0AB-64E3859E2292}"/>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9680638A-1606-4086-9579-036D39A381A4}"/>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AD05A418-E38B-4C67-A63F-B474F54A82D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C690F6A5-5A92-4949-98A9-0A554E331C59}"/>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AACA0367-1DED-4E87-BA6E-1496AC21EA4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76A436E7-E221-40B0-9EB4-E7CBEAD86D2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9BDD53B2-C294-4200-98E6-CCFD7F863C6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○人件費は、類似団体平均と比較すると令和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年度まで低位で推移していた。令和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年度は、人事委員会勧告内容の実施や職員数の増等による増加により類似団体平均を上回った。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○物件費は、類似団体平均と比較すると令和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年度まで高位で推移していた。令和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年度は、小学校及び特別支援学校の学校給食費を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学期無償化し、また年度を通じて食材費高騰への支援を実施したこと等により増加したものの、前年度に引き続き類似団体平均を下回った。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○扶助費は、生活保護率が類似団体と比較して高いこともあり、高位で推移している。令和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年度は、障害者自立支援給付費等や新型コロナウイルス感染症対策費が増加したものの、子育て世帯への臨時特別給付金の支給が大幅に減少したため、前年度より減少となった。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年度決算剰余金や翌年度以降に還付が必要となる国費・府費の収入超過分について財政調整基金に積立を行ったものの、令和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った臨時財政対策債償還基金費として追加交付された地方交付税の減債基金への積立や市有地売却による財産収入の公共施設等特別整備基金への積立など一時的な要因による積立が大幅に減少したため、前年度より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389A4-F284-4D6C-8694-98FCBE7AD3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048FCD5-0201-42C5-8435-824B343341A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43F3EB5-DB5B-45E1-B9FE-59BC9618D5A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FE87A6F-E323-46D3-A585-430D422B18D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376087-FF0E-4060-B841-ED7E7496D3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2E688E-A355-45C3-A326-F9C2DB2969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CB45BC-447A-4CA8-BA6D-F4CFA666D9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BF7FC3-22FA-40CD-8368-B0C018187C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199FAD-97FE-478F-8308-29C6868D34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8DF287F-7E20-4067-B5BE-D02FE8CF5EC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821,428
804,827
149.83
462,931,510
454,091,696
7,847,596
229,936,747
470,126,681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7D708-4E32-4D73-B243-A211958ADB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EDFE62-1B7A-4374-9BB4-6FD81758DE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084786-B9C1-445D-9922-54EDD806DA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9C14A2-8579-4570-B428-3C123D5C17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F53FAD-DEA8-46C6-B02E-4A3E5EEFB0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BE3B0A1-20D0-4AC0-9980-7C1621B57D9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1B4F484-3CB1-46AD-BFE5-060B968787D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35D4924-FBCC-49B2-AE84-D1118E3A512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5DCF0DE-B4AF-4959-84DC-F256EBE40F4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CA7056-B093-4063-843E-9E994CAA9E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F7A9AA6-21E1-45A6-8C09-32BFEA068B8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3390D54-653F-41D2-A26D-F557EFBA2D3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6CBD067-B945-4D8A-82CD-BFB63ED236F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E9E5585-A8BD-4E6F-BF51-E9133059437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475DC3-42C8-49A3-9D13-FC2743DECA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10685EF-5A99-44AE-8DF7-F430F2B375A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88813D-F9E5-4505-A96A-E2C4B25BA0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19E14D3-1B19-496B-AD6C-AE687190EA1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390AD78-90DD-4537-9B2D-5F9FA64611A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D795EA8-6DC5-47F1-AC6F-1EE925B934C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B17DCB8-E0C0-4A29-9296-2C0A2E40369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0A6D920-E49C-43CE-8235-EBB5EA3B51F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57938C6-6098-4E2E-B714-4A97336A7FF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FD90D6C-CF00-41CC-8DFB-E88DDD5993C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6293BDD-21B3-4BE9-8D9B-967BFCBC3F6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7A5041B-E8E8-4CDB-B831-329BF85D95E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CCCFF1F-E24C-4C76-A14A-70A59A46414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D44C378-440A-4550-B8FE-6A9BD82F56F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D7F0B36-51D4-4626-9486-4D3F75B09FC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89D0549-C8BB-4CDF-91D9-E5837673AB1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792A35C0-E423-4195-96EE-3B25E6841887}"/>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20CC33F-5317-4AA0-A2F4-0EC4EFDCF42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D7D753F8-FD92-48A8-ACF5-BF6972FBD3BE}"/>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167D188-C70E-4220-A5D1-8C08E151BFAD}"/>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42A6D0FB-E817-4E49-9DBF-9EF1E44BB8E1}"/>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648EB6B8-9541-488A-8DB2-849C95F4B9E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15720BC7-D9F1-49B6-93B9-39727033A01B}"/>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15EDE935-A041-4933-9901-234E9DA84BF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1E79DB80-11AE-426B-A80F-BCC123014C4A}"/>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BA4C805-5C72-4CAB-AEB1-4CED95569FF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5456FABF-2DF5-4C9D-9E8C-46CE5875362E}"/>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6DC72A0-16E4-419D-A574-A42CB13811C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C6004102-705D-4898-8F42-9681692159F4}"/>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B0B563A4-C2AA-4184-877A-441A4C41B7A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AE206FC0-8A94-45EF-A0C3-8373789B7EF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DE5AEA22-DA32-4BAD-9904-85CC7331183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17CDC9F0-9831-42E9-88CE-BFD1845D36AB}"/>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CF4E5593-E973-41D3-AA60-A70FC002CF2F}"/>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7DDDF496-65DE-40DB-A4FD-E7DADFDC21B1}"/>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45478E6F-8B2A-4143-A50D-33332446955C}"/>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311088B1-6CF5-4353-BFF8-3C7E410FD2B6}"/>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157661</xdr:rowOff>
    </xdr:from>
    <xdr:to>
      <xdr:col>24</xdr:col>
      <xdr:colOff>63500</xdr:colOff>
      <xdr:row>33</xdr:row>
      <xdr:rowOff>110308</xdr:rowOff>
    </xdr:to>
    <xdr:cxnSp macro="">
      <xdr:nvCxnSpPr>
        <xdr:cNvPr id="63" name="直線コネクタ 62">
          <a:extLst>
            <a:ext uri="{FF2B5EF4-FFF2-40B4-BE49-F238E27FC236}">
              <a16:creationId xmlns:a16="http://schemas.microsoft.com/office/drawing/2014/main" id="{7F57D56D-32FB-48D3-9C97-A78301A0370A}"/>
            </a:ext>
          </a:extLst>
        </xdr:cNvPr>
        <xdr:cNvCxnSpPr/>
      </xdr:nvCxnSpPr>
      <xdr:spPr>
        <a:xfrm flipV="1">
          <a:off x="3797300" y="564406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9C25064F-A139-407E-A68C-1DE9FEFC0BC5}"/>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A0999CC4-1382-4369-8ED8-2169123C61BB}"/>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169092</xdr:rowOff>
    </xdr:from>
    <xdr:to>
      <xdr:col>19</xdr:col>
      <xdr:colOff>177800</xdr:colOff>
      <xdr:row>33</xdr:row>
      <xdr:rowOff>110308</xdr:rowOff>
    </xdr:to>
    <xdr:cxnSp macro="">
      <xdr:nvCxnSpPr>
        <xdr:cNvPr id="66" name="直線コネクタ 65">
          <a:extLst>
            <a:ext uri="{FF2B5EF4-FFF2-40B4-BE49-F238E27FC236}">
              <a16:creationId xmlns:a16="http://schemas.microsoft.com/office/drawing/2014/main" id="{F5FB92A4-07A6-44B2-815C-D81FC85D04A1}"/>
            </a:ext>
          </a:extLst>
        </xdr:cNvPr>
        <xdr:cNvCxnSpPr/>
      </xdr:nvCxnSpPr>
      <xdr:spPr>
        <a:xfrm>
          <a:off x="2908300" y="565549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EF4B702F-2E96-4393-8CA1-CB5FDBDE051E}"/>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4FB127F1-09A5-4570-8AB1-B26C2CBF4E69}"/>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169092</xdr:rowOff>
    </xdr:from>
    <xdr:to>
      <xdr:col>15</xdr:col>
      <xdr:colOff>50800</xdr:colOff>
      <xdr:row>33</xdr:row>
      <xdr:rowOff>25400</xdr:rowOff>
    </xdr:to>
    <xdr:cxnSp macro="">
      <xdr:nvCxnSpPr>
        <xdr:cNvPr id="69" name="直線コネクタ 68">
          <a:extLst>
            <a:ext uri="{FF2B5EF4-FFF2-40B4-BE49-F238E27FC236}">
              <a16:creationId xmlns:a16="http://schemas.microsoft.com/office/drawing/2014/main" id="{75B47E27-944B-46C7-9E9F-48EDFB1D4498}"/>
            </a:ext>
          </a:extLst>
        </xdr:cNvPr>
        <xdr:cNvCxnSpPr/>
      </xdr:nvCxnSpPr>
      <xdr:spPr>
        <a:xfrm flipV="1">
          <a:off x="2019300" y="56554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8FB95B29-CFA5-4CAD-9911-D02D913D4E42}"/>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F702BD9-F9CE-4FD5-A8A8-4821F84E843A}"/>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25400</xdr:rowOff>
    </xdr:from>
    <xdr:to>
      <xdr:col>10</xdr:col>
      <xdr:colOff>114300</xdr:colOff>
      <xdr:row>33</xdr:row>
      <xdr:rowOff>27033</xdr:rowOff>
    </xdr:to>
    <xdr:cxnSp macro="">
      <xdr:nvCxnSpPr>
        <xdr:cNvPr id="72" name="直線コネクタ 71">
          <a:extLst>
            <a:ext uri="{FF2B5EF4-FFF2-40B4-BE49-F238E27FC236}">
              <a16:creationId xmlns:a16="http://schemas.microsoft.com/office/drawing/2014/main" id="{F08229F9-5E00-4DA2-967A-03FCB80B91C6}"/>
            </a:ext>
          </a:extLst>
        </xdr:cNvPr>
        <xdr:cNvCxnSpPr/>
      </xdr:nvCxnSpPr>
      <xdr:spPr>
        <a:xfrm flipV="1">
          <a:off x="1130300" y="56832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CED3EB59-9D24-4F28-8F77-FB2495FEE395}"/>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D7374E4B-566B-405C-A9E1-68B464021D57}"/>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2311EBCA-2D43-45F8-B48B-7899B1C0D5E2}"/>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F2A0F0E8-047D-477D-9406-C73DC8C3B72E}"/>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39BFEED-B073-457E-8465-8B1C339B960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350CC17-2D6E-4D42-965A-D45134D1D10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2E8504D-031A-495A-8BE6-5A8EDFA48D6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0E74346-9DBC-4536-B721-E9AFF7B0E56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90F7AB7-9C4C-450B-B1F3-6D1C61A5C19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106861</xdr:rowOff>
    </xdr:from>
    <xdr:to>
      <xdr:col>24</xdr:col>
      <xdr:colOff>114300</xdr:colOff>
      <xdr:row>33</xdr:row>
      <xdr:rowOff>37011</xdr:rowOff>
    </xdr:to>
    <xdr:sp macro="" textlink="">
      <xdr:nvSpPr>
        <xdr:cNvPr id="82" name="楕円 81">
          <a:extLst>
            <a:ext uri="{FF2B5EF4-FFF2-40B4-BE49-F238E27FC236}">
              <a16:creationId xmlns:a16="http://schemas.microsoft.com/office/drawing/2014/main" id="{84EF9239-7E81-451D-B34A-3A889EEEBD7D}"/>
            </a:ext>
          </a:extLst>
        </xdr:cNvPr>
        <xdr:cNvSpPr/>
      </xdr:nvSpPr>
      <xdr:spPr>
        <a:xfrm>
          <a:off x="4584700" y="55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129738</xdr:rowOff>
    </xdr:from>
    <xdr:ext cx="469744" cy="259045"/>
    <xdr:sp macro="" textlink="">
      <xdr:nvSpPr>
        <xdr:cNvPr id="83" name="議会費該当値テキスト">
          <a:extLst>
            <a:ext uri="{FF2B5EF4-FFF2-40B4-BE49-F238E27FC236}">
              <a16:creationId xmlns:a16="http://schemas.microsoft.com/office/drawing/2014/main" id="{49F6B779-5090-478C-B6FF-3D4DB6D8CEE6}"/>
            </a:ext>
          </a:extLst>
        </xdr:cNvPr>
        <xdr:cNvSpPr txBox="1"/>
      </xdr:nvSpPr>
      <xdr:spPr>
        <a:xfrm>
          <a:off x="4686300" y="54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59508</xdr:rowOff>
    </xdr:from>
    <xdr:to>
      <xdr:col>20</xdr:col>
      <xdr:colOff>38100</xdr:colOff>
      <xdr:row>33</xdr:row>
      <xdr:rowOff>161108</xdr:rowOff>
    </xdr:to>
    <xdr:sp macro="" textlink="">
      <xdr:nvSpPr>
        <xdr:cNvPr id="84" name="楕円 83">
          <a:extLst>
            <a:ext uri="{FF2B5EF4-FFF2-40B4-BE49-F238E27FC236}">
              <a16:creationId xmlns:a16="http://schemas.microsoft.com/office/drawing/2014/main" id="{0B5DB08E-3782-4AED-9F20-58794A0A6F8E}"/>
            </a:ext>
          </a:extLst>
        </xdr:cNvPr>
        <xdr:cNvSpPr/>
      </xdr:nvSpPr>
      <xdr:spPr>
        <a:xfrm>
          <a:off x="37465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6185</xdr:rowOff>
    </xdr:from>
    <xdr:ext cx="469744" cy="259045"/>
    <xdr:sp macro="" textlink="">
      <xdr:nvSpPr>
        <xdr:cNvPr id="85" name="テキスト ボックス 84">
          <a:extLst>
            <a:ext uri="{FF2B5EF4-FFF2-40B4-BE49-F238E27FC236}">
              <a16:creationId xmlns:a16="http://schemas.microsoft.com/office/drawing/2014/main" id="{D5DCD161-EA36-43EB-99BF-FD6C3685BD07}"/>
            </a:ext>
          </a:extLst>
        </xdr:cNvPr>
        <xdr:cNvSpPr txBox="1"/>
      </xdr:nvSpPr>
      <xdr:spPr>
        <a:xfrm>
          <a:off x="3562428" y="54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118292</xdr:rowOff>
    </xdr:from>
    <xdr:to>
      <xdr:col>15</xdr:col>
      <xdr:colOff>101600</xdr:colOff>
      <xdr:row>33</xdr:row>
      <xdr:rowOff>48442</xdr:rowOff>
    </xdr:to>
    <xdr:sp macro="" textlink="">
      <xdr:nvSpPr>
        <xdr:cNvPr id="86" name="楕円 85">
          <a:extLst>
            <a:ext uri="{FF2B5EF4-FFF2-40B4-BE49-F238E27FC236}">
              <a16:creationId xmlns:a16="http://schemas.microsoft.com/office/drawing/2014/main" id="{9596942A-BA73-471B-A82B-408AB6E0BE8D}"/>
            </a:ext>
          </a:extLst>
        </xdr:cNvPr>
        <xdr:cNvSpPr/>
      </xdr:nvSpPr>
      <xdr:spPr>
        <a:xfrm>
          <a:off x="2857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64969</xdr:rowOff>
    </xdr:from>
    <xdr:ext cx="469744" cy="259045"/>
    <xdr:sp macro="" textlink="">
      <xdr:nvSpPr>
        <xdr:cNvPr id="87" name="テキスト ボックス 86">
          <a:extLst>
            <a:ext uri="{FF2B5EF4-FFF2-40B4-BE49-F238E27FC236}">
              <a16:creationId xmlns:a16="http://schemas.microsoft.com/office/drawing/2014/main" id="{E02D0923-EC66-45AD-99EB-513AC5CE6A2C}"/>
            </a:ext>
          </a:extLst>
        </xdr:cNvPr>
        <xdr:cNvSpPr txBox="1"/>
      </xdr:nvSpPr>
      <xdr:spPr>
        <a:xfrm>
          <a:off x="2673428"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146050</xdr:rowOff>
    </xdr:from>
    <xdr:to>
      <xdr:col>10</xdr:col>
      <xdr:colOff>165100</xdr:colOff>
      <xdr:row>33</xdr:row>
      <xdr:rowOff>76200</xdr:rowOff>
    </xdr:to>
    <xdr:sp macro="" textlink="">
      <xdr:nvSpPr>
        <xdr:cNvPr id="88" name="楕円 87">
          <a:extLst>
            <a:ext uri="{FF2B5EF4-FFF2-40B4-BE49-F238E27FC236}">
              <a16:creationId xmlns:a16="http://schemas.microsoft.com/office/drawing/2014/main" id="{EF6C281C-D14A-4A29-BA8C-297585B375C7}"/>
            </a:ext>
          </a:extLst>
        </xdr:cNvPr>
        <xdr:cNvSpPr/>
      </xdr:nvSpPr>
      <xdr:spPr>
        <a:xfrm>
          <a:off x="196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92727</xdr:rowOff>
    </xdr:from>
    <xdr:ext cx="469744" cy="259045"/>
    <xdr:sp macro="" textlink="">
      <xdr:nvSpPr>
        <xdr:cNvPr id="89" name="テキスト ボックス 88">
          <a:extLst>
            <a:ext uri="{FF2B5EF4-FFF2-40B4-BE49-F238E27FC236}">
              <a16:creationId xmlns:a16="http://schemas.microsoft.com/office/drawing/2014/main" id="{C5CB5C57-9B06-49D8-AE06-BA4CE7A715A3}"/>
            </a:ext>
          </a:extLst>
        </xdr:cNvPr>
        <xdr:cNvSpPr txBox="1"/>
      </xdr:nvSpPr>
      <xdr:spPr>
        <a:xfrm>
          <a:off x="178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147683</xdr:rowOff>
    </xdr:from>
    <xdr:to>
      <xdr:col>6</xdr:col>
      <xdr:colOff>38100</xdr:colOff>
      <xdr:row>33</xdr:row>
      <xdr:rowOff>77833</xdr:rowOff>
    </xdr:to>
    <xdr:sp macro="" textlink="">
      <xdr:nvSpPr>
        <xdr:cNvPr id="90" name="楕円 89">
          <a:extLst>
            <a:ext uri="{FF2B5EF4-FFF2-40B4-BE49-F238E27FC236}">
              <a16:creationId xmlns:a16="http://schemas.microsoft.com/office/drawing/2014/main" id="{E79D7BE5-917C-44D1-9CDE-0D365E00C532}"/>
            </a:ext>
          </a:extLst>
        </xdr:cNvPr>
        <xdr:cNvSpPr/>
      </xdr:nvSpPr>
      <xdr:spPr>
        <a:xfrm>
          <a:off x="1079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94360</xdr:rowOff>
    </xdr:from>
    <xdr:ext cx="469744" cy="259045"/>
    <xdr:sp macro="" textlink="">
      <xdr:nvSpPr>
        <xdr:cNvPr id="91" name="テキスト ボックス 90">
          <a:extLst>
            <a:ext uri="{FF2B5EF4-FFF2-40B4-BE49-F238E27FC236}">
              <a16:creationId xmlns:a16="http://schemas.microsoft.com/office/drawing/2014/main" id="{8DDEA642-B8A3-46E8-9862-DAE37D98D980}"/>
            </a:ext>
          </a:extLst>
        </xdr:cNvPr>
        <xdr:cNvSpPr txBox="1"/>
      </xdr:nvSpPr>
      <xdr:spPr>
        <a:xfrm>
          <a:off x="895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B05CC78B-9420-4B18-BD34-19E7CD9E779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F0DC74F2-A6ED-4EC2-B5EE-172535490A4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2520D36B-FFAB-44F4-A80D-8FFA179489A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BA718B09-203A-48D5-B736-1882F106AB5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91E0304A-7F99-43E1-8978-B744DA88CB6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DB4FEAED-7FE2-4733-94C1-F0DA16F36B1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180A6F7-0F3E-4263-8185-626ED89A0BB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224C4D2-0A75-42CB-BB3B-FFCF239DFF2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D41698F-1A00-40C2-A6C0-7D83C43443A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149C0B2-8875-473B-B742-8B25DDBC998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86BB0A9A-F210-4966-8724-A48149E0206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EB200109-C899-46AE-BF28-1A732619929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B766C04C-256A-493E-A359-65DEACE2634F}"/>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A790FE68-6E42-4242-8376-F687843B9EF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940C8C62-7AA9-46D5-891F-4CF3A0150BBA}"/>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9A05E02D-D88B-42E0-9AAF-AA16EDED551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A79B152F-27E2-437C-8B30-7C972CA25482}"/>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992BE425-8306-4533-9FFA-9213062C037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8E1FC6FB-C9C2-4ABB-AB84-412834B290F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4CF51D58-C0B3-4A3A-9EEC-59D088560F1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F81B0970-8192-4DC0-AB83-712DEB70D0A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D3FF3F8E-3338-4CD5-AFE9-A9186DE8BC9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13EE39C-3846-4F3B-9B69-13D63AA5A49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524DD97D-0061-43F8-BF67-3BC505064B6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3F65F7C5-738E-4EBA-8A22-2DFC39613F8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967CCBCB-FA9E-4A30-8408-50DC58EDBF71}"/>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7ABC1EB4-4178-4E12-9A22-9F7D8AADC509}"/>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CDD50019-51E9-4D4B-BC16-1827B2070702}"/>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8F4398DB-30A5-484B-ADFE-CC5F1A0C716E}"/>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108242</xdr:rowOff>
    </xdr:from>
    <xdr:to>
      <xdr:col>24</xdr:col>
      <xdr:colOff>63500</xdr:colOff>
      <xdr:row>58</xdr:row>
      <xdr:rowOff>22352</xdr:rowOff>
    </xdr:to>
    <xdr:cxnSp macro="">
      <xdr:nvCxnSpPr>
        <xdr:cNvPr id="121" name="直線コネクタ 120">
          <a:extLst>
            <a:ext uri="{FF2B5EF4-FFF2-40B4-BE49-F238E27FC236}">
              <a16:creationId xmlns:a16="http://schemas.microsoft.com/office/drawing/2014/main" id="{6047EBC8-B105-4D07-A3CA-B916A264C56F}"/>
            </a:ext>
          </a:extLst>
        </xdr:cNvPr>
        <xdr:cNvCxnSpPr/>
      </xdr:nvCxnSpPr>
      <xdr:spPr>
        <a:xfrm>
          <a:off x="3797300" y="9880892"/>
          <a:ext cx="838200" cy="8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306ABD64-3FFF-407B-A7C5-A67836DFC9F6}"/>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46F5DCEF-967D-4B41-80B4-BE73F6ABCDF8}"/>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36309</xdr:rowOff>
    </xdr:from>
    <xdr:to>
      <xdr:col>19</xdr:col>
      <xdr:colOff>177800</xdr:colOff>
      <xdr:row>57</xdr:row>
      <xdr:rowOff>108242</xdr:rowOff>
    </xdr:to>
    <xdr:cxnSp macro="">
      <xdr:nvCxnSpPr>
        <xdr:cNvPr id="124" name="直線コネクタ 123">
          <a:extLst>
            <a:ext uri="{FF2B5EF4-FFF2-40B4-BE49-F238E27FC236}">
              <a16:creationId xmlns:a16="http://schemas.microsoft.com/office/drawing/2014/main" id="{F022D054-4109-48EE-A1E1-D84EC11BAB43}"/>
            </a:ext>
          </a:extLst>
        </xdr:cNvPr>
        <xdr:cNvCxnSpPr/>
      </xdr:nvCxnSpPr>
      <xdr:spPr>
        <a:xfrm>
          <a:off x="2908300" y="8780259"/>
          <a:ext cx="889000" cy="1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482EB0FE-420D-4EEF-8510-6FA856BEF78A}"/>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C6348936-B782-4496-A94C-5946F4FB6F86}"/>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36309</xdr:rowOff>
    </xdr:from>
    <xdr:to>
      <xdr:col>15</xdr:col>
      <xdr:colOff>50800</xdr:colOff>
      <xdr:row>59</xdr:row>
      <xdr:rowOff>14783</xdr:rowOff>
    </xdr:to>
    <xdr:cxnSp macro="">
      <xdr:nvCxnSpPr>
        <xdr:cNvPr id="127" name="直線コネクタ 126">
          <a:extLst>
            <a:ext uri="{FF2B5EF4-FFF2-40B4-BE49-F238E27FC236}">
              <a16:creationId xmlns:a16="http://schemas.microsoft.com/office/drawing/2014/main" id="{78E31C8E-5DF0-4857-B994-5D2CA688B396}"/>
            </a:ext>
          </a:extLst>
        </xdr:cNvPr>
        <xdr:cNvCxnSpPr/>
      </xdr:nvCxnSpPr>
      <xdr:spPr>
        <a:xfrm flipV="1">
          <a:off x="2019300" y="8780259"/>
          <a:ext cx="889000" cy="13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66D0643E-9CFF-465C-94E0-9F08106F82CC}"/>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5922CC25-1586-4A19-9033-28C40AD232FE}"/>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100216</xdr:rowOff>
    </xdr:from>
    <xdr:to>
      <xdr:col>10</xdr:col>
      <xdr:colOff>114300</xdr:colOff>
      <xdr:row>59</xdr:row>
      <xdr:rowOff>14783</xdr:rowOff>
    </xdr:to>
    <xdr:cxnSp macro="">
      <xdr:nvCxnSpPr>
        <xdr:cNvPr id="130" name="直線コネクタ 129">
          <a:extLst>
            <a:ext uri="{FF2B5EF4-FFF2-40B4-BE49-F238E27FC236}">
              <a16:creationId xmlns:a16="http://schemas.microsoft.com/office/drawing/2014/main" id="{161ED0FB-B2AB-41A7-ACD5-2F2789C5E0C4}"/>
            </a:ext>
          </a:extLst>
        </xdr:cNvPr>
        <xdr:cNvCxnSpPr/>
      </xdr:nvCxnSpPr>
      <xdr:spPr>
        <a:xfrm>
          <a:off x="1130300" y="10044316"/>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91C9B04B-26F6-46A4-8E39-566E6636A69A}"/>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8E2DA942-D764-487F-9FA9-F882E9BD376C}"/>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CB20E27E-F22D-4209-B399-E82D0BDD7847}"/>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68183FF6-193D-4737-8435-5CBF382774F1}"/>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4D0407F-451E-4F44-B581-1379F79FBAF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A81B5DE8-19E1-4434-95BE-1F7A5B93AA4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BDF72305-7AEE-4920-81A3-740DA63CB2F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8BC4D36-9F52-4937-AC8A-B3A5EB86AA9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FBF1AB3A-7837-4158-8AB1-5C2B65BDFB7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143002</xdr:rowOff>
    </xdr:from>
    <xdr:to>
      <xdr:col>24</xdr:col>
      <xdr:colOff>114300</xdr:colOff>
      <xdr:row>58</xdr:row>
      <xdr:rowOff>73152</xdr:rowOff>
    </xdr:to>
    <xdr:sp macro="" textlink="">
      <xdr:nvSpPr>
        <xdr:cNvPr id="140" name="楕円 139">
          <a:extLst>
            <a:ext uri="{FF2B5EF4-FFF2-40B4-BE49-F238E27FC236}">
              <a16:creationId xmlns:a16="http://schemas.microsoft.com/office/drawing/2014/main" id="{C5B4F910-D0BA-4D60-B4C5-DE5C8D288AF9}"/>
            </a:ext>
          </a:extLst>
        </xdr:cNvPr>
        <xdr:cNvSpPr/>
      </xdr:nvSpPr>
      <xdr:spPr>
        <a:xfrm>
          <a:off x="45847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57929</xdr:rowOff>
    </xdr:from>
    <xdr:ext cx="534377" cy="259045"/>
    <xdr:sp macro="" textlink="">
      <xdr:nvSpPr>
        <xdr:cNvPr id="141" name="総務費該当値テキスト">
          <a:extLst>
            <a:ext uri="{FF2B5EF4-FFF2-40B4-BE49-F238E27FC236}">
              <a16:creationId xmlns:a16="http://schemas.microsoft.com/office/drawing/2014/main" id="{37E73320-7549-41B8-9235-4D95FCC2CBBE}"/>
            </a:ext>
          </a:extLst>
        </xdr:cNvPr>
        <xdr:cNvSpPr txBox="1"/>
      </xdr:nvSpPr>
      <xdr:spPr>
        <a:xfrm>
          <a:off x="4686300" y="98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57442</xdr:rowOff>
    </xdr:from>
    <xdr:to>
      <xdr:col>20</xdr:col>
      <xdr:colOff>38100</xdr:colOff>
      <xdr:row>57</xdr:row>
      <xdr:rowOff>159042</xdr:rowOff>
    </xdr:to>
    <xdr:sp macro="" textlink="">
      <xdr:nvSpPr>
        <xdr:cNvPr id="142" name="楕円 141">
          <a:extLst>
            <a:ext uri="{FF2B5EF4-FFF2-40B4-BE49-F238E27FC236}">
              <a16:creationId xmlns:a16="http://schemas.microsoft.com/office/drawing/2014/main" id="{3AAD9CD7-17B6-4E3B-96EF-73F53BB9973B}"/>
            </a:ext>
          </a:extLst>
        </xdr:cNvPr>
        <xdr:cNvSpPr/>
      </xdr:nvSpPr>
      <xdr:spPr>
        <a:xfrm>
          <a:off x="3746500" y="98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4119</xdr:rowOff>
    </xdr:from>
    <xdr:ext cx="534377" cy="259045"/>
    <xdr:sp macro="" textlink="">
      <xdr:nvSpPr>
        <xdr:cNvPr id="143" name="テキスト ボックス 142">
          <a:extLst>
            <a:ext uri="{FF2B5EF4-FFF2-40B4-BE49-F238E27FC236}">
              <a16:creationId xmlns:a16="http://schemas.microsoft.com/office/drawing/2014/main" id="{4B92BB27-E9D2-431A-96DC-54F05B9216BD}"/>
            </a:ext>
          </a:extLst>
        </xdr:cNvPr>
        <xdr:cNvSpPr txBox="1"/>
      </xdr:nvSpPr>
      <xdr:spPr>
        <a:xfrm>
          <a:off x="3530111" y="96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156959</xdr:rowOff>
    </xdr:from>
    <xdr:to>
      <xdr:col>15</xdr:col>
      <xdr:colOff>101600</xdr:colOff>
      <xdr:row>51</xdr:row>
      <xdr:rowOff>87109</xdr:rowOff>
    </xdr:to>
    <xdr:sp macro="" textlink="">
      <xdr:nvSpPr>
        <xdr:cNvPr id="144" name="楕円 143">
          <a:extLst>
            <a:ext uri="{FF2B5EF4-FFF2-40B4-BE49-F238E27FC236}">
              <a16:creationId xmlns:a16="http://schemas.microsoft.com/office/drawing/2014/main" id="{C5F69799-C0CC-4AD9-937B-C4F2B5CAF99F}"/>
            </a:ext>
          </a:extLst>
        </xdr:cNvPr>
        <xdr:cNvSpPr/>
      </xdr:nvSpPr>
      <xdr:spPr>
        <a:xfrm>
          <a:off x="2857500" y="8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103636</xdr:rowOff>
    </xdr:from>
    <xdr:ext cx="599010" cy="259045"/>
    <xdr:sp macro="" textlink="">
      <xdr:nvSpPr>
        <xdr:cNvPr id="145" name="テキスト ボックス 144">
          <a:extLst>
            <a:ext uri="{FF2B5EF4-FFF2-40B4-BE49-F238E27FC236}">
              <a16:creationId xmlns:a16="http://schemas.microsoft.com/office/drawing/2014/main" id="{1507F44A-39A0-4810-8900-344BF2047301}"/>
            </a:ext>
          </a:extLst>
        </xdr:cNvPr>
        <xdr:cNvSpPr txBox="1"/>
      </xdr:nvSpPr>
      <xdr:spPr>
        <a:xfrm>
          <a:off x="2608795" y="850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135433</xdr:rowOff>
    </xdr:from>
    <xdr:to>
      <xdr:col>10</xdr:col>
      <xdr:colOff>165100</xdr:colOff>
      <xdr:row>59</xdr:row>
      <xdr:rowOff>65583</xdr:rowOff>
    </xdr:to>
    <xdr:sp macro="" textlink="">
      <xdr:nvSpPr>
        <xdr:cNvPr id="146" name="楕円 145">
          <a:extLst>
            <a:ext uri="{FF2B5EF4-FFF2-40B4-BE49-F238E27FC236}">
              <a16:creationId xmlns:a16="http://schemas.microsoft.com/office/drawing/2014/main" id="{BD562835-757F-4383-94CB-EF6800D5479B}"/>
            </a:ext>
          </a:extLst>
        </xdr:cNvPr>
        <xdr:cNvSpPr/>
      </xdr:nvSpPr>
      <xdr:spPr>
        <a:xfrm>
          <a:off x="1968500" y="100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56710</xdr:rowOff>
    </xdr:from>
    <xdr:ext cx="534377" cy="259045"/>
    <xdr:sp macro="" textlink="">
      <xdr:nvSpPr>
        <xdr:cNvPr id="147" name="テキスト ボックス 146">
          <a:extLst>
            <a:ext uri="{FF2B5EF4-FFF2-40B4-BE49-F238E27FC236}">
              <a16:creationId xmlns:a16="http://schemas.microsoft.com/office/drawing/2014/main" id="{E805114C-10B5-41D8-AD56-DA36CA152711}"/>
            </a:ext>
          </a:extLst>
        </xdr:cNvPr>
        <xdr:cNvSpPr txBox="1"/>
      </xdr:nvSpPr>
      <xdr:spPr>
        <a:xfrm>
          <a:off x="1752111" y="101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49416</xdr:rowOff>
    </xdr:from>
    <xdr:to>
      <xdr:col>6</xdr:col>
      <xdr:colOff>38100</xdr:colOff>
      <xdr:row>58</xdr:row>
      <xdr:rowOff>151016</xdr:rowOff>
    </xdr:to>
    <xdr:sp macro="" textlink="">
      <xdr:nvSpPr>
        <xdr:cNvPr id="148" name="楕円 147">
          <a:extLst>
            <a:ext uri="{FF2B5EF4-FFF2-40B4-BE49-F238E27FC236}">
              <a16:creationId xmlns:a16="http://schemas.microsoft.com/office/drawing/2014/main" id="{665F1A3E-E25F-4E8B-A720-7BBE684032F0}"/>
            </a:ext>
          </a:extLst>
        </xdr:cNvPr>
        <xdr:cNvSpPr/>
      </xdr:nvSpPr>
      <xdr:spPr>
        <a:xfrm>
          <a:off x="1079500" y="99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167543</xdr:rowOff>
    </xdr:from>
    <xdr:ext cx="534377" cy="259045"/>
    <xdr:sp macro="" textlink="">
      <xdr:nvSpPr>
        <xdr:cNvPr id="149" name="テキスト ボックス 148">
          <a:extLst>
            <a:ext uri="{FF2B5EF4-FFF2-40B4-BE49-F238E27FC236}">
              <a16:creationId xmlns:a16="http://schemas.microsoft.com/office/drawing/2014/main" id="{C28277D0-E267-4D09-B4C9-65D6858740EA}"/>
            </a:ext>
          </a:extLst>
        </xdr:cNvPr>
        <xdr:cNvSpPr txBox="1"/>
      </xdr:nvSpPr>
      <xdr:spPr>
        <a:xfrm>
          <a:off x="863111" y="97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346459D-A65A-496F-9ED4-C2B2510A5C5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75BC18B5-4F78-4B58-804D-45B1A1C49ED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841179D2-A374-4C34-8802-2D9839099EA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4166F267-97C4-4905-9849-4E442023C51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81ED28D3-4BAA-41BD-AD88-0219111E0BC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87F7D660-BE70-4421-B0F5-358CBC3D89D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BB4C6ECB-2202-49BB-BC2C-33AD216A85A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69FF555D-4571-47D1-84E3-69EC970201F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8BFE49EA-CB3C-411D-8EFC-50AA1650A9C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8257DE37-852B-4D14-BF5D-4E13F69F4AF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2683EEC6-F6DA-4E06-89D7-B60E577B68CB}"/>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ED8C815B-07F1-40B3-A8AB-8A45288611F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88B37993-CF11-4689-A2B7-0A10258462C1}"/>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39B93EDE-D332-4E72-AFA7-6A2413457D7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8181316F-EEC2-4152-9943-6D84E879EA26}"/>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129417B6-F2C4-41BF-8195-00483FCE44A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2784748A-1788-469A-B8C6-FDC780CE5BC2}"/>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BA18B558-E05B-4D0B-B403-996F6FA3824D}"/>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9E9077DA-F8AF-45CD-B26A-7585FCD956A5}"/>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F2171D0C-FF07-4B7D-B58B-A4A44863D73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118658F1-D4F0-44C7-9930-FA9876D6118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5EBB8311-CA3A-4BC3-A0E0-27AF36AEC36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C6472757-9601-4749-842B-B6A42EA35398}"/>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2F5BE214-325A-422B-BD41-60590F607D86}"/>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3CD6FFFA-FC85-4F8E-988F-E49450C5FC6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ECCD0E04-3935-4622-A234-C2F463F29BF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2B543941-A989-484C-BB3D-6DB1D3DA49B1}"/>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27329</xdr:rowOff>
    </xdr:from>
    <xdr:to>
      <xdr:col>24</xdr:col>
      <xdr:colOff>63500</xdr:colOff>
      <xdr:row>73</xdr:row>
      <xdr:rowOff>55996</xdr:rowOff>
    </xdr:to>
    <xdr:cxnSp macro="">
      <xdr:nvCxnSpPr>
        <xdr:cNvPr id="177" name="直線コネクタ 176">
          <a:extLst>
            <a:ext uri="{FF2B5EF4-FFF2-40B4-BE49-F238E27FC236}">
              <a16:creationId xmlns:a16="http://schemas.microsoft.com/office/drawing/2014/main" id="{03FF8C90-C5CE-476B-B399-9A74FD998B12}"/>
            </a:ext>
          </a:extLst>
        </xdr:cNvPr>
        <xdr:cNvCxnSpPr/>
      </xdr:nvCxnSpPr>
      <xdr:spPr>
        <a:xfrm>
          <a:off x="3797300" y="12543179"/>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66F6E0E-C4E0-4C5C-A5F0-EA3C8D0231C5}"/>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7D6F8403-5DCF-4901-BA77-CA19522C2F79}"/>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27329</xdr:rowOff>
    </xdr:from>
    <xdr:to>
      <xdr:col>19</xdr:col>
      <xdr:colOff>177800</xdr:colOff>
      <xdr:row>74</xdr:row>
      <xdr:rowOff>135594</xdr:rowOff>
    </xdr:to>
    <xdr:cxnSp macro="">
      <xdr:nvCxnSpPr>
        <xdr:cNvPr id="180" name="直線コネクタ 179">
          <a:extLst>
            <a:ext uri="{FF2B5EF4-FFF2-40B4-BE49-F238E27FC236}">
              <a16:creationId xmlns:a16="http://schemas.microsoft.com/office/drawing/2014/main" id="{B62022C5-2B6A-45AF-AAAC-2363DD07663B}"/>
            </a:ext>
          </a:extLst>
        </xdr:cNvPr>
        <xdr:cNvCxnSpPr/>
      </xdr:nvCxnSpPr>
      <xdr:spPr>
        <a:xfrm flipV="1">
          <a:off x="2908300" y="12543179"/>
          <a:ext cx="889000" cy="2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703E0803-36A9-49B0-9F21-5D8CA776F2B1}"/>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231B8B77-F54B-44A2-88A5-73EB938AC70C}"/>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135594</xdr:rowOff>
    </xdr:from>
    <xdr:to>
      <xdr:col>15</xdr:col>
      <xdr:colOff>50800</xdr:colOff>
      <xdr:row>75</xdr:row>
      <xdr:rowOff>43560</xdr:rowOff>
    </xdr:to>
    <xdr:cxnSp macro="">
      <xdr:nvCxnSpPr>
        <xdr:cNvPr id="183" name="直線コネクタ 182">
          <a:extLst>
            <a:ext uri="{FF2B5EF4-FFF2-40B4-BE49-F238E27FC236}">
              <a16:creationId xmlns:a16="http://schemas.microsoft.com/office/drawing/2014/main" id="{D577B4E9-DEB6-4794-AFE9-57C67E53FEC8}"/>
            </a:ext>
          </a:extLst>
        </xdr:cNvPr>
        <xdr:cNvCxnSpPr/>
      </xdr:nvCxnSpPr>
      <xdr:spPr>
        <a:xfrm flipV="1">
          <a:off x="2019300" y="12822894"/>
          <a:ext cx="889000" cy="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EBBBFBB5-DE39-4BFA-9CE9-AEF7031E03E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53145DBB-15E1-4738-B09B-F97674769899}"/>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43560</xdr:rowOff>
    </xdr:from>
    <xdr:to>
      <xdr:col>10</xdr:col>
      <xdr:colOff>114300</xdr:colOff>
      <xdr:row>75</xdr:row>
      <xdr:rowOff>129678</xdr:rowOff>
    </xdr:to>
    <xdr:cxnSp macro="">
      <xdr:nvCxnSpPr>
        <xdr:cNvPr id="186" name="直線コネクタ 185">
          <a:extLst>
            <a:ext uri="{FF2B5EF4-FFF2-40B4-BE49-F238E27FC236}">
              <a16:creationId xmlns:a16="http://schemas.microsoft.com/office/drawing/2014/main" id="{8B1DD149-A0C8-44E8-BCDC-DC8941E613CC}"/>
            </a:ext>
          </a:extLst>
        </xdr:cNvPr>
        <xdr:cNvCxnSpPr/>
      </xdr:nvCxnSpPr>
      <xdr:spPr>
        <a:xfrm flipV="1">
          <a:off x="1130300" y="12902310"/>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97C4787E-1E97-40F0-A16A-5E2F731D8D2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CC6DD4D6-3544-4847-B3C7-0F542759E382}"/>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98B6EE98-C63C-4A9C-9B97-87BEB7D669AF}"/>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20CFF2D0-6AE9-4358-9AEA-0729FE3C508A}"/>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F0B22AE-B9ED-4576-8B78-8E3678E76AB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8448705-AD6B-44A4-AC77-69378076606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7FC5614-0046-4C23-B433-7BD04B1C82A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19AF5E5-0E57-4BB3-8E51-CBFA90C9D17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D88F8E7-D736-446F-B480-E04B113871E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5196</xdr:rowOff>
    </xdr:from>
    <xdr:to>
      <xdr:col>24</xdr:col>
      <xdr:colOff>114300</xdr:colOff>
      <xdr:row>73</xdr:row>
      <xdr:rowOff>106796</xdr:rowOff>
    </xdr:to>
    <xdr:sp macro="" textlink="">
      <xdr:nvSpPr>
        <xdr:cNvPr id="196" name="楕円 195">
          <a:extLst>
            <a:ext uri="{FF2B5EF4-FFF2-40B4-BE49-F238E27FC236}">
              <a16:creationId xmlns:a16="http://schemas.microsoft.com/office/drawing/2014/main" id="{E0A090C2-D522-4F60-9DC2-90C90D000FDC}"/>
            </a:ext>
          </a:extLst>
        </xdr:cNvPr>
        <xdr:cNvSpPr/>
      </xdr:nvSpPr>
      <xdr:spPr>
        <a:xfrm>
          <a:off x="4584700" y="125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28073</xdr:rowOff>
    </xdr:from>
    <xdr:ext cx="599010" cy="259045"/>
    <xdr:sp macro="" textlink="">
      <xdr:nvSpPr>
        <xdr:cNvPr id="197" name="民生費該当値テキスト">
          <a:extLst>
            <a:ext uri="{FF2B5EF4-FFF2-40B4-BE49-F238E27FC236}">
              <a16:creationId xmlns:a16="http://schemas.microsoft.com/office/drawing/2014/main" id="{93F6478A-9635-4B6C-99AE-99F8018E6B8B}"/>
            </a:ext>
          </a:extLst>
        </xdr:cNvPr>
        <xdr:cNvSpPr txBox="1"/>
      </xdr:nvSpPr>
      <xdr:spPr>
        <a:xfrm>
          <a:off x="4686300" y="1237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147979</xdr:rowOff>
    </xdr:from>
    <xdr:to>
      <xdr:col>20</xdr:col>
      <xdr:colOff>38100</xdr:colOff>
      <xdr:row>73</xdr:row>
      <xdr:rowOff>78129</xdr:rowOff>
    </xdr:to>
    <xdr:sp macro="" textlink="">
      <xdr:nvSpPr>
        <xdr:cNvPr id="198" name="楕円 197">
          <a:extLst>
            <a:ext uri="{FF2B5EF4-FFF2-40B4-BE49-F238E27FC236}">
              <a16:creationId xmlns:a16="http://schemas.microsoft.com/office/drawing/2014/main" id="{FF54893D-3624-43DE-95D8-795D92F99505}"/>
            </a:ext>
          </a:extLst>
        </xdr:cNvPr>
        <xdr:cNvSpPr/>
      </xdr:nvSpPr>
      <xdr:spPr>
        <a:xfrm>
          <a:off x="3746500" y="124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94656</xdr:rowOff>
    </xdr:from>
    <xdr:ext cx="599010" cy="259045"/>
    <xdr:sp macro="" textlink="">
      <xdr:nvSpPr>
        <xdr:cNvPr id="199" name="テキスト ボックス 198">
          <a:extLst>
            <a:ext uri="{FF2B5EF4-FFF2-40B4-BE49-F238E27FC236}">
              <a16:creationId xmlns:a16="http://schemas.microsoft.com/office/drawing/2014/main" id="{FF88BBEF-6BB1-4D06-BD20-B3F2E049D136}"/>
            </a:ext>
          </a:extLst>
        </xdr:cNvPr>
        <xdr:cNvSpPr txBox="1"/>
      </xdr:nvSpPr>
      <xdr:spPr>
        <a:xfrm>
          <a:off x="3497795" y="122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84794</xdr:rowOff>
    </xdr:from>
    <xdr:to>
      <xdr:col>15</xdr:col>
      <xdr:colOff>101600</xdr:colOff>
      <xdr:row>75</xdr:row>
      <xdr:rowOff>14944</xdr:rowOff>
    </xdr:to>
    <xdr:sp macro="" textlink="">
      <xdr:nvSpPr>
        <xdr:cNvPr id="200" name="楕円 199">
          <a:extLst>
            <a:ext uri="{FF2B5EF4-FFF2-40B4-BE49-F238E27FC236}">
              <a16:creationId xmlns:a16="http://schemas.microsoft.com/office/drawing/2014/main" id="{E2E1ED22-BE03-4001-863F-7020281FE2B3}"/>
            </a:ext>
          </a:extLst>
        </xdr:cNvPr>
        <xdr:cNvSpPr/>
      </xdr:nvSpPr>
      <xdr:spPr>
        <a:xfrm>
          <a:off x="2857500" y="127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31471</xdr:rowOff>
    </xdr:from>
    <xdr:ext cx="599010" cy="259045"/>
    <xdr:sp macro="" textlink="">
      <xdr:nvSpPr>
        <xdr:cNvPr id="201" name="テキスト ボックス 200">
          <a:extLst>
            <a:ext uri="{FF2B5EF4-FFF2-40B4-BE49-F238E27FC236}">
              <a16:creationId xmlns:a16="http://schemas.microsoft.com/office/drawing/2014/main" id="{79E0C901-C18B-4098-A9B8-2161638279AF}"/>
            </a:ext>
          </a:extLst>
        </xdr:cNvPr>
        <xdr:cNvSpPr txBox="1"/>
      </xdr:nvSpPr>
      <xdr:spPr>
        <a:xfrm>
          <a:off x="2608795" y="1254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164210</xdr:rowOff>
    </xdr:from>
    <xdr:to>
      <xdr:col>10</xdr:col>
      <xdr:colOff>165100</xdr:colOff>
      <xdr:row>75</xdr:row>
      <xdr:rowOff>94360</xdr:rowOff>
    </xdr:to>
    <xdr:sp macro="" textlink="">
      <xdr:nvSpPr>
        <xdr:cNvPr id="202" name="楕円 201">
          <a:extLst>
            <a:ext uri="{FF2B5EF4-FFF2-40B4-BE49-F238E27FC236}">
              <a16:creationId xmlns:a16="http://schemas.microsoft.com/office/drawing/2014/main" id="{A30C2A19-E59D-4708-8DFA-757A68A91AEB}"/>
            </a:ext>
          </a:extLst>
        </xdr:cNvPr>
        <xdr:cNvSpPr/>
      </xdr:nvSpPr>
      <xdr:spPr>
        <a:xfrm>
          <a:off x="1968500" y="12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110887</xdr:rowOff>
    </xdr:from>
    <xdr:ext cx="599010" cy="259045"/>
    <xdr:sp macro="" textlink="">
      <xdr:nvSpPr>
        <xdr:cNvPr id="203" name="テキスト ボックス 202">
          <a:extLst>
            <a:ext uri="{FF2B5EF4-FFF2-40B4-BE49-F238E27FC236}">
              <a16:creationId xmlns:a16="http://schemas.microsoft.com/office/drawing/2014/main" id="{8FAADC90-367D-414A-B494-74209AE33C55}"/>
            </a:ext>
          </a:extLst>
        </xdr:cNvPr>
        <xdr:cNvSpPr txBox="1"/>
      </xdr:nvSpPr>
      <xdr:spPr>
        <a:xfrm>
          <a:off x="1719795" y="1262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78878</xdr:rowOff>
    </xdr:from>
    <xdr:to>
      <xdr:col>6</xdr:col>
      <xdr:colOff>38100</xdr:colOff>
      <xdr:row>76</xdr:row>
      <xdr:rowOff>9029</xdr:rowOff>
    </xdr:to>
    <xdr:sp macro="" textlink="">
      <xdr:nvSpPr>
        <xdr:cNvPr id="204" name="楕円 203">
          <a:extLst>
            <a:ext uri="{FF2B5EF4-FFF2-40B4-BE49-F238E27FC236}">
              <a16:creationId xmlns:a16="http://schemas.microsoft.com/office/drawing/2014/main" id="{C9765F1B-C49E-4FE5-8DFB-FA471BC20ECB}"/>
            </a:ext>
          </a:extLst>
        </xdr:cNvPr>
        <xdr:cNvSpPr/>
      </xdr:nvSpPr>
      <xdr:spPr>
        <a:xfrm>
          <a:off x="1079500" y="12937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25555</xdr:rowOff>
    </xdr:from>
    <xdr:ext cx="599010" cy="259045"/>
    <xdr:sp macro="" textlink="">
      <xdr:nvSpPr>
        <xdr:cNvPr id="205" name="テキスト ボックス 204">
          <a:extLst>
            <a:ext uri="{FF2B5EF4-FFF2-40B4-BE49-F238E27FC236}">
              <a16:creationId xmlns:a16="http://schemas.microsoft.com/office/drawing/2014/main" id="{D6277B1B-39A1-4490-96EB-07F468FCC277}"/>
            </a:ext>
          </a:extLst>
        </xdr:cNvPr>
        <xdr:cNvSpPr txBox="1"/>
      </xdr:nvSpPr>
      <xdr:spPr>
        <a:xfrm>
          <a:off x="830795" y="1271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CCFB227C-F68D-4857-9825-1021F72C58A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AFF4760E-982E-4450-B3B8-86128885620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8FAEFB7A-F5F6-4D42-99C2-6FD85A3E306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DADD17F1-3820-4CF3-9B1C-352648E13C1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7590331C-9834-4E1D-B674-7775806A908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6F2ABDF2-55C1-4EEF-B0A2-9D619D13B6B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30D4FC9B-D3B3-4191-9FB4-0B38057FF52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E3512246-B80F-4AF9-B6FC-DD758B8C886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D8D1475A-D5AC-4561-BA97-D5E66C25CCA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3E5E7FB0-33DF-4EA5-9E11-0755E5E9EF2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E680BFB0-9C07-4545-9C95-D83C5B120A05}"/>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9F6CD9E4-8CA4-402C-A877-3577EA0B2693}"/>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C8D1F128-A8CA-451C-9D8A-26EBFC628EF8}"/>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3D643899-AA66-429B-91AE-76177E3098C6}"/>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872F58F4-C704-41CF-A9CB-7A54C44E83A4}"/>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28140AAF-7365-4269-A30C-23CD095820C2}"/>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D7AE8CF3-1D9D-4209-84E0-258935E5F247}"/>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2635A773-680D-485D-A7CE-CB5430BBBF7C}"/>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473D9E9B-4FB3-488B-9473-5054D26BB14F}"/>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E9EB7F27-42A7-43CE-B4FA-5696762F5D2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1B7DC762-50C5-484A-B7E9-40FD636C337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19207DB4-F5DB-4FAA-A244-3D18FB31458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2AD6E5AF-C851-4AA2-AE67-5C73E5214CE2}"/>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7E5D43CC-50A0-47CC-9D3B-7DE940DE541D}"/>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A2C5618A-ABFB-4B1D-9DE0-7D2F47065074}"/>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41ABE087-464F-4EA6-956C-43DC3E71CEA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915FCC43-38DB-4962-9721-65E7BD258B3B}"/>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91374</xdr:rowOff>
    </xdr:from>
    <xdr:to>
      <xdr:col>24</xdr:col>
      <xdr:colOff>63500</xdr:colOff>
      <xdr:row>95</xdr:row>
      <xdr:rowOff>32029</xdr:rowOff>
    </xdr:to>
    <xdr:cxnSp macro="">
      <xdr:nvCxnSpPr>
        <xdr:cNvPr id="233" name="直線コネクタ 232">
          <a:extLst>
            <a:ext uri="{FF2B5EF4-FFF2-40B4-BE49-F238E27FC236}">
              <a16:creationId xmlns:a16="http://schemas.microsoft.com/office/drawing/2014/main" id="{FD72642D-980D-49FB-89C9-D923D976F299}"/>
            </a:ext>
          </a:extLst>
        </xdr:cNvPr>
        <xdr:cNvCxnSpPr/>
      </xdr:nvCxnSpPr>
      <xdr:spPr>
        <a:xfrm flipV="1">
          <a:off x="3797300" y="16207674"/>
          <a:ext cx="8382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4D8DB461-A336-4147-8613-3272ABFCAF49}"/>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392E3967-91E4-4AA8-8C3C-2D1DDE5105BA}"/>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32029</xdr:rowOff>
    </xdr:from>
    <xdr:to>
      <xdr:col>19</xdr:col>
      <xdr:colOff>177800</xdr:colOff>
      <xdr:row>96</xdr:row>
      <xdr:rowOff>110668</xdr:rowOff>
    </xdr:to>
    <xdr:cxnSp macro="">
      <xdr:nvCxnSpPr>
        <xdr:cNvPr id="236" name="直線コネクタ 235">
          <a:extLst>
            <a:ext uri="{FF2B5EF4-FFF2-40B4-BE49-F238E27FC236}">
              <a16:creationId xmlns:a16="http://schemas.microsoft.com/office/drawing/2014/main" id="{F23A328B-8892-4F36-97EF-90459B1A4186}"/>
            </a:ext>
          </a:extLst>
        </xdr:cNvPr>
        <xdr:cNvCxnSpPr/>
      </xdr:nvCxnSpPr>
      <xdr:spPr>
        <a:xfrm flipV="1">
          <a:off x="2908300" y="16319779"/>
          <a:ext cx="889000" cy="2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BB4E9773-A720-4ACD-A4AB-9819677139C4}"/>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DC58105-F619-4BA9-AD03-6FDB94280A2B}"/>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110668</xdr:rowOff>
    </xdr:from>
    <xdr:to>
      <xdr:col>15</xdr:col>
      <xdr:colOff>50800</xdr:colOff>
      <xdr:row>97</xdr:row>
      <xdr:rowOff>33218</xdr:rowOff>
    </xdr:to>
    <xdr:cxnSp macro="">
      <xdr:nvCxnSpPr>
        <xdr:cNvPr id="239" name="直線コネクタ 238">
          <a:extLst>
            <a:ext uri="{FF2B5EF4-FFF2-40B4-BE49-F238E27FC236}">
              <a16:creationId xmlns:a16="http://schemas.microsoft.com/office/drawing/2014/main" id="{B51D07CB-F664-4A4E-8A80-EFF786678A80}"/>
            </a:ext>
          </a:extLst>
        </xdr:cNvPr>
        <xdr:cNvCxnSpPr/>
      </xdr:nvCxnSpPr>
      <xdr:spPr>
        <a:xfrm flipV="1">
          <a:off x="2019300" y="16569868"/>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69F4F1B3-AACB-4638-BF04-51E308EB0852}"/>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B777F5D9-6C2F-43FF-B9A5-3F5CF20B0FAF}"/>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33218</xdr:rowOff>
    </xdr:from>
    <xdr:to>
      <xdr:col>10</xdr:col>
      <xdr:colOff>114300</xdr:colOff>
      <xdr:row>97</xdr:row>
      <xdr:rowOff>49929</xdr:rowOff>
    </xdr:to>
    <xdr:cxnSp macro="">
      <xdr:nvCxnSpPr>
        <xdr:cNvPr id="242" name="直線コネクタ 241">
          <a:extLst>
            <a:ext uri="{FF2B5EF4-FFF2-40B4-BE49-F238E27FC236}">
              <a16:creationId xmlns:a16="http://schemas.microsoft.com/office/drawing/2014/main" id="{E2E304BF-C74A-42B0-A356-517A0159CEB3}"/>
            </a:ext>
          </a:extLst>
        </xdr:cNvPr>
        <xdr:cNvCxnSpPr/>
      </xdr:nvCxnSpPr>
      <xdr:spPr>
        <a:xfrm flipV="1">
          <a:off x="1130300" y="16663868"/>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D634D384-E069-4C05-8320-EF9C8E7E307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E6B42A9-E986-433D-85CD-AE5B71CB58DC}"/>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982BFAF-0454-4C16-8D58-A595E169D606}"/>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6C2BE502-D612-4676-BCCB-B70A8EE3AC5A}"/>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D64F670-1E5E-4815-859D-6F826C74E5D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82D7364-D61E-49FD-BC5F-9FC997C2CBA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FCE2EC1-98AD-4BED-9A9B-F0ED60908F7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1427827-4F5B-4F2B-B977-BEF72CFFF8E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180AA48-51AE-4103-9BD6-6C26178A613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40574</xdr:rowOff>
    </xdr:from>
    <xdr:to>
      <xdr:col>24</xdr:col>
      <xdr:colOff>114300</xdr:colOff>
      <xdr:row>94</xdr:row>
      <xdr:rowOff>142174</xdr:rowOff>
    </xdr:to>
    <xdr:sp macro="" textlink="">
      <xdr:nvSpPr>
        <xdr:cNvPr id="252" name="楕円 251">
          <a:extLst>
            <a:ext uri="{FF2B5EF4-FFF2-40B4-BE49-F238E27FC236}">
              <a16:creationId xmlns:a16="http://schemas.microsoft.com/office/drawing/2014/main" id="{9588D3FD-CF7C-4073-8164-C39F82E2A2F0}"/>
            </a:ext>
          </a:extLst>
        </xdr:cNvPr>
        <xdr:cNvSpPr/>
      </xdr:nvSpPr>
      <xdr:spPr>
        <a:xfrm>
          <a:off x="4584700" y="161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19001</xdr:rowOff>
    </xdr:from>
    <xdr:ext cx="534377" cy="259045"/>
    <xdr:sp macro="" textlink="">
      <xdr:nvSpPr>
        <xdr:cNvPr id="253" name="衛生費該当値テキスト">
          <a:extLst>
            <a:ext uri="{FF2B5EF4-FFF2-40B4-BE49-F238E27FC236}">
              <a16:creationId xmlns:a16="http://schemas.microsoft.com/office/drawing/2014/main" id="{5972ADC2-8CA2-43C2-B3B2-956BBE0C8245}"/>
            </a:ext>
          </a:extLst>
        </xdr:cNvPr>
        <xdr:cNvSpPr txBox="1"/>
      </xdr:nvSpPr>
      <xdr:spPr>
        <a:xfrm>
          <a:off x="4686300" y="1613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152679</xdr:rowOff>
    </xdr:from>
    <xdr:to>
      <xdr:col>20</xdr:col>
      <xdr:colOff>38100</xdr:colOff>
      <xdr:row>95</xdr:row>
      <xdr:rowOff>82829</xdr:rowOff>
    </xdr:to>
    <xdr:sp macro="" textlink="">
      <xdr:nvSpPr>
        <xdr:cNvPr id="254" name="楕円 253">
          <a:extLst>
            <a:ext uri="{FF2B5EF4-FFF2-40B4-BE49-F238E27FC236}">
              <a16:creationId xmlns:a16="http://schemas.microsoft.com/office/drawing/2014/main" id="{0ABD6773-AB79-48C3-B568-3FCB1772D218}"/>
            </a:ext>
          </a:extLst>
        </xdr:cNvPr>
        <xdr:cNvSpPr/>
      </xdr:nvSpPr>
      <xdr:spPr>
        <a:xfrm>
          <a:off x="3746500" y="162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73956</xdr:rowOff>
    </xdr:from>
    <xdr:ext cx="534377" cy="259045"/>
    <xdr:sp macro="" textlink="">
      <xdr:nvSpPr>
        <xdr:cNvPr id="255" name="テキスト ボックス 254">
          <a:extLst>
            <a:ext uri="{FF2B5EF4-FFF2-40B4-BE49-F238E27FC236}">
              <a16:creationId xmlns:a16="http://schemas.microsoft.com/office/drawing/2014/main" id="{9829EBEF-B6E2-4BF7-AEB4-4DFB48647734}"/>
            </a:ext>
          </a:extLst>
        </xdr:cNvPr>
        <xdr:cNvSpPr txBox="1"/>
      </xdr:nvSpPr>
      <xdr:spPr>
        <a:xfrm>
          <a:off x="3530111" y="16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59868</xdr:rowOff>
    </xdr:from>
    <xdr:to>
      <xdr:col>15</xdr:col>
      <xdr:colOff>101600</xdr:colOff>
      <xdr:row>96</xdr:row>
      <xdr:rowOff>161468</xdr:rowOff>
    </xdr:to>
    <xdr:sp macro="" textlink="">
      <xdr:nvSpPr>
        <xdr:cNvPr id="256" name="楕円 255">
          <a:extLst>
            <a:ext uri="{FF2B5EF4-FFF2-40B4-BE49-F238E27FC236}">
              <a16:creationId xmlns:a16="http://schemas.microsoft.com/office/drawing/2014/main" id="{0D1F3E2C-7C5E-4DE2-96F6-AD1B6E45019C}"/>
            </a:ext>
          </a:extLst>
        </xdr:cNvPr>
        <xdr:cNvSpPr/>
      </xdr:nvSpPr>
      <xdr:spPr>
        <a:xfrm>
          <a:off x="2857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152595</xdr:rowOff>
    </xdr:from>
    <xdr:ext cx="534377" cy="259045"/>
    <xdr:sp macro="" textlink="">
      <xdr:nvSpPr>
        <xdr:cNvPr id="257" name="テキスト ボックス 256">
          <a:extLst>
            <a:ext uri="{FF2B5EF4-FFF2-40B4-BE49-F238E27FC236}">
              <a16:creationId xmlns:a16="http://schemas.microsoft.com/office/drawing/2014/main" id="{A79BA7D2-6951-45AB-9955-362B24E945C3}"/>
            </a:ext>
          </a:extLst>
        </xdr:cNvPr>
        <xdr:cNvSpPr txBox="1"/>
      </xdr:nvSpPr>
      <xdr:spPr>
        <a:xfrm>
          <a:off x="2641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153868</xdr:rowOff>
    </xdr:from>
    <xdr:to>
      <xdr:col>10</xdr:col>
      <xdr:colOff>165100</xdr:colOff>
      <xdr:row>97</xdr:row>
      <xdr:rowOff>84018</xdr:rowOff>
    </xdr:to>
    <xdr:sp macro="" textlink="">
      <xdr:nvSpPr>
        <xdr:cNvPr id="258" name="楕円 257">
          <a:extLst>
            <a:ext uri="{FF2B5EF4-FFF2-40B4-BE49-F238E27FC236}">
              <a16:creationId xmlns:a16="http://schemas.microsoft.com/office/drawing/2014/main" id="{D47C10D2-E7C6-4BC5-8578-9F608D67B704}"/>
            </a:ext>
          </a:extLst>
        </xdr:cNvPr>
        <xdr:cNvSpPr/>
      </xdr:nvSpPr>
      <xdr:spPr>
        <a:xfrm>
          <a:off x="1968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75145</xdr:rowOff>
    </xdr:from>
    <xdr:ext cx="534377" cy="259045"/>
    <xdr:sp macro="" textlink="">
      <xdr:nvSpPr>
        <xdr:cNvPr id="259" name="テキスト ボックス 258">
          <a:extLst>
            <a:ext uri="{FF2B5EF4-FFF2-40B4-BE49-F238E27FC236}">
              <a16:creationId xmlns:a16="http://schemas.microsoft.com/office/drawing/2014/main" id="{99B1C394-C0EC-4572-B8F4-9266DF8108AF}"/>
            </a:ext>
          </a:extLst>
        </xdr:cNvPr>
        <xdr:cNvSpPr txBox="1"/>
      </xdr:nvSpPr>
      <xdr:spPr>
        <a:xfrm>
          <a:off x="1752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170579</xdr:rowOff>
    </xdr:from>
    <xdr:to>
      <xdr:col>6</xdr:col>
      <xdr:colOff>38100</xdr:colOff>
      <xdr:row>97</xdr:row>
      <xdr:rowOff>100729</xdr:rowOff>
    </xdr:to>
    <xdr:sp macro="" textlink="">
      <xdr:nvSpPr>
        <xdr:cNvPr id="260" name="楕円 259">
          <a:extLst>
            <a:ext uri="{FF2B5EF4-FFF2-40B4-BE49-F238E27FC236}">
              <a16:creationId xmlns:a16="http://schemas.microsoft.com/office/drawing/2014/main" id="{C0C8AE3A-3FD7-4564-B8F2-08D220D84F2A}"/>
            </a:ext>
          </a:extLst>
        </xdr:cNvPr>
        <xdr:cNvSpPr/>
      </xdr:nvSpPr>
      <xdr:spPr>
        <a:xfrm>
          <a:off x="1079500" y="166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91856</xdr:rowOff>
    </xdr:from>
    <xdr:ext cx="534377" cy="259045"/>
    <xdr:sp macro="" textlink="">
      <xdr:nvSpPr>
        <xdr:cNvPr id="261" name="テキスト ボックス 260">
          <a:extLst>
            <a:ext uri="{FF2B5EF4-FFF2-40B4-BE49-F238E27FC236}">
              <a16:creationId xmlns:a16="http://schemas.microsoft.com/office/drawing/2014/main" id="{06A5378A-12D2-4E68-83E0-BAFE0065EFC2}"/>
            </a:ext>
          </a:extLst>
        </xdr:cNvPr>
        <xdr:cNvSpPr txBox="1"/>
      </xdr:nvSpPr>
      <xdr:spPr>
        <a:xfrm>
          <a:off x="863111" y="167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972C280F-9852-4642-B82B-FD6EB558DA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6FB0E905-37DE-4DAC-A32E-FB65D90D4AA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16249591-8D86-4A5F-8B9E-A2465A7E2B7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4E38EA0E-C692-4AFB-95C6-A1C26E1521A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C6E9BECA-DDDE-41C1-A643-B3996C185BF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CEF6811-9EF0-453D-A666-683097D1061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B95CC7F0-22AB-4947-A244-E20BC412987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B48AD7B6-559E-4CB3-9F70-5190F1680FF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153CC56D-67FE-41ED-BE3F-DD922658B1B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C918CF75-A7EC-40E9-A8D5-DEB56A848E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2209E470-49AB-4716-982B-433CD8DC566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7EF65FF4-7F77-4B25-BF3D-9DA3A1EBA4E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261DB74C-8824-483E-9E3D-9183882C9B9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FBFDE98C-2D22-4BD2-A376-CFDECCB6FEBD}"/>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5E5977-E694-4832-89D7-A29957D4C5B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36AE1BB2-929F-4D07-A000-EDF24271BA14}"/>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194D2EDC-557A-4844-879F-D82D32429C8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43053EEC-0754-4E6E-AC99-F6CB47C1E179}"/>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E7115F94-DAD7-49AF-9507-F3C531F2D7C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3782438E-A821-4116-8972-BE71727037E1}"/>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18837BEF-9A49-482F-AE0E-0BE28C05430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C05919DB-3094-416B-8F56-09611B9A5F2F}"/>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BB7E53C8-7F4F-4A53-A4D0-C9F4CA74C66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81264FB5-869C-4C99-956B-BF5BCAD7EE7B}"/>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D68BA390-CD60-49B9-A854-F19D11B48D3D}"/>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12CAD229-517B-4F98-81E4-DCECD2C64A15}"/>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AB4C1E3-0C18-49C0-B3CE-BF6A9377AD1A}"/>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A494E2C3-84BA-45A5-B716-ADC9AC4A9F51}"/>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101600</xdr:rowOff>
    </xdr:from>
    <xdr:to>
      <xdr:col>55</xdr:col>
      <xdr:colOff>0</xdr:colOff>
      <xdr:row>35</xdr:row>
      <xdr:rowOff>13970</xdr:rowOff>
    </xdr:to>
    <xdr:cxnSp macro="">
      <xdr:nvCxnSpPr>
        <xdr:cNvPr id="290" name="直線コネクタ 289">
          <a:extLst>
            <a:ext uri="{FF2B5EF4-FFF2-40B4-BE49-F238E27FC236}">
              <a16:creationId xmlns:a16="http://schemas.microsoft.com/office/drawing/2014/main" id="{850932DF-02F4-48E2-B837-C13BCEC20128}"/>
            </a:ext>
          </a:extLst>
        </xdr:cNvPr>
        <xdr:cNvCxnSpPr/>
      </xdr:nvCxnSpPr>
      <xdr:spPr>
        <a:xfrm>
          <a:off x="9639300" y="575945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9655E7C7-6CF0-4E0C-B40C-DAB99847D427}"/>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F49DD0DB-ACBC-4818-B70B-D4B9D13E9B39}"/>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101600</xdr:rowOff>
    </xdr:from>
    <xdr:to>
      <xdr:col>50</xdr:col>
      <xdr:colOff>114300</xdr:colOff>
      <xdr:row>35</xdr:row>
      <xdr:rowOff>154940</xdr:rowOff>
    </xdr:to>
    <xdr:cxnSp macro="">
      <xdr:nvCxnSpPr>
        <xdr:cNvPr id="293" name="直線コネクタ 292">
          <a:extLst>
            <a:ext uri="{FF2B5EF4-FFF2-40B4-BE49-F238E27FC236}">
              <a16:creationId xmlns:a16="http://schemas.microsoft.com/office/drawing/2014/main" id="{9E957E55-58F2-411C-9D86-AF5586FE771F}"/>
            </a:ext>
          </a:extLst>
        </xdr:cNvPr>
        <xdr:cNvCxnSpPr/>
      </xdr:nvCxnSpPr>
      <xdr:spPr>
        <a:xfrm flipV="1">
          <a:off x="8750300" y="575945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A936838-BC27-41A1-92DB-57D3FA26B8F2}"/>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F57DC596-706C-4491-B379-F30858D64A3F}"/>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154940</xdr:rowOff>
    </xdr:from>
    <xdr:to>
      <xdr:col>45</xdr:col>
      <xdr:colOff>177800</xdr:colOff>
      <xdr:row>36</xdr:row>
      <xdr:rowOff>1270</xdr:rowOff>
    </xdr:to>
    <xdr:cxnSp macro="">
      <xdr:nvCxnSpPr>
        <xdr:cNvPr id="296" name="直線コネクタ 295">
          <a:extLst>
            <a:ext uri="{FF2B5EF4-FFF2-40B4-BE49-F238E27FC236}">
              <a16:creationId xmlns:a16="http://schemas.microsoft.com/office/drawing/2014/main" id="{3096DCE1-CAC9-4B61-BB50-C3E4E3661CDD}"/>
            </a:ext>
          </a:extLst>
        </xdr:cNvPr>
        <xdr:cNvCxnSpPr/>
      </xdr:nvCxnSpPr>
      <xdr:spPr>
        <a:xfrm flipV="1">
          <a:off x="7861300" y="61556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8E8915F1-3755-4325-B1CA-C9CDAF9480C4}"/>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87BA5CDD-B128-4E42-9AC1-16DE968302E8}"/>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138430</xdr:rowOff>
    </xdr:from>
    <xdr:to>
      <xdr:col>41</xdr:col>
      <xdr:colOff>50800</xdr:colOff>
      <xdr:row>36</xdr:row>
      <xdr:rowOff>1270</xdr:rowOff>
    </xdr:to>
    <xdr:cxnSp macro="">
      <xdr:nvCxnSpPr>
        <xdr:cNvPr id="299" name="直線コネクタ 298">
          <a:extLst>
            <a:ext uri="{FF2B5EF4-FFF2-40B4-BE49-F238E27FC236}">
              <a16:creationId xmlns:a16="http://schemas.microsoft.com/office/drawing/2014/main" id="{C351187D-5B6B-4BF8-90BC-937E5DC6A15C}"/>
            </a:ext>
          </a:extLst>
        </xdr:cNvPr>
        <xdr:cNvCxnSpPr/>
      </xdr:nvCxnSpPr>
      <xdr:spPr>
        <a:xfrm>
          <a:off x="6972300" y="6139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A0398BED-ABE9-4348-BE3D-D7AD64B547D1}"/>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A910975D-1321-49A6-BEDB-E011135509F2}"/>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3D831F20-8CC6-4380-814D-3E1DF0617C5C}"/>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F963EACB-5039-405A-97E0-AC5E5CECDBBF}"/>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43D3DBD-0D78-4F4B-BB25-38F2A04359E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1B94228-B0EA-4A8E-96AA-95F2A3A95E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CE4E1B9-4B17-48D4-A84D-808F2885F62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208F131-D28B-44ED-9B7B-3E3AD768701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D2B7BEE-E091-466D-A93F-6DEC9E67A7D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134620</xdr:rowOff>
    </xdr:from>
    <xdr:to>
      <xdr:col>55</xdr:col>
      <xdr:colOff>50800</xdr:colOff>
      <xdr:row>35</xdr:row>
      <xdr:rowOff>64770</xdr:rowOff>
    </xdr:to>
    <xdr:sp macro="" textlink="">
      <xdr:nvSpPr>
        <xdr:cNvPr id="309" name="楕円 308">
          <a:extLst>
            <a:ext uri="{FF2B5EF4-FFF2-40B4-BE49-F238E27FC236}">
              <a16:creationId xmlns:a16="http://schemas.microsoft.com/office/drawing/2014/main" id="{B2B1EEC3-DA67-450D-949F-376E3F2BA36B}"/>
            </a:ext>
          </a:extLst>
        </xdr:cNvPr>
        <xdr:cNvSpPr/>
      </xdr:nvSpPr>
      <xdr:spPr>
        <a:xfrm>
          <a:off x="10426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157497</xdr:rowOff>
    </xdr:from>
    <xdr:ext cx="378565" cy="259045"/>
    <xdr:sp macro="" textlink="">
      <xdr:nvSpPr>
        <xdr:cNvPr id="310" name="労働費該当値テキスト">
          <a:extLst>
            <a:ext uri="{FF2B5EF4-FFF2-40B4-BE49-F238E27FC236}">
              <a16:creationId xmlns:a16="http://schemas.microsoft.com/office/drawing/2014/main" id="{24C88611-C8C6-4676-9235-9D76625931D2}"/>
            </a:ext>
          </a:extLst>
        </xdr:cNvPr>
        <xdr:cNvSpPr txBox="1"/>
      </xdr:nvSpPr>
      <xdr:spPr>
        <a:xfrm>
          <a:off x="10528300"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50800</xdr:rowOff>
    </xdr:from>
    <xdr:to>
      <xdr:col>50</xdr:col>
      <xdr:colOff>165100</xdr:colOff>
      <xdr:row>33</xdr:row>
      <xdr:rowOff>152400</xdr:rowOff>
    </xdr:to>
    <xdr:sp macro="" textlink="">
      <xdr:nvSpPr>
        <xdr:cNvPr id="311" name="楕円 310">
          <a:extLst>
            <a:ext uri="{FF2B5EF4-FFF2-40B4-BE49-F238E27FC236}">
              <a16:creationId xmlns:a16="http://schemas.microsoft.com/office/drawing/2014/main" id="{4F4640C0-682B-4761-B573-2F51FBD76590}"/>
            </a:ext>
          </a:extLst>
        </xdr:cNvPr>
        <xdr:cNvSpPr/>
      </xdr:nvSpPr>
      <xdr:spPr>
        <a:xfrm>
          <a:off x="958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168927</xdr:rowOff>
    </xdr:from>
    <xdr:ext cx="378565" cy="259045"/>
    <xdr:sp macro="" textlink="">
      <xdr:nvSpPr>
        <xdr:cNvPr id="312" name="テキスト ボックス 311">
          <a:extLst>
            <a:ext uri="{FF2B5EF4-FFF2-40B4-BE49-F238E27FC236}">
              <a16:creationId xmlns:a16="http://schemas.microsoft.com/office/drawing/2014/main" id="{E9E5D037-3B69-4DED-9F4D-D016BBB740F8}"/>
            </a:ext>
          </a:extLst>
        </xdr:cNvPr>
        <xdr:cNvSpPr txBox="1"/>
      </xdr:nvSpPr>
      <xdr:spPr>
        <a:xfrm>
          <a:off x="9450017" y="548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104140</xdr:rowOff>
    </xdr:from>
    <xdr:to>
      <xdr:col>46</xdr:col>
      <xdr:colOff>38100</xdr:colOff>
      <xdr:row>36</xdr:row>
      <xdr:rowOff>34290</xdr:rowOff>
    </xdr:to>
    <xdr:sp macro="" textlink="">
      <xdr:nvSpPr>
        <xdr:cNvPr id="313" name="楕円 312">
          <a:extLst>
            <a:ext uri="{FF2B5EF4-FFF2-40B4-BE49-F238E27FC236}">
              <a16:creationId xmlns:a16="http://schemas.microsoft.com/office/drawing/2014/main" id="{6ABDABB4-CEF2-404C-B15C-C8CF3F8FF255}"/>
            </a:ext>
          </a:extLst>
        </xdr:cNvPr>
        <xdr:cNvSpPr/>
      </xdr:nvSpPr>
      <xdr:spPr>
        <a:xfrm>
          <a:off x="869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50817</xdr:rowOff>
    </xdr:from>
    <xdr:ext cx="378565" cy="259045"/>
    <xdr:sp macro="" textlink="">
      <xdr:nvSpPr>
        <xdr:cNvPr id="314" name="テキスト ボックス 313">
          <a:extLst>
            <a:ext uri="{FF2B5EF4-FFF2-40B4-BE49-F238E27FC236}">
              <a16:creationId xmlns:a16="http://schemas.microsoft.com/office/drawing/2014/main" id="{37A95D25-5EAE-4FA9-BB37-46F81278CA5B}"/>
            </a:ext>
          </a:extLst>
        </xdr:cNvPr>
        <xdr:cNvSpPr txBox="1"/>
      </xdr:nvSpPr>
      <xdr:spPr>
        <a:xfrm>
          <a:off x="856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121920</xdr:rowOff>
    </xdr:from>
    <xdr:to>
      <xdr:col>41</xdr:col>
      <xdr:colOff>101600</xdr:colOff>
      <xdr:row>36</xdr:row>
      <xdr:rowOff>52070</xdr:rowOff>
    </xdr:to>
    <xdr:sp macro="" textlink="">
      <xdr:nvSpPr>
        <xdr:cNvPr id="315" name="楕円 314">
          <a:extLst>
            <a:ext uri="{FF2B5EF4-FFF2-40B4-BE49-F238E27FC236}">
              <a16:creationId xmlns:a16="http://schemas.microsoft.com/office/drawing/2014/main" id="{D469D268-178B-4DC3-9153-ECC4F32F9E5B}"/>
            </a:ext>
          </a:extLst>
        </xdr:cNvPr>
        <xdr:cNvSpPr/>
      </xdr:nvSpPr>
      <xdr:spPr>
        <a:xfrm>
          <a:off x="7810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68597</xdr:rowOff>
    </xdr:from>
    <xdr:ext cx="378565" cy="259045"/>
    <xdr:sp macro="" textlink="">
      <xdr:nvSpPr>
        <xdr:cNvPr id="316" name="テキスト ボックス 315">
          <a:extLst>
            <a:ext uri="{FF2B5EF4-FFF2-40B4-BE49-F238E27FC236}">
              <a16:creationId xmlns:a16="http://schemas.microsoft.com/office/drawing/2014/main" id="{F88F0CA2-89D1-4A7A-BCED-67F3ADD2B713}"/>
            </a:ext>
          </a:extLst>
        </xdr:cNvPr>
        <xdr:cNvSpPr txBox="1"/>
      </xdr:nvSpPr>
      <xdr:spPr>
        <a:xfrm>
          <a:off x="7672017" y="589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87630</xdr:rowOff>
    </xdr:from>
    <xdr:to>
      <xdr:col>36</xdr:col>
      <xdr:colOff>165100</xdr:colOff>
      <xdr:row>36</xdr:row>
      <xdr:rowOff>17780</xdr:rowOff>
    </xdr:to>
    <xdr:sp macro="" textlink="">
      <xdr:nvSpPr>
        <xdr:cNvPr id="317" name="楕円 316">
          <a:extLst>
            <a:ext uri="{FF2B5EF4-FFF2-40B4-BE49-F238E27FC236}">
              <a16:creationId xmlns:a16="http://schemas.microsoft.com/office/drawing/2014/main" id="{B211781D-CC02-43A2-B1C1-B863A3B8456A}"/>
            </a:ext>
          </a:extLst>
        </xdr:cNvPr>
        <xdr:cNvSpPr/>
      </xdr:nvSpPr>
      <xdr:spPr>
        <a:xfrm>
          <a:off x="69215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34307</xdr:rowOff>
    </xdr:from>
    <xdr:ext cx="378565" cy="259045"/>
    <xdr:sp macro="" textlink="">
      <xdr:nvSpPr>
        <xdr:cNvPr id="318" name="テキスト ボックス 317">
          <a:extLst>
            <a:ext uri="{FF2B5EF4-FFF2-40B4-BE49-F238E27FC236}">
              <a16:creationId xmlns:a16="http://schemas.microsoft.com/office/drawing/2014/main" id="{7C25D1CF-32EA-42EC-B03B-319A98731BBA}"/>
            </a:ext>
          </a:extLst>
        </xdr:cNvPr>
        <xdr:cNvSpPr txBox="1"/>
      </xdr:nvSpPr>
      <xdr:spPr>
        <a:xfrm>
          <a:off x="6783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1E6588FE-0961-408D-AE59-DBC44F0D805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4EAC582B-7CC1-40B2-83ED-7B07E78902B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E27305FE-BA38-4E8C-B1A7-3CB0E3EBC95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4CC2A164-FEBC-4939-835E-FB356C7D88E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D62A193A-52D4-43DE-A97A-AFDC0150C1F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1A9680A1-56CF-45D4-BFAF-094280E49A1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707E4FE7-238C-42A4-ADB1-03728DE1CF5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6695528-2289-423A-97D1-6824AF02066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995C26F7-F269-4E8B-8B2D-B0C0FDDDF9E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B6001C30-DD68-4464-A01F-DE40275C66B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CFE4261D-4922-4A8B-B881-32E34F575A5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49427833-3E13-4BBF-B5EB-EED0A824AAB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DF721D28-998B-423D-9DB9-1242433E79D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BE416A1F-239B-4E3F-B617-2C875E175D6F}"/>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C7D48886-1471-4000-94FE-E364F3FD1C6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C154408A-C7E3-4648-A975-64FBEA302C99}"/>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E5477242-8BED-42B9-A827-8677B84288A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DEE3B3EB-C32F-4447-8722-14C3DAC75396}"/>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E7214F37-334D-4B12-9DBB-0468890A3E7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1EF345EC-BC6C-43CB-A88B-1DEC6327680E}"/>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37DA52AA-E557-431C-A672-E8E4809FCD5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CBCE9B7D-B09B-489A-82D6-459FE21EC3B8}"/>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9A00361F-68DE-4C6F-9FEA-8576374F081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91C6BE48-BAFF-4FEE-A3DD-47506F57B5C3}"/>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6A1174D5-3A3D-4D01-B2B6-C3539A230344}"/>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D06EF914-00A1-4E36-96B6-CE841E48B30B}"/>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B4D2B1D4-E9E8-4134-858F-C84EB968C56D}"/>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D2DC7673-FF3E-4750-932F-769000CBDFF7}"/>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89662</xdr:rowOff>
    </xdr:from>
    <xdr:to>
      <xdr:col>55</xdr:col>
      <xdr:colOff>0</xdr:colOff>
      <xdr:row>58</xdr:row>
      <xdr:rowOff>93218</xdr:rowOff>
    </xdr:to>
    <xdr:cxnSp macro="">
      <xdr:nvCxnSpPr>
        <xdr:cNvPr id="347" name="直線コネクタ 346">
          <a:extLst>
            <a:ext uri="{FF2B5EF4-FFF2-40B4-BE49-F238E27FC236}">
              <a16:creationId xmlns:a16="http://schemas.microsoft.com/office/drawing/2014/main" id="{6B396062-5BFB-446F-B1BD-8B953D18093A}"/>
            </a:ext>
          </a:extLst>
        </xdr:cNvPr>
        <xdr:cNvCxnSpPr/>
      </xdr:nvCxnSpPr>
      <xdr:spPr>
        <a:xfrm>
          <a:off x="9639300" y="10033762"/>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3C679F92-4E24-4EBB-B034-CB32BAB9ED53}"/>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FA99BE56-B1AB-4300-A7FE-145F0CE6420A}"/>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74676</xdr:rowOff>
    </xdr:from>
    <xdr:to>
      <xdr:col>50</xdr:col>
      <xdr:colOff>114300</xdr:colOff>
      <xdr:row>58</xdr:row>
      <xdr:rowOff>89662</xdr:rowOff>
    </xdr:to>
    <xdr:cxnSp macro="">
      <xdr:nvCxnSpPr>
        <xdr:cNvPr id="350" name="直線コネクタ 349">
          <a:extLst>
            <a:ext uri="{FF2B5EF4-FFF2-40B4-BE49-F238E27FC236}">
              <a16:creationId xmlns:a16="http://schemas.microsoft.com/office/drawing/2014/main" id="{43DE9E1A-DBFD-4ACF-AAB3-004386B44593}"/>
            </a:ext>
          </a:extLst>
        </xdr:cNvPr>
        <xdr:cNvCxnSpPr/>
      </xdr:nvCxnSpPr>
      <xdr:spPr>
        <a:xfrm>
          <a:off x="8750300" y="10018776"/>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FF954F0E-1AC8-4E15-A321-18F292FE5B1F}"/>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DE67D52C-CA6D-453D-8A06-078948FC8EF9}"/>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37846</xdr:rowOff>
    </xdr:from>
    <xdr:to>
      <xdr:col>45</xdr:col>
      <xdr:colOff>177800</xdr:colOff>
      <xdr:row>58</xdr:row>
      <xdr:rowOff>74676</xdr:rowOff>
    </xdr:to>
    <xdr:cxnSp macro="">
      <xdr:nvCxnSpPr>
        <xdr:cNvPr id="353" name="直線コネクタ 352">
          <a:extLst>
            <a:ext uri="{FF2B5EF4-FFF2-40B4-BE49-F238E27FC236}">
              <a16:creationId xmlns:a16="http://schemas.microsoft.com/office/drawing/2014/main" id="{82DB10B7-1E5A-49B2-BCEE-1E496AD7BC4A}"/>
            </a:ext>
          </a:extLst>
        </xdr:cNvPr>
        <xdr:cNvCxnSpPr/>
      </xdr:nvCxnSpPr>
      <xdr:spPr>
        <a:xfrm>
          <a:off x="7861300" y="9981946"/>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388CD80F-77F0-4605-BDE6-35E4C612E7CD}"/>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CE1B3CE9-C851-4C27-9C6A-8D365B4DB356}"/>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37846</xdr:rowOff>
    </xdr:from>
    <xdr:to>
      <xdr:col>41</xdr:col>
      <xdr:colOff>50800</xdr:colOff>
      <xdr:row>58</xdr:row>
      <xdr:rowOff>84836</xdr:rowOff>
    </xdr:to>
    <xdr:cxnSp macro="">
      <xdr:nvCxnSpPr>
        <xdr:cNvPr id="356" name="直線コネクタ 355">
          <a:extLst>
            <a:ext uri="{FF2B5EF4-FFF2-40B4-BE49-F238E27FC236}">
              <a16:creationId xmlns:a16="http://schemas.microsoft.com/office/drawing/2014/main" id="{89951BC0-056F-43FA-87E1-F708427200DF}"/>
            </a:ext>
          </a:extLst>
        </xdr:cNvPr>
        <xdr:cNvCxnSpPr/>
      </xdr:nvCxnSpPr>
      <xdr:spPr>
        <a:xfrm flipV="1">
          <a:off x="6972300" y="9981946"/>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2B21FEE-C5CC-4C62-90EC-BA5E9BAC6CB5}"/>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17D987B2-5B81-47A5-B9D5-37F083BF3ED3}"/>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E68392B6-8576-46D4-B5B3-481C21032709}"/>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1F43DFBA-9AA6-41BE-BDBA-E98C02F2A687}"/>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7A24A8C-7C59-45E7-9E88-32959184908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F257126-468F-4205-A73F-42493C42EA3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FD45E10-516E-4F88-AD9A-16400B601B5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22AAAB4-9E51-419D-AF62-A3792EA5ED3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57BB55D-5EB1-402A-BE98-5342F075B63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42418</xdr:rowOff>
    </xdr:from>
    <xdr:to>
      <xdr:col>55</xdr:col>
      <xdr:colOff>50800</xdr:colOff>
      <xdr:row>58</xdr:row>
      <xdr:rowOff>144018</xdr:rowOff>
    </xdr:to>
    <xdr:sp macro="" textlink="">
      <xdr:nvSpPr>
        <xdr:cNvPr id="366" name="楕円 365">
          <a:extLst>
            <a:ext uri="{FF2B5EF4-FFF2-40B4-BE49-F238E27FC236}">
              <a16:creationId xmlns:a16="http://schemas.microsoft.com/office/drawing/2014/main" id="{36DFA8C6-DEFE-4262-BF74-087668739DCE}"/>
            </a:ext>
          </a:extLst>
        </xdr:cNvPr>
        <xdr:cNvSpPr/>
      </xdr:nvSpPr>
      <xdr:spPr>
        <a:xfrm>
          <a:off x="104267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128795</xdr:rowOff>
    </xdr:from>
    <xdr:ext cx="378565" cy="259045"/>
    <xdr:sp macro="" textlink="">
      <xdr:nvSpPr>
        <xdr:cNvPr id="367" name="農林水産業費該当値テキスト">
          <a:extLst>
            <a:ext uri="{FF2B5EF4-FFF2-40B4-BE49-F238E27FC236}">
              <a16:creationId xmlns:a16="http://schemas.microsoft.com/office/drawing/2014/main" id="{75514EA5-557C-412A-8B7A-511A967FC0C2}"/>
            </a:ext>
          </a:extLst>
        </xdr:cNvPr>
        <xdr:cNvSpPr txBox="1"/>
      </xdr:nvSpPr>
      <xdr:spPr>
        <a:xfrm>
          <a:off x="10528300" y="990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38862</xdr:rowOff>
    </xdr:from>
    <xdr:to>
      <xdr:col>50</xdr:col>
      <xdr:colOff>165100</xdr:colOff>
      <xdr:row>58</xdr:row>
      <xdr:rowOff>140462</xdr:rowOff>
    </xdr:to>
    <xdr:sp macro="" textlink="">
      <xdr:nvSpPr>
        <xdr:cNvPr id="368" name="楕円 367">
          <a:extLst>
            <a:ext uri="{FF2B5EF4-FFF2-40B4-BE49-F238E27FC236}">
              <a16:creationId xmlns:a16="http://schemas.microsoft.com/office/drawing/2014/main" id="{7E3973A5-BE5D-46CD-BD85-E4754F95D2D3}"/>
            </a:ext>
          </a:extLst>
        </xdr:cNvPr>
        <xdr:cNvSpPr/>
      </xdr:nvSpPr>
      <xdr:spPr>
        <a:xfrm>
          <a:off x="9588500" y="9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131589</xdr:rowOff>
    </xdr:from>
    <xdr:ext cx="378565" cy="259045"/>
    <xdr:sp macro="" textlink="">
      <xdr:nvSpPr>
        <xdr:cNvPr id="369" name="テキスト ボックス 368">
          <a:extLst>
            <a:ext uri="{FF2B5EF4-FFF2-40B4-BE49-F238E27FC236}">
              <a16:creationId xmlns:a16="http://schemas.microsoft.com/office/drawing/2014/main" id="{FD575A6F-9D43-4C6D-A31B-858746A76D6E}"/>
            </a:ext>
          </a:extLst>
        </xdr:cNvPr>
        <xdr:cNvSpPr txBox="1"/>
      </xdr:nvSpPr>
      <xdr:spPr>
        <a:xfrm>
          <a:off x="9450017" y="100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23876</xdr:rowOff>
    </xdr:from>
    <xdr:to>
      <xdr:col>46</xdr:col>
      <xdr:colOff>38100</xdr:colOff>
      <xdr:row>58</xdr:row>
      <xdr:rowOff>125476</xdr:rowOff>
    </xdr:to>
    <xdr:sp macro="" textlink="">
      <xdr:nvSpPr>
        <xdr:cNvPr id="370" name="楕円 369">
          <a:extLst>
            <a:ext uri="{FF2B5EF4-FFF2-40B4-BE49-F238E27FC236}">
              <a16:creationId xmlns:a16="http://schemas.microsoft.com/office/drawing/2014/main" id="{A419BF99-46AF-485B-BEF1-A0CE2E4E8CE3}"/>
            </a:ext>
          </a:extLst>
        </xdr:cNvPr>
        <xdr:cNvSpPr/>
      </xdr:nvSpPr>
      <xdr:spPr>
        <a:xfrm>
          <a:off x="8699500" y="99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116603</xdr:rowOff>
    </xdr:from>
    <xdr:ext cx="469744" cy="259045"/>
    <xdr:sp macro="" textlink="">
      <xdr:nvSpPr>
        <xdr:cNvPr id="371" name="テキスト ボックス 370">
          <a:extLst>
            <a:ext uri="{FF2B5EF4-FFF2-40B4-BE49-F238E27FC236}">
              <a16:creationId xmlns:a16="http://schemas.microsoft.com/office/drawing/2014/main" id="{AF5B892A-C5E2-46AE-BA18-C5E3F5402D66}"/>
            </a:ext>
          </a:extLst>
        </xdr:cNvPr>
        <xdr:cNvSpPr txBox="1"/>
      </xdr:nvSpPr>
      <xdr:spPr>
        <a:xfrm>
          <a:off x="8515428" y="100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158496</xdr:rowOff>
    </xdr:from>
    <xdr:to>
      <xdr:col>41</xdr:col>
      <xdr:colOff>101600</xdr:colOff>
      <xdr:row>58</xdr:row>
      <xdr:rowOff>88646</xdr:rowOff>
    </xdr:to>
    <xdr:sp macro="" textlink="">
      <xdr:nvSpPr>
        <xdr:cNvPr id="372" name="楕円 371">
          <a:extLst>
            <a:ext uri="{FF2B5EF4-FFF2-40B4-BE49-F238E27FC236}">
              <a16:creationId xmlns:a16="http://schemas.microsoft.com/office/drawing/2014/main" id="{16A5EB42-0EB7-4024-8F19-0830F6E90693}"/>
            </a:ext>
          </a:extLst>
        </xdr:cNvPr>
        <xdr:cNvSpPr/>
      </xdr:nvSpPr>
      <xdr:spPr>
        <a:xfrm>
          <a:off x="7810500" y="99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79773</xdr:rowOff>
    </xdr:from>
    <xdr:ext cx="469744" cy="259045"/>
    <xdr:sp macro="" textlink="">
      <xdr:nvSpPr>
        <xdr:cNvPr id="373" name="テキスト ボックス 372">
          <a:extLst>
            <a:ext uri="{FF2B5EF4-FFF2-40B4-BE49-F238E27FC236}">
              <a16:creationId xmlns:a16="http://schemas.microsoft.com/office/drawing/2014/main" id="{F4A0C591-C0CB-4775-A6A8-3D774E4E8A28}"/>
            </a:ext>
          </a:extLst>
        </xdr:cNvPr>
        <xdr:cNvSpPr txBox="1"/>
      </xdr:nvSpPr>
      <xdr:spPr>
        <a:xfrm>
          <a:off x="7626428" y="100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34036</xdr:rowOff>
    </xdr:from>
    <xdr:to>
      <xdr:col>36</xdr:col>
      <xdr:colOff>165100</xdr:colOff>
      <xdr:row>58</xdr:row>
      <xdr:rowOff>135636</xdr:rowOff>
    </xdr:to>
    <xdr:sp macro="" textlink="">
      <xdr:nvSpPr>
        <xdr:cNvPr id="374" name="楕円 373">
          <a:extLst>
            <a:ext uri="{FF2B5EF4-FFF2-40B4-BE49-F238E27FC236}">
              <a16:creationId xmlns:a16="http://schemas.microsoft.com/office/drawing/2014/main" id="{A159F866-0DB7-4D18-A7F0-2600A67F9520}"/>
            </a:ext>
          </a:extLst>
        </xdr:cNvPr>
        <xdr:cNvSpPr/>
      </xdr:nvSpPr>
      <xdr:spPr>
        <a:xfrm>
          <a:off x="6921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126763</xdr:rowOff>
    </xdr:from>
    <xdr:ext cx="469744" cy="259045"/>
    <xdr:sp macro="" textlink="">
      <xdr:nvSpPr>
        <xdr:cNvPr id="375" name="テキスト ボックス 374">
          <a:extLst>
            <a:ext uri="{FF2B5EF4-FFF2-40B4-BE49-F238E27FC236}">
              <a16:creationId xmlns:a16="http://schemas.microsoft.com/office/drawing/2014/main" id="{C7DA4E2F-F098-4D9A-B1C5-4FC984126E95}"/>
            </a:ext>
          </a:extLst>
        </xdr:cNvPr>
        <xdr:cNvSpPr txBox="1"/>
      </xdr:nvSpPr>
      <xdr:spPr>
        <a:xfrm>
          <a:off x="6737428"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6AE7D1C-6D86-4711-96B8-2E8A7616974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93E6AFB2-0EB4-4239-BA01-ACA07984AD3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10DDE714-98E4-4CF7-A5A0-0C3F221A1E6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ECC2CFEE-9C19-41B9-A16D-58BC7F6C8ED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6B273DFD-E616-443D-8D6F-99F1BF37DFA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B5188F53-CE61-456A-BBB8-43B88E4188D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31EA9001-F825-4B9C-9EFA-419547E8199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1A2A243-0532-41D7-A45D-BD458173A8D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9BE1F841-DA0F-410F-BCD1-48401D2322A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A1E0F99E-45CA-4431-9BFA-715D506C23D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57F3EB8C-1D2A-4773-9591-998137755EBD}"/>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1BC1A9AB-9608-4AE1-830E-F319DDF035E3}"/>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C6F6E029-6753-4A42-96EC-8BA5605E3E4F}"/>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ABFDA9C0-353C-4F3D-9E6B-8B57B567A0C4}"/>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928F3FD1-1512-4E66-BCF1-DF96653FB1EB}"/>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2C0A74EA-6A90-44F6-9B20-F16DCE062F2B}"/>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AE1D461B-3B49-4F3B-B282-F8B75539D964}"/>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E928C51A-0D31-42ED-B115-70CBD5FD7545}"/>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208E0786-E2AC-407D-8432-F75C29315B0A}"/>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D7644ED2-4E5C-40B8-B897-3118938EA04C}"/>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7F97CD80-A0CB-4575-B3FA-C636570239A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D12D6862-3165-4D5D-AE21-A6C3B378C6A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8240941-E957-4D6C-B715-D252E4DFC23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A73D15E8-7022-48B1-B9A0-55AA191F448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52AA85FC-BC89-48E9-B4F0-FE93099E61B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1B631A5D-31AE-4EEF-839A-19D6A6BDA684}"/>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C3280E3E-1644-49C1-855D-89BF55A4BB89}"/>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29265990-4BE9-43AB-8512-2EE18A0A3B01}"/>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65E78F9E-16E5-4BD1-A729-640E7DAF7DCD}"/>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4AF5CB57-FBA6-48E5-892C-C448E34DD1BC}"/>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58079</xdr:rowOff>
    </xdr:from>
    <xdr:to>
      <xdr:col>55</xdr:col>
      <xdr:colOff>0</xdr:colOff>
      <xdr:row>79</xdr:row>
      <xdr:rowOff>59679</xdr:rowOff>
    </xdr:to>
    <xdr:cxnSp macro="">
      <xdr:nvCxnSpPr>
        <xdr:cNvPr id="406" name="直線コネクタ 405">
          <a:extLst>
            <a:ext uri="{FF2B5EF4-FFF2-40B4-BE49-F238E27FC236}">
              <a16:creationId xmlns:a16="http://schemas.microsoft.com/office/drawing/2014/main" id="{A217B332-A52C-4E58-81E2-080A601D3CF6}"/>
            </a:ext>
          </a:extLst>
        </xdr:cNvPr>
        <xdr:cNvCxnSpPr/>
      </xdr:nvCxnSpPr>
      <xdr:spPr>
        <a:xfrm>
          <a:off x="9639300" y="1360262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79DAB8B0-EACC-473F-B5F3-A531DEE8E90B}"/>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93565241-6CB3-47EA-AC8B-DD89AC590134}"/>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33607</xdr:rowOff>
    </xdr:from>
    <xdr:to>
      <xdr:col>50</xdr:col>
      <xdr:colOff>114300</xdr:colOff>
      <xdr:row>79</xdr:row>
      <xdr:rowOff>58079</xdr:rowOff>
    </xdr:to>
    <xdr:cxnSp macro="">
      <xdr:nvCxnSpPr>
        <xdr:cNvPr id="409" name="直線コネクタ 408">
          <a:extLst>
            <a:ext uri="{FF2B5EF4-FFF2-40B4-BE49-F238E27FC236}">
              <a16:creationId xmlns:a16="http://schemas.microsoft.com/office/drawing/2014/main" id="{63FFA75A-6E07-4593-B896-3C78D3E9BA6A}"/>
            </a:ext>
          </a:extLst>
        </xdr:cNvPr>
        <xdr:cNvCxnSpPr/>
      </xdr:nvCxnSpPr>
      <xdr:spPr>
        <a:xfrm>
          <a:off x="8750300" y="13578157"/>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18AC9C3C-01F6-431E-8FD8-B1B517DB39CE}"/>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AC71570-7DE1-46A7-97EF-3D3C686855CB}"/>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33607</xdr:rowOff>
    </xdr:from>
    <xdr:to>
      <xdr:col>45</xdr:col>
      <xdr:colOff>177800</xdr:colOff>
      <xdr:row>79</xdr:row>
      <xdr:rowOff>42382</xdr:rowOff>
    </xdr:to>
    <xdr:cxnSp macro="">
      <xdr:nvCxnSpPr>
        <xdr:cNvPr id="412" name="直線コネクタ 411">
          <a:extLst>
            <a:ext uri="{FF2B5EF4-FFF2-40B4-BE49-F238E27FC236}">
              <a16:creationId xmlns:a16="http://schemas.microsoft.com/office/drawing/2014/main" id="{0B33DE38-EEC5-4ACF-B3F1-8021EDFE8369}"/>
            </a:ext>
          </a:extLst>
        </xdr:cNvPr>
        <xdr:cNvCxnSpPr/>
      </xdr:nvCxnSpPr>
      <xdr:spPr>
        <a:xfrm flipV="1">
          <a:off x="7861300" y="13578157"/>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651A9CC7-8049-4DA0-82B2-6B063E599F84}"/>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7DAEF6B9-9897-4AD0-9344-2E64343A5C4C}"/>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42382</xdr:rowOff>
    </xdr:from>
    <xdr:to>
      <xdr:col>41</xdr:col>
      <xdr:colOff>50800</xdr:colOff>
      <xdr:row>79</xdr:row>
      <xdr:rowOff>58286</xdr:rowOff>
    </xdr:to>
    <xdr:cxnSp macro="">
      <xdr:nvCxnSpPr>
        <xdr:cNvPr id="415" name="直線コネクタ 414">
          <a:extLst>
            <a:ext uri="{FF2B5EF4-FFF2-40B4-BE49-F238E27FC236}">
              <a16:creationId xmlns:a16="http://schemas.microsoft.com/office/drawing/2014/main" id="{F5C1348B-7A0F-4AB0-BC00-DB7FEF9F723C}"/>
            </a:ext>
          </a:extLst>
        </xdr:cNvPr>
        <xdr:cNvCxnSpPr/>
      </xdr:nvCxnSpPr>
      <xdr:spPr>
        <a:xfrm flipV="1">
          <a:off x="6972300" y="1358693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954B2BD6-871E-40D8-AA5F-0B783DC86F8B}"/>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9EB778CC-9BC6-4E9A-8E7B-F73E4A53CEE3}"/>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EEB96E00-61EB-41D1-8ED4-691BC6B31421}"/>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5F11076E-2986-472D-9123-18B43BD2853F}"/>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AF8A2D5-7F72-437B-B868-6B814A71A54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C8A557C-6757-4DB5-9BFB-61453A77522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15B4B747-218C-4B58-918C-30FB675312D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6205EF7-3A91-4EE8-9E33-7F1989F886C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35337D7-8CED-4889-B37B-9D936D8C58C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8879</xdr:rowOff>
    </xdr:from>
    <xdr:to>
      <xdr:col>55</xdr:col>
      <xdr:colOff>50800</xdr:colOff>
      <xdr:row>79</xdr:row>
      <xdr:rowOff>110479</xdr:rowOff>
    </xdr:to>
    <xdr:sp macro="" textlink="">
      <xdr:nvSpPr>
        <xdr:cNvPr id="425" name="楕円 424">
          <a:extLst>
            <a:ext uri="{FF2B5EF4-FFF2-40B4-BE49-F238E27FC236}">
              <a16:creationId xmlns:a16="http://schemas.microsoft.com/office/drawing/2014/main" id="{C71FC910-3845-4A29-82F0-668606DC9990}"/>
            </a:ext>
          </a:extLst>
        </xdr:cNvPr>
        <xdr:cNvSpPr/>
      </xdr:nvSpPr>
      <xdr:spPr>
        <a:xfrm>
          <a:off x="10426700" y="135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95256</xdr:rowOff>
    </xdr:from>
    <xdr:ext cx="469744" cy="259045"/>
    <xdr:sp macro="" textlink="">
      <xdr:nvSpPr>
        <xdr:cNvPr id="426" name="商工費該当値テキスト">
          <a:extLst>
            <a:ext uri="{FF2B5EF4-FFF2-40B4-BE49-F238E27FC236}">
              <a16:creationId xmlns:a16="http://schemas.microsoft.com/office/drawing/2014/main" id="{0C18C374-F199-4B65-8444-EC2DF0C27861}"/>
            </a:ext>
          </a:extLst>
        </xdr:cNvPr>
        <xdr:cNvSpPr txBox="1"/>
      </xdr:nvSpPr>
      <xdr:spPr>
        <a:xfrm>
          <a:off x="10528300" y="134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7279</xdr:rowOff>
    </xdr:from>
    <xdr:to>
      <xdr:col>50</xdr:col>
      <xdr:colOff>165100</xdr:colOff>
      <xdr:row>79</xdr:row>
      <xdr:rowOff>108879</xdr:rowOff>
    </xdr:to>
    <xdr:sp macro="" textlink="">
      <xdr:nvSpPr>
        <xdr:cNvPr id="427" name="楕円 426">
          <a:extLst>
            <a:ext uri="{FF2B5EF4-FFF2-40B4-BE49-F238E27FC236}">
              <a16:creationId xmlns:a16="http://schemas.microsoft.com/office/drawing/2014/main" id="{CE3828CC-B22F-4B91-836F-C36383F9B3E2}"/>
            </a:ext>
          </a:extLst>
        </xdr:cNvPr>
        <xdr:cNvSpPr/>
      </xdr:nvSpPr>
      <xdr:spPr>
        <a:xfrm>
          <a:off x="9588500" y="13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100006</xdr:rowOff>
    </xdr:from>
    <xdr:ext cx="469744" cy="259045"/>
    <xdr:sp macro="" textlink="">
      <xdr:nvSpPr>
        <xdr:cNvPr id="428" name="テキスト ボックス 427">
          <a:extLst>
            <a:ext uri="{FF2B5EF4-FFF2-40B4-BE49-F238E27FC236}">
              <a16:creationId xmlns:a16="http://schemas.microsoft.com/office/drawing/2014/main" id="{2DA6627D-24E9-466D-8EE9-0AA68A85A768}"/>
            </a:ext>
          </a:extLst>
        </xdr:cNvPr>
        <xdr:cNvSpPr txBox="1"/>
      </xdr:nvSpPr>
      <xdr:spPr>
        <a:xfrm>
          <a:off x="9404428" y="136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154257</xdr:rowOff>
    </xdr:from>
    <xdr:to>
      <xdr:col>46</xdr:col>
      <xdr:colOff>38100</xdr:colOff>
      <xdr:row>79</xdr:row>
      <xdr:rowOff>84407</xdr:rowOff>
    </xdr:to>
    <xdr:sp macro="" textlink="">
      <xdr:nvSpPr>
        <xdr:cNvPr id="429" name="楕円 428">
          <a:extLst>
            <a:ext uri="{FF2B5EF4-FFF2-40B4-BE49-F238E27FC236}">
              <a16:creationId xmlns:a16="http://schemas.microsoft.com/office/drawing/2014/main" id="{EBBD3E89-128C-4A04-BEF4-B6A177BAFC9D}"/>
            </a:ext>
          </a:extLst>
        </xdr:cNvPr>
        <xdr:cNvSpPr/>
      </xdr:nvSpPr>
      <xdr:spPr>
        <a:xfrm>
          <a:off x="8699500" y="135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75534</xdr:rowOff>
    </xdr:from>
    <xdr:ext cx="469744" cy="259045"/>
    <xdr:sp macro="" textlink="">
      <xdr:nvSpPr>
        <xdr:cNvPr id="430" name="テキスト ボックス 429">
          <a:extLst>
            <a:ext uri="{FF2B5EF4-FFF2-40B4-BE49-F238E27FC236}">
              <a16:creationId xmlns:a16="http://schemas.microsoft.com/office/drawing/2014/main" id="{4ACA262D-5F2F-4ECC-A6C0-EEEA2E40833F}"/>
            </a:ext>
          </a:extLst>
        </xdr:cNvPr>
        <xdr:cNvSpPr txBox="1"/>
      </xdr:nvSpPr>
      <xdr:spPr>
        <a:xfrm>
          <a:off x="8515428" y="1362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163032</xdr:rowOff>
    </xdr:from>
    <xdr:to>
      <xdr:col>41</xdr:col>
      <xdr:colOff>101600</xdr:colOff>
      <xdr:row>79</xdr:row>
      <xdr:rowOff>93182</xdr:rowOff>
    </xdr:to>
    <xdr:sp macro="" textlink="">
      <xdr:nvSpPr>
        <xdr:cNvPr id="431" name="楕円 430">
          <a:extLst>
            <a:ext uri="{FF2B5EF4-FFF2-40B4-BE49-F238E27FC236}">
              <a16:creationId xmlns:a16="http://schemas.microsoft.com/office/drawing/2014/main" id="{FE03C789-4C86-481A-AAE0-F239F208D808}"/>
            </a:ext>
          </a:extLst>
        </xdr:cNvPr>
        <xdr:cNvSpPr/>
      </xdr:nvSpPr>
      <xdr:spPr>
        <a:xfrm>
          <a:off x="7810500" y="13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84309</xdr:rowOff>
    </xdr:from>
    <xdr:ext cx="469744" cy="259045"/>
    <xdr:sp macro="" textlink="">
      <xdr:nvSpPr>
        <xdr:cNvPr id="432" name="テキスト ボックス 431">
          <a:extLst>
            <a:ext uri="{FF2B5EF4-FFF2-40B4-BE49-F238E27FC236}">
              <a16:creationId xmlns:a16="http://schemas.microsoft.com/office/drawing/2014/main" id="{581FDB28-BABF-4E92-8F97-79DEC14A4AAB}"/>
            </a:ext>
          </a:extLst>
        </xdr:cNvPr>
        <xdr:cNvSpPr txBox="1"/>
      </xdr:nvSpPr>
      <xdr:spPr>
        <a:xfrm>
          <a:off x="7626428" y="136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7486</xdr:rowOff>
    </xdr:from>
    <xdr:to>
      <xdr:col>36</xdr:col>
      <xdr:colOff>165100</xdr:colOff>
      <xdr:row>79</xdr:row>
      <xdr:rowOff>109086</xdr:rowOff>
    </xdr:to>
    <xdr:sp macro="" textlink="">
      <xdr:nvSpPr>
        <xdr:cNvPr id="433" name="楕円 432">
          <a:extLst>
            <a:ext uri="{FF2B5EF4-FFF2-40B4-BE49-F238E27FC236}">
              <a16:creationId xmlns:a16="http://schemas.microsoft.com/office/drawing/2014/main" id="{6CEDBE2E-F469-4F69-9BD6-D6CE722EC6AB}"/>
            </a:ext>
          </a:extLst>
        </xdr:cNvPr>
        <xdr:cNvSpPr/>
      </xdr:nvSpPr>
      <xdr:spPr>
        <a:xfrm>
          <a:off x="6921500" y="135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100213</xdr:rowOff>
    </xdr:from>
    <xdr:ext cx="469744" cy="259045"/>
    <xdr:sp macro="" textlink="">
      <xdr:nvSpPr>
        <xdr:cNvPr id="434" name="テキスト ボックス 433">
          <a:extLst>
            <a:ext uri="{FF2B5EF4-FFF2-40B4-BE49-F238E27FC236}">
              <a16:creationId xmlns:a16="http://schemas.microsoft.com/office/drawing/2014/main" id="{5C8A77DD-012C-4F6D-BBA8-1F3A90AC64E4}"/>
            </a:ext>
          </a:extLst>
        </xdr:cNvPr>
        <xdr:cNvSpPr txBox="1"/>
      </xdr:nvSpPr>
      <xdr:spPr>
        <a:xfrm>
          <a:off x="6737428" y="13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510C6837-2A27-452B-AE5E-660415A4E3E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59E6DA62-72EB-40FA-AD89-B6759534014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E0191F4B-1E94-4EC8-AE81-231F3DCCEF3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2DB76BFD-AD83-4488-A57B-A334506C56E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99A863B7-46BE-4D24-BECA-A634031A0D7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98967F6B-2E09-4C2E-A166-0A2FBAC7C75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3D2FA9C3-7156-42C9-8AAD-01CAAFB9268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4075AFA8-7E08-4C39-8C42-35B6037B266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FD1C7685-9086-4E6A-929B-370862D434B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A60C56D5-EE76-4EA2-BE79-0AA06E0A3B0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B6C2C67F-CC8D-4392-81F4-C6F76716A9DD}"/>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BB659829-D84C-4EE1-8CDB-F7E127D7E7CA}"/>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C12B5780-B7E8-4A3F-8050-CCAD65F6CFA3}"/>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5D71F5AB-5188-4D21-B269-0CBAEFF5F624}"/>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EF80D020-C5DB-4284-92C2-8734B66C5B41}"/>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DC7E807C-BC54-483E-B606-D4CEEAF1315F}"/>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D81A3A0E-F2E4-4340-A5E5-6D3786E6EF6A}"/>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18B980F1-7EDD-478A-9B28-C3ABF14697C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CF63DB5B-EFA1-4902-A840-865739BCE14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561DA7F7-6094-4FBE-A1E7-F6F9CBDDBBD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4C4A91F0-2808-4B33-BA2B-4635256D2BB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376EE951-DA1A-47F1-9146-AE3AAE1C131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25814009-C857-4C38-AB57-D94DE9C16334}"/>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CFBE5D79-E173-4DED-8F4F-433FD780D284}"/>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DF86B615-C217-4623-9041-774A58E63BE4}"/>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90A2754D-56EF-4584-87BE-33F43FEE50C1}"/>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3E8714D3-7787-4F71-A524-874AC10A4A3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164937</xdr:rowOff>
    </xdr:from>
    <xdr:to>
      <xdr:col>55</xdr:col>
      <xdr:colOff>0</xdr:colOff>
      <xdr:row>97</xdr:row>
      <xdr:rowOff>3158</xdr:rowOff>
    </xdr:to>
    <xdr:cxnSp macro="">
      <xdr:nvCxnSpPr>
        <xdr:cNvPr id="462" name="直線コネクタ 461">
          <a:extLst>
            <a:ext uri="{FF2B5EF4-FFF2-40B4-BE49-F238E27FC236}">
              <a16:creationId xmlns:a16="http://schemas.microsoft.com/office/drawing/2014/main" id="{E7831B12-79AA-44ED-A1F3-A7E849FB2D80}"/>
            </a:ext>
          </a:extLst>
        </xdr:cNvPr>
        <xdr:cNvCxnSpPr/>
      </xdr:nvCxnSpPr>
      <xdr:spPr>
        <a:xfrm>
          <a:off x="9639300" y="16624137"/>
          <a:ext cx="8382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FF4CF100-8A6D-48B1-9E99-EF1017A0AAB7}"/>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ACEA5D84-B90C-4F9A-A0B1-966045EB163B}"/>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157668</xdr:rowOff>
    </xdr:from>
    <xdr:to>
      <xdr:col>50</xdr:col>
      <xdr:colOff>114300</xdr:colOff>
      <xdr:row>96</xdr:row>
      <xdr:rowOff>164937</xdr:rowOff>
    </xdr:to>
    <xdr:cxnSp macro="">
      <xdr:nvCxnSpPr>
        <xdr:cNvPr id="465" name="直線コネクタ 464">
          <a:extLst>
            <a:ext uri="{FF2B5EF4-FFF2-40B4-BE49-F238E27FC236}">
              <a16:creationId xmlns:a16="http://schemas.microsoft.com/office/drawing/2014/main" id="{9CE1D59F-89A6-4A15-8CB1-20D6B38838DE}"/>
            </a:ext>
          </a:extLst>
        </xdr:cNvPr>
        <xdr:cNvCxnSpPr/>
      </xdr:nvCxnSpPr>
      <xdr:spPr>
        <a:xfrm>
          <a:off x="8750300" y="1661686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3E097334-AB5C-4545-A927-77D5CE58975F}"/>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67" name="テキスト ボックス 466">
          <a:extLst>
            <a:ext uri="{FF2B5EF4-FFF2-40B4-BE49-F238E27FC236}">
              <a16:creationId xmlns:a16="http://schemas.microsoft.com/office/drawing/2014/main" id="{ED7D3B19-902C-4503-BFCA-90F109A84012}"/>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57175</xdr:rowOff>
    </xdr:from>
    <xdr:to>
      <xdr:col>45</xdr:col>
      <xdr:colOff>177800</xdr:colOff>
      <xdr:row>96</xdr:row>
      <xdr:rowOff>157668</xdr:rowOff>
    </xdr:to>
    <xdr:cxnSp macro="">
      <xdr:nvCxnSpPr>
        <xdr:cNvPr id="468" name="直線コネクタ 467">
          <a:extLst>
            <a:ext uri="{FF2B5EF4-FFF2-40B4-BE49-F238E27FC236}">
              <a16:creationId xmlns:a16="http://schemas.microsoft.com/office/drawing/2014/main" id="{108F8E40-FA05-4EAF-90C4-BD0845DCD02E}"/>
            </a:ext>
          </a:extLst>
        </xdr:cNvPr>
        <xdr:cNvCxnSpPr/>
      </xdr:nvCxnSpPr>
      <xdr:spPr>
        <a:xfrm>
          <a:off x="7861300" y="16344925"/>
          <a:ext cx="889000" cy="2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379F989B-2E5A-4160-A2B0-6A225BF6ED6C}"/>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0" name="テキスト ボックス 469">
          <a:extLst>
            <a:ext uri="{FF2B5EF4-FFF2-40B4-BE49-F238E27FC236}">
              <a16:creationId xmlns:a16="http://schemas.microsoft.com/office/drawing/2014/main" id="{B6CC9A58-2C4E-46D5-9041-F7E07DC3422D}"/>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57175</xdr:rowOff>
    </xdr:from>
    <xdr:to>
      <xdr:col>41</xdr:col>
      <xdr:colOff>50800</xdr:colOff>
      <xdr:row>96</xdr:row>
      <xdr:rowOff>83282</xdr:rowOff>
    </xdr:to>
    <xdr:cxnSp macro="">
      <xdr:nvCxnSpPr>
        <xdr:cNvPr id="471" name="直線コネクタ 470">
          <a:extLst>
            <a:ext uri="{FF2B5EF4-FFF2-40B4-BE49-F238E27FC236}">
              <a16:creationId xmlns:a16="http://schemas.microsoft.com/office/drawing/2014/main" id="{F4279F92-1A68-4338-8536-5967937F31C8}"/>
            </a:ext>
          </a:extLst>
        </xdr:cNvPr>
        <xdr:cNvCxnSpPr/>
      </xdr:nvCxnSpPr>
      <xdr:spPr>
        <a:xfrm flipV="1">
          <a:off x="6972300" y="16344925"/>
          <a:ext cx="889000" cy="1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178D98DE-D9AB-417B-B8E0-165F216B3262}"/>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68BBDF9D-3F91-443C-BBB7-8E3A63A1C0C5}"/>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6B4CDB4C-E173-4E45-B438-4ECBD75E9A5B}"/>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75" name="テキスト ボックス 474">
          <a:extLst>
            <a:ext uri="{FF2B5EF4-FFF2-40B4-BE49-F238E27FC236}">
              <a16:creationId xmlns:a16="http://schemas.microsoft.com/office/drawing/2014/main" id="{7E68CD5B-55CF-44A1-81DD-094149C6D888}"/>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F8F0DA9-313D-4C08-A44B-4D223F6980C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EE92DCB-E2DE-4202-BD45-6D5A697E55C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D094F951-3202-4F88-B4BD-0198FAEB6A6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C513E41D-947C-42C0-877B-7348D7D5294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ABD7642-8716-49D9-8451-2B15E0D9466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123808</xdr:rowOff>
    </xdr:from>
    <xdr:to>
      <xdr:col>55</xdr:col>
      <xdr:colOff>50800</xdr:colOff>
      <xdr:row>97</xdr:row>
      <xdr:rowOff>53958</xdr:rowOff>
    </xdr:to>
    <xdr:sp macro="" textlink="">
      <xdr:nvSpPr>
        <xdr:cNvPr id="481" name="楕円 480">
          <a:extLst>
            <a:ext uri="{FF2B5EF4-FFF2-40B4-BE49-F238E27FC236}">
              <a16:creationId xmlns:a16="http://schemas.microsoft.com/office/drawing/2014/main" id="{E02F100F-95F6-498D-83D0-1CAE9B0410A3}"/>
            </a:ext>
          </a:extLst>
        </xdr:cNvPr>
        <xdr:cNvSpPr/>
      </xdr:nvSpPr>
      <xdr:spPr>
        <a:xfrm>
          <a:off x="10426700" y="165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102235</xdr:rowOff>
    </xdr:from>
    <xdr:ext cx="534377" cy="259045"/>
    <xdr:sp macro="" textlink="">
      <xdr:nvSpPr>
        <xdr:cNvPr id="482" name="土木費該当値テキスト">
          <a:extLst>
            <a:ext uri="{FF2B5EF4-FFF2-40B4-BE49-F238E27FC236}">
              <a16:creationId xmlns:a16="http://schemas.microsoft.com/office/drawing/2014/main" id="{A698788C-71A0-49B5-B7B3-5907D69C29FE}"/>
            </a:ext>
          </a:extLst>
        </xdr:cNvPr>
        <xdr:cNvSpPr txBox="1"/>
      </xdr:nvSpPr>
      <xdr:spPr>
        <a:xfrm>
          <a:off x="10528300" y="165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114137</xdr:rowOff>
    </xdr:from>
    <xdr:to>
      <xdr:col>50</xdr:col>
      <xdr:colOff>165100</xdr:colOff>
      <xdr:row>97</xdr:row>
      <xdr:rowOff>44287</xdr:rowOff>
    </xdr:to>
    <xdr:sp macro="" textlink="">
      <xdr:nvSpPr>
        <xdr:cNvPr id="483" name="楕円 482">
          <a:extLst>
            <a:ext uri="{FF2B5EF4-FFF2-40B4-BE49-F238E27FC236}">
              <a16:creationId xmlns:a16="http://schemas.microsoft.com/office/drawing/2014/main" id="{4E319060-9F26-46B1-99C4-3125C732561F}"/>
            </a:ext>
          </a:extLst>
        </xdr:cNvPr>
        <xdr:cNvSpPr/>
      </xdr:nvSpPr>
      <xdr:spPr>
        <a:xfrm>
          <a:off x="9588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35414</xdr:rowOff>
    </xdr:from>
    <xdr:ext cx="534377" cy="259045"/>
    <xdr:sp macro="" textlink="">
      <xdr:nvSpPr>
        <xdr:cNvPr id="484" name="テキスト ボックス 483">
          <a:extLst>
            <a:ext uri="{FF2B5EF4-FFF2-40B4-BE49-F238E27FC236}">
              <a16:creationId xmlns:a16="http://schemas.microsoft.com/office/drawing/2014/main" id="{75E80A1D-000C-4E5B-8608-A2A6F47584B5}"/>
            </a:ext>
          </a:extLst>
        </xdr:cNvPr>
        <xdr:cNvSpPr txBox="1"/>
      </xdr:nvSpPr>
      <xdr:spPr>
        <a:xfrm>
          <a:off x="9372111" y="166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106868</xdr:rowOff>
    </xdr:from>
    <xdr:to>
      <xdr:col>46</xdr:col>
      <xdr:colOff>38100</xdr:colOff>
      <xdr:row>97</xdr:row>
      <xdr:rowOff>37018</xdr:rowOff>
    </xdr:to>
    <xdr:sp macro="" textlink="">
      <xdr:nvSpPr>
        <xdr:cNvPr id="485" name="楕円 484">
          <a:extLst>
            <a:ext uri="{FF2B5EF4-FFF2-40B4-BE49-F238E27FC236}">
              <a16:creationId xmlns:a16="http://schemas.microsoft.com/office/drawing/2014/main" id="{3B8024E6-BB77-44E1-B522-211B24F4C2F1}"/>
            </a:ext>
          </a:extLst>
        </xdr:cNvPr>
        <xdr:cNvSpPr/>
      </xdr:nvSpPr>
      <xdr:spPr>
        <a:xfrm>
          <a:off x="8699500" y="165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28145</xdr:rowOff>
    </xdr:from>
    <xdr:ext cx="534377" cy="259045"/>
    <xdr:sp macro="" textlink="">
      <xdr:nvSpPr>
        <xdr:cNvPr id="486" name="テキスト ボックス 485">
          <a:extLst>
            <a:ext uri="{FF2B5EF4-FFF2-40B4-BE49-F238E27FC236}">
              <a16:creationId xmlns:a16="http://schemas.microsoft.com/office/drawing/2014/main" id="{7A7FFEE5-6F21-40BE-8140-A5B8B0F310CC}"/>
            </a:ext>
          </a:extLst>
        </xdr:cNvPr>
        <xdr:cNvSpPr txBox="1"/>
      </xdr:nvSpPr>
      <xdr:spPr>
        <a:xfrm>
          <a:off x="8483111" y="166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6375</xdr:rowOff>
    </xdr:from>
    <xdr:to>
      <xdr:col>41</xdr:col>
      <xdr:colOff>101600</xdr:colOff>
      <xdr:row>95</xdr:row>
      <xdr:rowOff>107975</xdr:rowOff>
    </xdr:to>
    <xdr:sp macro="" textlink="">
      <xdr:nvSpPr>
        <xdr:cNvPr id="487" name="楕円 486">
          <a:extLst>
            <a:ext uri="{FF2B5EF4-FFF2-40B4-BE49-F238E27FC236}">
              <a16:creationId xmlns:a16="http://schemas.microsoft.com/office/drawing/2014/main" id="{0F05BCDE-8CC6-4008-B2A8-C2D90F010E37}"/>
            </a:ext>
          </a:extLst>
        </xdr:cNvPr>
        <xdr:cNvSpPr/>
      </xdr:nvSpPr>
      <xdr:spPr>
        <a:xfrm>
          <a:off x="7810500" y="162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124502</xdr:rowOff>
    </xdr:from>
    <xdr:ext cx="534377" cy="259045"/>
    <xdr:sp macro="" textlink="">
      <xdr:nvSpPr>
        <xdr:cNvPr id="488" name="テキスト ボックス 487">
          <a:extLst>
            <a:ext uri="{FF2B5EF4-FFF2-40B4-BE49-F238E27FC236}">
              <a16:creationId xmlns:a16="http://schemas.microsoft.com/office/drawing/2014/main" id="{648B37DC-0CD1-4AA3-81BD-42A11B45679D}"/>
            </a:ext>
          </a:extLst>
        </xdr:cNvPr>
        <xdr:cNvSpPr txBox="1"/>
      </xdr:nvSpPr>
      <xdr:spPr>
        <a:xfrm>
          <a:off x="7594111" y="16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32482</xdr:rowOff>
    </xdr:from>
    <xdr:to>
      <xdr:col>36</xdr:col>
      <xdr:colOff>165100</xdr:colOff>
      <xdr:row>96</xdr:row>
      <xdr:rowOff>134082</xdr:rowOff>
    </xdr:to>
    <xdr:sp macro="" textlink="">
      <xdr:nvSpPr>
        <xdr:cNvPr id="489" name="楕円 488">
          <a:extLst>
            <a:ext uri="{FF2B5EF4-FFF2-40B4-BE49-F238E27FC236}">
              <a16:creationId xmlns:a16="http://schemas.microsoft.com/office/drawing/2014/main" id="{DEE0B922-935A-4225-BAE8-C150243DC97A}"/>
            </a:ext>
          </a:extLst>
        </xdr:cNvPr>
        <xdr:cNvSpPr/>
      </xdr:nvSpPr>
      <xdr:spPr>
        <a:xfrm>
          <a:off x="6921500" y="164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125209</xdr:rowOff>
    </xdr:from>
    <xdr:ext cx="534377" cy="259045"/>
    <xdr:sp macro="" textlink="">
      <xdr:nvSpPr>
        <xdr:cNvPr id="490" name="テキスト ボックス 489">
          <a:extLst>
            <a:ext uri="{FF2B5EF4-FFF2-40B4-BE49-F238E27FC236}">
              <a16:creationId xmlns:a16="http://schemas.microsoft.com/office/drawing/2014/main" id="{4F2F82E3-C8FF-4D01-9F5A-86CA268AA991}"/>
            </a:ext>
          </a:extLst>
        </xdr:cNvPr>
        <xdr:cNvSpPr txBox="1"/>
      </xdr:nvSpPr>
      <xdr:spPr>
        <a:xfrm>
          <a:off x="6705111" y="165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ACEB6FE8-C8E5-423F-9336-26C6C7F5070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381ECB8C-7A5F-410F-A572-ABC570CD63A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3D22DFF1-AAFD-4700-B55F-4231C49F933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C6BE73FD-DFF1-4139-989C-CF845BF5A01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6B3B4240-9C4A-418D-ACAD-C77B66BB532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971D38CB-3391-4189-9E6F-69B342DA4E3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203C4806-0C7B-4E65-A7A8-5B60D442F74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48302A93-8FB0-4BB2-9817-877DA725B37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6A366F6D-D737-4646-8615-30D5271B900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B2CF2789-6FAB-4420-A4C3-B6BE6270D01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7073C74E-AB7A-452B-A944-B6F13AB675DB}"/>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C85C2AE-24B9-49A4-AB48-A8DE9A4EC735}"/>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4FF50BC9-685F-49CF-86CB-A43C10EE6F7F}"/>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A62867DE-1304-455D-BD33-54B63C02FCDE}"/>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CF3F04E1-7DBA-41D7-AD63-BB1FAA5247B2}"/>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16AA4DF7-76DE-44AF-886D-3FC01916F5BE}"/>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B7E7A9BC-8FBE-4469-90A3-800F3506F1CE}"/>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FDD9854B-CDFF-49FC-A7D3-0084AB5A203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8F0F086D-878B-4C20-93C4-5C8CE777F6E5}"/>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F0090E76-F780-45A4-B780-94D01908D966}"/>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845381A4-9142-4FC1-9E46-125D24C05175}"/>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C54ACB42-ABB9-4106-9679-C16D3FD1E8E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71B1D937-9AF8-48C7-8D3A-BB7E799A093A}"/>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80EADC08-1169-415F-AE27-369F19B817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E969C3A1-7842-4490-8D7F-CC527757B0AA}"/>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233E4F9F-C5F4-4812-A896-DA64F4FB223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DC777605-0421-4F1A-8B46-F86FB82F10FE}"/>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156BBC9A-1AE5-4BB3-863B-722EC396DE0B}"/>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5741659-6BBA-4CDD-8B78-0EC70B8DFACC}"/>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8FF39411-0D9F-4BB5-8A2C-B724C8B8184F}"/>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C5E961D5-C3DB-4F3A-9642-273B6575B5E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907</xdr:rowOff>
    </xdr:from>
    <xdr:to>
      <xdr:col>85</xdr:col>
      <xdr:colOff>127000</xdr:colOff>
      <xdr:row>33</xdr:row>
      <xdr:rowOff>87612</xdr:rowOff>
    </xdr:to>
    <xdr:cxnSp macro="">
      <xdr:nvCxnSpPr>
        <xdr:cNvPr id="522" name="直線コネクタ 521">
          <a:extLst>
            <a:ext uri="{FF2B5EF4-FFF2-40B4-BE49-F238E27FC236}">
              <a16:creationId xmlns:a16="http://schemas.microsoft.com/office/drawing/2014/main" id="{7F08E293-F728-4AEA-AC3B-4708A50A8462}"/>
            </a:ext>
          </a:extLst>
        </xdr:cNvPr>
        <xdr:cNvCxnSpPr/>
      </xdr:nvCxnSpPr>
      <xdr:spPr>
        <a:xfrm>
          <a:off x="15481300" y="5658757"/>
          <a:ext cx="8382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a:extLst>
            <a:ext uri="{FF2B5EF4-FFF2-40B4-BE49-F238E27FC236}">
              <a16:creationId xmlns:a16="http://schemas.microsoft.com/office/drawing/2014/main" id="{1CBD5AC4-D160-4B8F-9E94-6C907B878998}"/>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AD28CFDA-2842-40F7-83A9-0D2E0E90ABA5}"/>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907</xdr:rowOff>
    </xdr:from>
    <xdr:to>
      <xdr:col>81</xdr:col>
      <xdr:colOff>50800</xdr:colOff>
      <xdr:row>33</xdr:row>
      <xdr:rowOff>24910</xdr:rowOff>
    </xdr:to>
    <xdr:cxnSp macro="">
      <xdr:nvCxnSpPr>
        <xdr:cNvPr id="525" name="直線コネクタ 524">
          <a:extLst>
            <a:ext uri="{FF2B5EF4-FFF2-40B4-BE49-F238E27FC236}">
              <a16:creationId xmlns:a16="http://schemas.microsoft.com/office/drawing/2014/main" id="{B8336F82-ED06-4E60-BACA-7C326790A548}"/>
            </a:ext>
          </a:extLst>
        </xdr:cNvPr>
        <xdr:cNvCxnSpPr/>
      </xdr:nvCxnSpPr>
      <xdr:spPr>
        <a:xfrm flipV="1">
          <a:off x="14592300" y="565875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D944F84A-F176-47A6-901E-1F683B8C37BA}"/>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27" name="テキスト ボックス 526">
          <a:extLst>
            <a:ext uri="{FF2B5EF4-FFF2-40B4-BE49-F238E27FC236}">
              <a16:creationId xmlns:a16="http://schemas.microsoft.com/office/drawing/2014/main" id="{E9376E22-BD46-4C07-96B3-5D81E7AB33E7}"/>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24910</xdr:rowOff>
    </xdr:from>
    <xdr:to>
      <xdr:col>76</xdr:col>
      <xdr:colOff>114300</xdr:colOff>
      <xdr:row>34</xdr:row>
      <xdr:rowOff>30625</xdr:rowOff>
    </xdr:to>
    <xdr:cxnSp macro="">
      <xdr:nvCxnSpPr>
        <xdr:cNvPr id="528" name="直線コネクタ 527">
          <a:extLst>
            <a:ext uri="{FF2B5EF4-FFF2-40B4-BE49-F238E27FC236}">
              <a16:creationId xmlns:a16="http://schemas.microsoft.com/office/drawing/2014/main" id="{AEEE529D-C808-4A8B-BCF2-3B42EB3A11BC}"/>
            </a:ext>
          </a:extLst>
        </xdr:cNvPr>
        <xdr:cNvCxnSpPr/>
      </xdr:nvCxnSpPr>
      <xdr:spPr>
        <a:xfrm flipV="1">
          <a:off x="13703300" y="56827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BA98F67C-E827-4A3F-93D5-5B134D770AE4}"/>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a:extLst>
            <a:ext uri="{FF2B5EF4-FFF2-40B4-BE49-F238E27FC236}">
              <a16:creationId xmlns:a16="http://schemas.microsoft.com/office/drawing/2014/main" id="{7CB0BC00-498B-43FC-B66F-8AC21D836D2B}"/>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30625</xdr:rowOff>
    </xdr:from>
    <xdr:to>
      <xdr:col>71</xdr:col>
      <xdr:colOff>177800</xdr:colOff>
      <xdr:row>35</xdr:row>
      <xdr:rowOff>52342</xdr:rowOff>
    </xdr:to>
    <xdr:cxnSp macro="">
      <xdr:nvCxnSpPr>
        <xdr:cNvPr id="531" name="直線コネクタ 530">
          <a:extLst>
            <a:ext uri="{FF2B5EF4-FFF2-40B4-BE49-F238E27FC236}">
              <a16:creationId xmlns:a16="http://schemas.microsoft.com/office/drawing/2014/main" id="{E716A92C-A22D-49AC-9F92-C0285A587A02}"/>
            </a:ext>
          </a:extLst>
        </xdr:cNvPr>
        <xdr:cNvCxnSpPr/>
      </xdr:nvCxnSpPr>
      <xdr:spPr>
        <a:xfrm flipV="1">
          <a:off x="12814300" y="5859925"/>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F8F44A1C-1872-4B92-B821-2DFF1CA7BB0B}"/>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427FDE09-6A98-4297-ACAD-DA618A70D7A4}"/>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A715B6E-AB6B-427F-ACD4-5B6035FC27F9}"/>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29C47A21-AAF7-4C3F-AA52-AD865C120429}"/>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A1687D7-6985-40F4-855C-027B6FD9EE5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E051BEA-8B79-441A-82C2-D26341E418A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F9E70B68-B679-41C0-80BF-AA961254364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0795C47-4E13-4946-A9C7-B36E6813E36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B4C60231-5F85-4945-ABA7-608D93F119D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36812</xdr:rowOff>
    </xdr:from>
    <xdr:to>
      <xdr:col>85</xdr:col>
      <xdr:colOff>177800</xdr:colOff>
      <xdr:row>33</xdr:row>
      <xdr:rowOff>138412</xdr:rowOff>
    </xdr:to>
    <xdr:sp macro="" textlink="">
      <xdr:nvSpPr>
        <xdr:cNvPr id="541" name="楕円 540">
          <a:extLst>
            <a:ext uri="{FF2B5EF4-FFF2-40B4-BE49-F238E27FC236}">
              <a16:creationId xmlns:a16="http://schemas.microsoft.com/office/drawing/2014/main" id="{95523363-61DC-4D6A-9923-78573FD52767}"/>
            </a:ext>
          </a:extLst>
        </xdr:cNvPr>
        <xdr:cNvSpPr/>
      </xdr:nvSpPr>
      <xdr:spPr>
        <a:xfrm>
          <a:off x="16268700" y="56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59689</xdr:rowOff>
    </xdr:from>
    <xdr:ext cx="534377" cy="259045"/>
    <xdr:sp macro="" textlink="">
      <xdr:nvSpPr>
        <xdr:cNvPr id="542" name="消防費該当値テキスト">
          <a:extLst>
            <a:ext uri="{FF2B5EF4-FFF2-40B4-BE49-F238E27FC236}">
              <a16:creationId xmlns:a16="http://schemas.microsoft.com/office/drawing/2014/main" id="{6ABA47D3-0342-47B0-9FFB-DCF3A49A15D7}"/>
            </a:ext>
          </a:extLst>
        </xdr:cNvPr>
        <xdr:cNvSpPr txBox="1"/>
      </xdr:nvSpPr>
      <xdr:spPr>
        <a:xfrm>
          <a:off x="16370300" y="554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121557</xdr:rowOff>
    </xdr:from>
    <xdr:to>
      <xdr:col>81</xdr:col>
      <xdr:colOff>101600</xdr:colOff>
      <xdr:row>33</xdr:row>
      <xdr:rowOff>51707</xdr:rowOff>
    </xdr:to>
    <xdr:sp macro="" textlink="">
      <xdr:nvSpPr>
        <xdr:cNvPr id="543" name="楕円 542">
          <a:extLst>
            <a:ext uri="{FF2B5EF4-FFF2-40B4-BE49-F238E27FC236}">
              <a16:creationId xmlns:a16="http://schemas.microsoft.com/office/drawing/2014/main" id="{AC7A3AF0-7D2B-4C77-90FB-4F0861C340E4}"/>
            </a:ext>
          </a:extLst>
        </xdr:cNvPr>
        <xdr:cNvSpPr/>
      </xdr:nvSpPr>
      <xdr:spPr>
        <a:xfrm>
          <a:off x="15430500" y="5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68234</xdr:rowOff>
    </xdr:from>
    <xdr:ext cx="534377" cy="259045"/>
    <xdr:sp macro="" textlink="">
      <xdr:nvSpPr>
        <xdr:cNvPr id="544" name="テキスト ボックス 543">
          <a:extLst>
            <a:ext uri="{FF2B5EF4-FFF2-40B4-BE49-F238E27FC236}">
              <a16:creationId xmlns:a16="http://schemas.microsoft.com/office/drawing/2014/main" id="{1FD3DD7F-38C6-4C90-8F16-692806019536}"/>
            </a:ext>
          </a:extLst>
        </xdr:cNvPr>
        <xdr:cNvSpPr txBox="1"/>
      </xdr:nvSpPr>
      <xdr:spPr>
        <a:xfrm>
          <a:off x="15214111" y="53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145560</xdr:rowOff>
    </xdr:from>
    <xdr:to>
      <xdr:col>76</xdr:col>
      <xdr:colOff>165100</xdr:colOff>
      <xdr:row>33</xdr:row>
      <xdr:rowOff>75710</xdr:rowOff>
    </xdr:to>
    <xdr:sp macro="" textlink="">
      <xdr:nvSpPr>
        <xdr:cNvPr id="545" name="楕円 544">
          <a:extLst>
            <a:ext uri="{FF2B5EF4-FFF2-40B4-BE49-F238E27FC236}">
              <a16:creationId xmlns:a16="http://schemas.microsoft.com/office/drawing/2014/main" id="{8F4C7DEA-1268-4D47-A66F-DFECF8D01DE1}"/>
            </a:ext>
          </a:extLst>
        </xdr:cNvPr>
        <xdr:cNvSpPr/>
      </xdr:nvSpPr>
      <xdr:spPr>
        <a:xfrm>
          <a:off x="14541500" y="56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92237</xdr:rowOff>
    </xdr:from>
    <xdr:ext cx="534377" cy="259045"/>
    <xdr:sp macro="" textlink="">
      <xdr:nvSpPr>
        <xdr:cNvPr id="546" name="テキスト ボックス 545">
          <a:extLst>
            <a:ext uri="{FF2B5EF4-FFF2-40B4-BE49-F238E27FC236}">
              <a16:creationId xmlns:a16="http://schemas.microsoft.com/office/drawing/2014/main" id="{2DD8F6A3-50E5-4FDC-B721-9213610FC8D7}"/>
            </a:ext>
          </a:extLst>
        </xdr:cNvPr>
        <xdr:cNvSpPr txBox="1"/>
      </xdr:nvSpPr>
      <xdr:spPr>
        <a:xfrm>
          <a:off x="14325111" y="54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151275</xdr:rowOff>
    </xdr:from>
    <xdr:to>
      <xdr:col>72</xdr:col>
      <xdr:colOff>38100</xdr:colOff>
      <xdr:row>34</xdr:row>
      <xdr:rowOff>81425</xdr:rowOff>
    </xdr:to>
    <xdr:sp macro="" textlink="">
      <xdr:nvSpPr>
        <xdr:cNvPr id="547" name="楕円 546">
          <a:extLst>
            <a:ext uri="{FF2B5EF4-FFF2-40B4-BE49-F238E27FC236}">
              <a16:creationId xmlns:a16="http://schemas.microsoft.com/office/drawing/2014/main" id="{27D86A81-1357-46F4-93C2-99B944AAA6D4}"/>
            </a:ext>
          </a:extLst>
        </xdr:cNvPr>
        <xdr:cNvSpPr/>
      </xdr:nvSpPr>
      <xdr:spPr>
        <a:xfrm>
          <a:off x="13652500" y="5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97952</xdr:rowOff>
    </xdr:from>
    <xdr:ext cx="534377" cy="259045"/>
    <xdr:sp macro="" textlink="">
      <xdr:nvSpPr>
        <xdr:cNvPr id="548" name="テキスト ボックス 547">
          <a:extLst>
            <a:ext uri="{FF2B5EF4-FFF2-40B4-BE49-F238E27FC236}">
              <a16:creationId xmlns:a16="http://schemas.microsoft.com/office/drawing/2014/main" id="{CE501CF3-8C6F-47FF-9055-3DFE54AFF7E0}"/>
            </a:ext>
          </a:extLst>
        </xdr:cNvPr>
        <xdr:cNvSpPr txBox="1"/>
      </xdr:nvSpPr>
      <xdr:spPr>
        <a:xfrm>
          <a:off x="13436111" y="55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1542</xdr:rowOff>
    </xdr:from>
    <xdr:to>
      <xdr:col>67</xdr:col>
      <xdr:colOff>101600</xdr:colOff>
      <xdr:row>35</xdr:row>
      <xdr:rowOff>103142</xdr:rowOff>
    </xdr:to>
    <xdr:sp macro="" textlink="">
      <xdr:nvSpPr>
        <xdr:cNvPr id="549" name="楕円 548">
          <a:extLst>
            <a:ext uri="{FF2B5EF4-FFF2-40B4-BE49-F238E27FC236}">
              <a16:creationId xmlns:a16="http://schemas.microsoft.com/office/drawing/2014/main" id="{B90F499F-5984-4BE9-BC85-99333A3FCCCE}"/>
            </a:ext>
          </a:extLst>
        </xdr:cNvPr>
        <xdr:cNvSpPr/>
      </xdr:nvSpPr>
      <xdr:spPr>
        <a:xfrm>
          <a:off x="12763500" y="6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119669</xdr:rowOff>
    </xdr:from>
    <xdr:ext cx="534377" cy="259045"/>
    <xdr:sp macro="" textlink="">
      <xdr:nvSpPr>
        <xdr:cNvPr id="550" name="テキスト ボックス 549">
          <a:extLst>
            <a:ext uri="{FF2B5EF4-FFF2-40B4-BE49-F238E27FC236}">
              <a16:creationId xmlns:a16="http://schemas.microsoft.com/office/drawing/2014/main" id="{9AB6B077-BBE8-4134-AFD8-2FBBF9E95010}"/>
            </a:ext>
          </a:extLst>
        </xdr:cNvPr>
        <xdr:cNvSpPr txBox="1"/>
      </xdr:nvSpPr>
      <xdr:spPr>
        <a:xfrm>
          <a:off x="12547111" y="57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D8247B1A-6423-44FD-BD04-FD781729720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4CC43C79-F95E-4D3C-A1BB-810321D4B8C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24D1F775-276B-4846-821F-46840EDF9AA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DAE37E8F-7D78-4E92-A475-59EFC82520C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97478925-9836-406A-A453-E55A5F5AE22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777AE1CD-E993-4D87-B17F-947BEED47CA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386B6C90-B4F7-4B8D-A12C-FFABF5C904E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26B53802-F3E3-4357-86FC-BAE72ED36EE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18EACA3A-B1B5-48B7-9122-DEA708CF1F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8772C795-3EF1-4607-AAA4-E931891AEE2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47C6BFB5-64CB-4A20-AE69-A25185730172}"/>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75947972-28FB-4194-9CF9-372D3B7765B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1347A580-7461-480E-B322-2666E8010373}"/>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E9B2451C-768F-4E02-A7EC-401EFFE0F19D}"/>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5C9BC11C-0F89-4B92-8D17-83B0499F587D}"/>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1FF22A1B-5605-41E8-9A42-48ECBA2FFBF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D5ACCD39-A557-4366-870B-2CD5EC4DB078}"/>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51CBF2BA-7832-40E2-BADE-C0B385F32CEA}"/>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5488DBE6-1AFE-4708-8F79-D200933F29A9}"/>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52E1FD74-0A10-4AFB-9D95-FC555FA0FF58}"/>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51CC5896-ED79-4323-9C2F-715A691D4262}"/>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9C9C8632-454E-47D5-8789-701DBF19CD1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2C6F9928-C960-40E6-BB2D-7C372225084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C3FC8672-2D7C-483C-A0DA-B54F4708E12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30ED6C82-88D4-4813-AABC-64BB26657596}"/>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D5142692-4D44-4196-B0B5-EFB6198C8264}"/>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276117E4-5B74-4116-AA25-EC93B8E277B2}"/>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7CDE7EB5-C49C-4C2C-B627-CDC49A6A09A6}"/>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7E649261-0145-4F71-9ED1-1C75D31BEB06}"/>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147930</xdr:rowOff>
    </xdr:from>
    <xdr:to>
      <xdr:col>85</xdr:col>
      <xdr:colOff>127000</xdr:colOff>
      <xdr:row>57</xdr:row>
      <xdr:rowOff>41516</xdr:rowOff>
    </xdr:to>
    <xdr:cxnSp macro="">
      <xdr:nvCxnSpPr>
        <xdr:cNvPr id="580" name="直線コネクタ 579">
          <a:extLst>
            <a:ext uri="{FF2B5EF4-FFF2-40B4-BE49-F238E27FC236}">
              <a16:creationId xmlns:a16="http://schemas.microsoft.com/office/drawing/2014/main" id="{B173666D-8D2B-43B6-A219-8CE62E37E968}"/>
            </a:ext>
          </a:extLst>
        </xdr:cNvPr>
        <xdr:cNvCxnSpPr/>
      </xdr:nvCxnSpPr>
      <xdr:spPr>
        <a:xfrm flipV="1">
          <a:off x="15481300" y="9749130"/>
          <a:ext cx="8382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a:extLst>
            <a:ext uri="{FF2B5EF4-FFF2-40B4-BE49-F238E27FC236}">
              <a16:creationId xmlns:a16="http://schemas.microsoft.com/office/drawing/2014/main" id="{31560CC5-32BB-4A7A-91EA-0AEAD7B96631}"/>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5464BF4E-5A39-47E1-94EE-9DA8F82B7923}"/>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143967</xdr:rowOff>
    </xdr:from>
    <xdr:to>
      <xdr:col>81</xdr:col>
      <xdr:colOff>50800</xdr:colOff>
      <xdr:row>57</xdr:row>
      <xdr:rowOff>41516</xdr:rowOff>
    </xdr:to>
    <xdr:cxnSp macro="">
      <xdr:nvCxnSpPr>
        <xdr:cNvPr id="583" name="直線コネクタ 582">
          <a:extLst>
            <a:ext uri="{FF2B5EF4-FFF2-40B4-BE49-F238E27FC236}">
              <a16:creationId xmlns:a16="http://schemas.microsoft.com/office/drawing/2014/main" id="{18C8309B-525C-4214-A89D-00FE8DF6F236}"/>
            </a:ext>
          </a:extLst>
        </xdr:cNvPr>
        <xdr:cNvCxnSpPr/>
      </xdr:nvCxnSpPr>
      <xdr:spPr>
        <a:xfrm>
          <a:off x="14592300" y="9573717"/>
          <a:ext cx="889000" cy="2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4E3310B4-00DA-4DC2-B242-94955B554314}"/>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a:extLst>
            <a:ext uri="{FF2B5EF4-FFF2-40B4-BE49-F238E27FC236}">
              <a16:creationId xmlns:a16="http://schemas.microsoft.com/office/drawing/2014/main" id="{AD722515-8C6D-4A27-82B4-196D0116F39E}"/>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143967</xdr:rowOff>
    </xdr:from>
    <xdr:to>
      <xdr:col>76</xdr:col>
      <xdr:colOff>114300</xdr:colOff>
      <xdr:row>56</xdr:row>
      <xdr:rowOff>53670</xdr:rowOff>
    </xdr:to>
    <xdr:cxnSp macro="">
      <xdr:nvCxnSpPr>
        <xdr:cNvPr id="586" name="直線コネクタ 585">
          <a:extLst>
            <a:ext uri="{FF2B5EF4-FFF2-40B4-BE49-F238E27FC236}">
              <a16:creationId xmlns:a16="http://schemas.microsoft.com/office/drawing/2014/main" id="{BA19C82D-AC8F-4B43-8AFE-95BB39AE7061}"/>
            </a:ext>
          </a:extLst>
        </xdr:cNvPr>
        <xdr:cNvCxnSpPr/>
      </xdr:nvCxnSpPr>
      <xdr:spPr>
        <a:xfrm flipV="1">
          <a:off x="13703300" y="957371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22A01DAC-9661-4426-8F99-AA105E279CF3}"/>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16C54BE9-8834-4188-A561-3F32448CBB89}"/>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53670</xdr:rowOff>
    </xdr:from>
    <xdr:to>
      <xdr:col>71</xdr:col>
      <xdr:colOff>177800</xdr:colOff>
      <xdr:row>57</xdr:row>
      <xdr:rowOff>33515</xdr:rowOff>
    </xdr:to>
    <xdr:cxnSp macro="">
      <xdr:nvCxnSpPr>
        <xdr:cNvPr id="589" name="直線コネクタ 588">
          <a:extLst>
            <a:ext uri="{FF2B5EF4-FFF2-40B4-BE49-F238E27FC236}">
              <a16:creationId xmlns:a16="http://schemas.microsoft.com/office/drawing/2014/main" id="{255E7D5F-0345-4912-9FCA-19B7ABEEF427}"/>
            </a:ext>
          </a:extLst>
        </xdr:cNvPr>
        <xdr:cNvCxnSpPr/>
      </xdr:nvCxnSpPr>
      <xdr:spPr>
        <a:xfrm flipV="1">
          <a:off x="12814300" y="9654870"/>
          <a:ext cx="889000" cy="1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625C09B6-B0CD-43CD-B268-D5EE35BB2B9D}"/>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a:extLst>
            <a:ext uri="{FF2B5EF4-FFF2-40B4-BE49-F238E27FC236}">
              <a16:creationId xmlns:a16="http://schemas.microsoft.com/office/drawing/2014/main" id="{2E7BD427-9ABF-4060-81A0-18EAC109BCA1}"/>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3FD2C188-5B8E-4F61-BFBA-91846D54B6E6}"/>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a:extLst>
            <a:ext uri="{FF2B5EF4-FFF2-40B4-BE49-F238E27FC236}">
              <a16:creationId xmlns:a16="http://schemas.microsoft.com/office/drawing/2014/main" id="{6EBFDD1E-C89E-4F77-B5B0-81A485036378}"/>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98342BA8-FC39-44D9-A331-32E2DBD9B2A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495DE13-33D9-4F88-BEE4-C59BF59B48C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F1F19B69-66A9-4EB6-A1EB-93D870CEE16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D11A18A1-60DE-4857-AF08-7D14322F7F4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2E3346B7-8B15-412B-BD5C-A13FEBDDBA7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97130</xdr:rowOff>
    </xdr:from>
    <xdr:to>
      <xdr:col>85</xdr:col>
      <xdr:colOff>177800</xdr:colOff>
      <xdr:row>57</xdr:row>
      <xdr:rowOff>27280</xdr:rowOff>
    </xdr:to>
    <xdr:sp macro="" textlink="">
      <xdr:nvSpPr>
        <xdr:cNvPr id="599" name="楕円 598">
          <a:extLst>
            <a:ext uri="{FF2B5EF4-FFF2-40B4-BE49-F238E27FC236}">
              <a16:creationId xmlns:a16="http://schemas.microsoft.com/office/drawing/2014/main" id="{B891E0A4-604E-4585-B040-F4B09A699562}"/>
            </a:ext>
          </a:extLst>
        </xdr:cNvPr>
        <xdr:cNvSpPr/>
      </xdr:nvSpPr>
      <xdr:spPr>
        <a:xfrm>
          <a:off x="16268700" y="9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75557</xdr:rowOff>
    </xdr:from>
    <xdr:ext cx="534377" cy="259045"/>
    <xdr:sp macro="" textlink="">
      <xdr:nvSpPr>
        <xdr:cNvPr id="600" name="教育費該当値テキスト">
          <a:extLst>
            <a:ext uri="{FF2B5EF4-FFF2-40B4-BE49-F238E27FC236}">
              <a16:creationId xmlns:a16="http://schemas.microsoft.com/office/drawing/2014/main" id="{BFA36785-3CE8-4BBD-95DE-290C73C6421D}"/>
            </a:ext>
          </a:extLst>
        </xdr:cNvPr>
        <xdr:cNvSpPr txBox="1"/>
      </xdr:nvSpPr>
      <xdr:spPr>
        <a:xfrm>
          <a:off x="16370300" y="96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162166</xdr:rowOff>
    </xdr:from>
    <xdr:to>
      <xdr:col>81</xdr:col>
      <xdr:colOff>101600</xdr:colOff>
      <xdr:row>57</xdr:row>
      <xdr:rowOff>92316</xdr:rowOff>
    </xdr:to>
    <xdr:sp macro="" textlink="">
      <xdr:nvSpPr>
        <xdr:cNvPr id="601" name="楕円 600">
          <a:extLst>
            <a:ext uri="{FF2B5EF4-FFF2-40B4-BE49-F238E27FC236}">
              <a16:creationId xmlns:a16="http://schemas.microsoft.com/office/drawing/2014/main" id="{D28D2811-7DB3-4AB9-B7D4-9F08681AFF60}"/>
            </a:ext>
          </a:extLst>
        </xdr:cNvPr>
        <xdr:cNvSpPr/>
      </xdr:nvSpPr>
      <xdr:spPr>
        <a:xfrm>
          <a:off x="15430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83443</xdr:rowOff>
    </xdr:from>
    <xdr:ext cx="534377" cy="259045"/>
    <xdr:sp macro="" textlink="">
      <xdr:nvSpPr>
        <xdr:cNvPr id="602" name="テキスト ボックス 601">
          <a:extLst>
            <a:ext uri="{FF2B5EF4-FFF2-40B4-BE49-F238E27FC236}">
              <a16:creationId xmlns:a16="http://schemas.microsoft.com/office/drawing/2014/main" id="{BFF8D4F3-C5C3-472A-8C04-6634C54AB9DA}"/>
            </a:ext>
          </a:extLst>
        </xdr:cNvPr>
        <xdr:cNvSpPr txBox="1"/>
      </xdr:nvSpPr>
      <xdr:spPr>
        <a:xfrm>
          <a:off x="15214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93167</xdr:rowOff>
    </xdr:from>
    <xdr:to>
      <xdr:col>76</xdr:col>
      <xdr:colOff>165100</xdr:colOff>
      <xdr:row>56</xdr:row>
      <xdr:rowOff>23317</xdr:rowOff>
    </xdr:to>
    <xdr:sp macro="" textlink="">
      <xdr:nvSpPr>
        <xdr:cNvPr id="603" name="楕円 602">
          <a:extLst>
            <a:ext uri="{FF2B5EF4-FFF2-40B4-BE49-F238E27FC236}">
              <a16:creationId xmlns:a16="http://schemas.microsoft.com/office/drawing/2014/main" id="{1F22D99A-584D-42F5-85BC-6CCD8F727D7F}"/>
            </a:ext>
          </a:extLst>
        </xdr:cNvPr>
        <xdr:cNvSpPr/>
      </xdr:nvSpPr>
      <xdr:spPr>
        <a:xfrm>
          <a:off x="14541500" y="95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14444</xdr:rowOff>
    </xdr:from>
    <xdr:ext cx="534377" cy="259045"/>
    <xdr:sp macro="" textlink="">
      <xdr:nvSpPr>
        <xdr:cNvPr id="604" name="テキスト ボックス 603">
          <a:extLst>
            <a:ext uri="{FF2B5EF4-FFF2-40B4-BE49-F238E27FC236}">
              <a16:creationId xmlns:a16="http://schemas.microsoft.com/office/drawing/2014/main" id="{4FB41772-9557-49F3-839C-E11BFEB7F184}"/>
            </a:ext>
          </a:extLst>
        </xdr:cNvPr>
        <xdr:cNvSpPr txBox="1"/>
      </xdr:nvSpPr>
      <xdr:spPr>
        <a:xfrm>
          <a:off x="14325111" y="96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2870</xdr:rowOff>
    </xdr:from>
    <xdr:to>
      <xdr:col>72</xdr:col>
      <xdr:colOff>38100</xdr:colOff>
      <xdr:row>56</xdr:row>
      <xdr:rowOff>104470</xdr:rowOff>
    </xdr:to>
    <xdr:sp macro="" textlink="">
      <xdr:nvSpPr>
        <xdr:cNvPr id="605" name="楕円 604">
          <a:extLst>
            <a:ext uri="{FF2B5EF4-FFF2-40B4-BE49-F238E27FC236}">
              <a16:creationId xmlns:a16="http://schemas.microsoft.com/office/drawing/2014/main" id="{EE54303F-0247-462F-A3E7-12EA2BDCE289}"/>
            </a:ext>
          </a:extLst>
        </xdr:cNvPr>
        <xdr:cNvSpPr/>
      </xdr:nvSpPr>
      <xdr:spPr>
        <a:xfrm>
          <a:off x="13652500" y="96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95597</xdr:rowOff>
    </xdr:from>
    <xdr:ext cx="534377" cy="259045"/>
    <xdr:sp macro="" textlink="">
      <xdr:nvSpPr>
        <xdr:cNvPr id="606" name="テキスト ボックス 605">
          <a:extLst>
            <a:ext uri="{FF2B5EF4-FFF2-40B4-BE49-F238E27FC236}">
              <a16:creationId xmlns:a16="http://schemas.microsoft.com/office/drawing/2014/main" id="{E1F0DEDB-7606-41EA-87A6-11EBBFECB711}"/>
            </a:ext>
          </a:extLst>
        </xdr:cNvPr>
        <xdr:cNvSpPr txBox="1"/>
      </xdr:nvSpPr>
      <xdr:spPr>
        <a:xfrm>
          <a:off x="13436111" y="9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154165</xdr:rowOff>
    </xdr:from>
    <xdr:to>
      <xdr:col>67</xdr:col>
      <xdr:colOff>101600</xdr:colOff>
      <xdr:row>57</xdr:row>
      <xdr:rowOff>84315</xdr:rowOff>
    </xdr:to>
    <xdr:sp macro="" textlink="">
      <xdr:nvSpPr>
        <xdr:cNvPr id="607" name="楕円 606">
          <a:extLst>
            <a:ext uri="{FF2B5EF4-FFF2-40B4-BE49-F238E27FC236}">
              <a16:creationId xmlns:a16="http://schemas.microsoft.com/office/drawing/2014/main" id="{791A7694-2DA4-4D17-A303-1D01A980C0CF}"/>
            </a:ext>
          </a:extLst>
        </xdr:cNvPr>
        <xdr:cNvSpPr/>
      </xdr:nvSpPr>
      <xdr:spPr>
        <a:xfrm>
          <a:off x="12763500" y="9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75442</xdr:rowOff>
    </xdr:from>
    <xdr:ext cx="534377" cy="259045"/>
    <xdr:sp macro="" textlink="">
      <xdr:nvSpPr>
        <xdr:cNvPr id="608" name="テキスト ボックス 607">
          <a:extLst>
            <a:ext uri="{FF2B5EF4-FFF2-40B4-BE49-F238E27FC236}">
              <a16:creationId xmlns:a16="http://schemas.microsoft.com/office/drawing/2014/main" id="{6E3A989E-6396-4A73-9A0B-2B5A4102F31C}"/>
            </a:ext>
          </a:extLst>
        </xdr:cNvPr>
        <xdr:cNvSpPr txBox="1"/>
      </xdr:nvSpPr>
      <xdr:spPr>
        <a:xfrm>
          <a:off x="12547111" y="98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72FF4DD0-8331-42A9-88A5-3DDCB9FE795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B1C8647A-A4BD-4B5F-8FB9-4B3FC6BD6EF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9D415F3F-C671-4DD6-B6DA-DE16D0FD2F9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656BBAF6-781E-4562-A85D-245214908D3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D08D1FB5-53A4-4CB8-B3CE-E788F0962A9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120FAA10-7E57-4AF6-97F9-8E02EF42D9C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23248B3E-74A4-471C-BEFC-2832F6F98D1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A6E18980-7B80-40DA-A94E-D04B432AB5B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33AB146D-7190-4C24-9959-FEA63360C8B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AF19FB4A-8B30-4639-97E6-662396D3AAB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CB6C8853-30C1-493B-8C3C-EA801911421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13B6E43A-C3C0-4190-9C75-34C99E701C0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1DD78DE3-044F-48F7-8DA7-3A00150940A1}"/>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71015E39-3642-4F30-9BEE-2814E354E44C}"/>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440F7417-3BFF-460C-B097-E64C397757D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7562C38D-0431-4559-A556-D2560352549B}"/>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4F61C693-19FA-4022-B237-84F70452B4C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E573FACB-5DED-40BC-8143-47EA9DC9DC29}"/>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89BB7541-DE48-44A1-8110-58D197742C0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656CD0CC-5315-4EEE-B1DC-FCFC16BFBEBA}"/>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5488E4A8-BD71-47E5-8343-BCE889E47353}"/>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14FC7193-77BE-417D-88C1-7974E4589EC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7DFED5C6-ED5F-4770-A18A-6F90134A7A3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C6215F09-4850-407D-88E2-C9BD12B1F517}"/>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141FFFA9-5627-45CB-8B1C-5A087C75D73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7EB0EDD0-87E3-4E85-A853-354D119E81FB}"/>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700688E7-5361-4951-9D5B-4D21B4573069}"/>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3B639814-635F-4060-BB65-4E3A3EA5C2CE}"/>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94FE102C-1C8C-4608-8D9B-D36055F73901}"/>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2448CD0-B13E-44B1-97A6-2828421DE24D}"/>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91368</xdr:rowOff>
    </xdr:from>
    <xdr:to>
      <xdr:col>85</xdr:col>
      <xdr:colOff>127000</xdr:colOff>
      <xdr:row>79</xdr:row>
      <xdr:rowOff>95940</xdr:rowOff>
    </xdr:to>
    <xdr:cxnSp macro="">
      <xdr:nvCxnSpPr>
        <xdr:cNvPr id="639" name="直線コネクタ 638">
          <a:extLst>
            <a:ext uri="{FF2B5EF4-FFF2-40B4-BE49-F238E27FC236}">
              <a16:creationId xmlns:a16="http://schemas.microsoft.com/office/drawing/2014/main" id="{BC48303A-F6E6-4A1B-BAD5-5E845DEDCAF9}"/>
            </a:ext>
          </a:extLst>
        </xdr:cNvPr>
        <xdr:cNvCxnSpPr/>
      </xdr:nvCxnSpPr>
      <xdr:spPr>
        <a:xfrm flipV="1">
          <a:off x="15481300" y="136359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D8FFF93C-FC35-4ADD-BC7B-34D3DD9D3639}"/>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783DF194-0A75-4A10-B3B7-6210DD8A445A}"/>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86959</xdr:rowOff>
    </xdr:from>
    <xdr:to>
      <xdr:col>81</xdr:col>
      <xdr:colOff>50800</xdr:colOff>
      <xdr:row>79</xdr:row>
      <xdr:rowOff>95940</xdr:rowOff>
    </xdr:to>
    <xdr:cxnSp macro="">
      <xdr:nvCxnSpPr>
        <xdr:cNvPr id="642" name="直線コネクタ 641">
          <a:extLst>
            <a:ext uri="{FF2B5EF4-FFF2-40B4-BE49-F238E27FC236}">
              <a16:creationId xmlns:a16="http://schemas.microsoft.com/office/drawing/2014/main" id="{8DF16B8D-E120-4A02-9315-E81B14499F68}"/>
            </a:ext>
          </a:extLst>
        </xdr:cNvPr>
        <xdr:cNvCxnSpPr/>
      </xdr:nvCxnSpPr>
      <xdr:spPr>
        <a:xfrm>
          <a:off x="14592300" y="1363150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B4576A93-EF66-402F-A1D7-ED3B4A114506}"/>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31A4ACFB-F368-4130-9641-A160058BE295}"/>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89081</xdr:rowOff>
    </xdr:from>
    <xdr:to>
      <xdr:col>76</xdr:col>
      <xdr:colOff>114300</xdr:colOff>
      <xdr:row>79</xdr:row>
      <xdr:rowOff>86959</xdr:rowOff>
    </xdr:to>
    <xdr:cxnSp macro="">
      <xdr:nvCxnSpPr>
        <xdr:cNvPr id="645" name="直線コネクタ 644">
          <a:extLst>
            <a:ext uri="{FF2B5EF4-FFF2-40B4-BE49-F238E27FC236}">
              <a16:creationId xmlns:a16="http://schemas.microsoft.com/office/drawing/2014/main" id="{2CFE47CC-7294-4DEA-98B0-B7B40C99C7DB}"/>
            </a:ext>
          </a:extLst>
        </xdr:cNvPr>
        <xdr:cNvCxnSpPr/>
      </xdr:nvCxnSpPr>
      <xdr:spPr>
        <a:xfrm>
          <a:off x="13703300" y="13462181"/>
          <a:ext cx="889000" cy="1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24FFD3F1-C6A0-424A-B8C5-8473055E5F6E}"/>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84F20BDE-63B7-48D2-B396-69B9268048AB}"/>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33074</xdr:rowOff>
    </xdr:from>
    <xdr:to>
      <xdr:col>71</xdr:col>
      <xdr:colOff>177800</xdr:colOff>
      <xdr:row>78</xdr:row>
      <xdr:rowOff>89081</xdr:rowOff>
    </xdr:to>
    <xdr:cxnSp macro="">
      <xdr:nvCxnSpPr>
        <xdr:cNvPr id="648" name="直線コネクタ 647">
          <a:extLst>
            <a:ext uri="{FF2B5EF4-FFF2-40B4-BE49-F238E27FC236}">
              <a16:creationId xmlns:a16="http://schemas.microsoft.com/office/drawing/2014/main" id="{F7CE18AA-8C67-43C7-892E-DB38E0B4C107}"/>
            </a:ext>
          </a:extLst>
        </xdr:cNvPr>
        <xdr:cNvCxnSpPr/>
      </xdr:nvCxnSpPr>
      <xdr:spPr>
        <a:xfrm>
          <a:off x="12814300" y="1340617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B6446A1B-F672-4E0F-B670-812D1B069056}"/>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1B9C33B5-E772-4377-A37E-09A546A675C8}"/>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C516B8D6-DEAD-442A-A7A0-F72590860A51}"/>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2" name="テキスト ボックス 651">
          <a:extLst>
            <a:ext uri="{FF2B5EF4-FFF2-40B4-BE49-F238E27FC236}">
              <a16:creationId xmlns:a16="http://schemas.microsoft.com/office/drawing/2014/main" id="{9C00F1F8-EBE3-402F-8F9D-7A745EDA625B}"/>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CAFFA5C9-F632-4FF9-9366-DC33F27E359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149F28D9-A265-417A-9575-93FA36CC0E4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AE15B200-77A2-4A56-81DE-395CCDD4206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257FF4A2-5920-49B6-B2B3-3B9EA720B4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8E3B0DE-50BB-422C-A89A-322F218F80C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40568</xdr:rowOff>
    </xdr:from>
    <xdr:to>
      <xdr:col>85</xdr:col>
      <xdr:colOff>177800</xdr:colOff>
      <xdr:row>79</xdr:row>
      <xdr:rowOff>142168</xdr:rowOff>
    </xdr:to>
    <xdr:sp macro="" textlink="">
      <xdr:nvSpPr>
        <xdr:cNvPr id="658" name="楕円 657">
          <a:extLst>
            <a:ext uri="{FF2B5EF4-FFF2-40B4-BE49-F238E27FC236}">
              <a16:creationId xmlns:a16="http://schemas.microsoft.com/office/drawing/2014/main" id="{41202DFB-620A-44D1-BFFE-CF669F0D632D}"/>
            </a:ext>
          </a:extLst>
        </xdr:cNvPr>
        <xdr:cNvSpPr/>
      </xdr:nvSpPr>
      <xdr:spPr>
        <a:xfrm>
          <a:off x="162687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126945</xdr:rowOff>
    </xdr:from>
    <xdr:ext cx="313932" cy="259045"/>
    <xdr:sp macro="" textlink="">
      <xdr:nvSpPr>
        <xdr:cNvPr id="659" name="災害復旧費該当値テキスト">
          <a:extLst>
            <a:ext uri="{FF2B5EF4-FFF2-40B4-BE49-F238E27FC236}">
              <a16:creationId xmlns:a16="http://schemas.microsoft.com/office/drawing/2014/main" id="{AEA7D75B-1EAE-498D-A1AF-267430B212B2}"/>
            </a:ext>
          </a:extLst>
        </xdr:cNvPr>
        <xdr:cNvSpPr txBox="1"/>
      </xdr:nvSpPr>
      <xdr:spPr>
        <a:xfrm>
          <a:off x="16370300" y="13500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45140</xdr:rowOff>
    </xdr:from>
    <xdr:to>
      <xdr:col>81</xdr:col>
      <xdr:colOff>101600</xdr:colOff>
      <xdr:row>79</xdr:row>
      <xdr:rowOff>146740</xdr:rowOff>
    </xdr:to>
    <xdr:sp macro="" textlink="">
      <xdr:nvSpPr>
        <xdr:cNvPr id="660" name="楕円 659">
          <a:extLst>
            <a:ext uri="{FF2B5EF4-FFF2-40B4-BE49-F238E27FC236}">
              <a16:creationId xmlns:a16="http://schemas.microsoft.com/office/drawing/2014/main" id="{DBACA98E-40C2-4A0F-B776-5954AA069104}"/>
            </a:ext>
          </a:extLst>
        </xdr:cNvPr>
        <xdr:cNvSpPr/>
      </xdr:nvSpPr>
      <xdr:spPr>
        <a:xfrm>
          <a:off x="15430500" y="13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137867</xdr:rowOff>
    </xdr:from>
    <xdr:ext cx="313932" cy="259045"/>
    <xdr:sp macro="" textlink="">
      <xdr:nvSpPr>
        <xdr:cNvPr id="661" name="テキスト ボックス 660">
          <a:extLst>
            <a:ext uri="{FF2B5EF4-FFF2-40B4-BE49-F238E27FC236}">
              <a16:creationId xmlns:a16="http://schemas.microsoft.com/office/drawing/2014/main" id="{7A1CA8FC-7F6A-4305-9097-047CE508B58F}"/>
            </a:ext>
          </a:extLst>
        </xdr:cNvPr>
        <xdr:cNvSpPr txBox="1"/>
      </xdr:nvSpPr>
      <xdr:spPr>
        <a:xfrm>
          <a:off x="15324333" y="136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36159</xdr:rowOff>
    </xdr:from>
    <xdr:to>
      <xdr:col>76</xdr:col>
      <xdr:colOff>165100</xdr:colOff>
      <xdr:row>79</xdr:row>
      <xdr:rowOff>137759</xdr:rowOff>
    </xdr:to>
    <xdr:sp macro="" textlink="">
      <xdr:nvSpPr>
        <xdr:cNvPr id="662" name="楕円 661">
          <a:extLst>
            <a:ext uri="{FF2B5EF4-FFF2-40B4-BE49-F238E27FC236}">
              <a16:creationId xmlns:a16="http://schemas.microsoft.com/office/drawing/2014/main" id="{9A4B1CBC-9B5E-4DE5-890A-C2DE65CD963C}"/>
            </a:ext>
          </a:extLst>
        </xdr:cNvPr>
        <xdr:cNvSpPr/>
      </xdr:nvSpPr>
      <xdr:spPr>
        <a:xfrm>
          <a:off x="14541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128886</xdr:rowOff>
    </xdr:from>
    <xdr:ext cx="313932" cy="259045"/>
    <xdr:sp macro="" textlink="">
      <xdr:nvSpPr>
        <xdr:cNvPr id="663" name="テキスト ボックス 662">
          <a:extLst>
            <a:ext uri="{FF2B5EF4-FFF2-40B4-BE49-F238E27FC236}">
              <a16:creationId xmlns:a16="http://schemas.microsoft.com/office/drawing/2014/main" id="{281E9CDA-E66F-4298-88BB-D58FBB070CB4}"/>
            </a:ext>
          </a:extLst>
        </xdr:cNvPr>
        <xdr:cNvSpPr txBox="1"/>
      </xdr:nvSpPr>
      <xdr:spPr>
        <a:xfrm>
          <a:off x="14435333" y="13673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38281</xdr:rowOff>
    </xdr:from>
    <xdr:to>
      <xdr:col>72</xdr:col>
      <xdr:colOff>38100</xdr:colOff>
      <xdr:row>78</xdr:row>
      <xdr:rowOff>139881</xdr:rowOff>
    </xdr:to>
    <xdr:sp macro="" textlink="">
      <xdr:nvSpPr>
        <xdr:cNvPr id="664" name="楕円 663">
          <a:extLst>
            <a:ext uri="{FF2B5EF4-FFF2-40B4-BE49-F238E27FC236}">
              <a16:creationId xmlns:a16="http://schemas.microsoft.com/office/drawing/2014/main" id="{80083F58-820E-4D83-800F-0923CB30197E}"/>
            </a:ext>
          </a:extLst>
        </xdr:cNvPr>
        <xdr:cNvSpPr/>
      </xdr:nvSpPr>
      <xdr:spPr>
        <a:xfrm>
          <a:off x="13652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131008</xdr:rowOff>
    </xdr:from>
    <xdr:ext cx="469744" cy="259045"/>
    <xdr:sp macro="" textlink="">
      <xdr:nvSpPr>
        <xdr:cNvPr id="665" name="テキスト ボックス 664">
          <a:extLst>
            <a:ext uri="{FF2B5EF4-FFF2-40B4-BE49-F238E27FC236}">
              <a16:creationId xmlns:a16="http://schemas.microsoft.com/office/drawing/2014/main" id="{1D4F3D9C-7D20-400E-91F5-4A1E0DAEFC11}"/>
            </a:ext>
          </a:extLst>
        </xdr:cNvPr>
        <xdr:cNvSpPr txBox="1"/>
      </xdr:nvSpPr>
      <xdr:spPr>
        <a:xfrm>
          <a:off x="13468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153724</xdr:rowOff>
    </xdr:from>
    <xdr:to>
      <xdr:col>67</xdr:col>
      <xdr:colOff>101600</xdr:colOff>
      <xdr:row>78</xdr:row>
      <xdr:rowOff>83874</xdr:rowOff>
    </xdr:to>
    <xdr:sp macro="" textlink="">
      <xdr:nvSpPr>
        <xdr:cNvPr id="666" name="楕円 665">
          <a:extLst>
            <a:ext uri="{FF2B5EF4-FFF2-40B4-BE49-F238E27FC236}">
              <a16:creationId xmlns:a16="http://schemas.microsoft.com/office/drawing/2014/main" id="{F357615D-F8B4-41EA-B16C-BBE83FA1CDE7}"/>
            </a:ext>
          </a:extLst>
        </xdr:cNvPr>
        <xdr:cNvSpPr/>
      </xdr:nvSpPr>
      <xdr:spPr>
        <a:xfrm>
          <a:off x="12763500" y="133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100401</xdr:rowOff>
    </xdr:from>
    <xdr:ext cx="469744" cy="259045"/>
    <xdr:sp macro="" textlink="">
      <xdr:nvSpPr>
        <xdr:cNvPr id="667" name="テキスト ボックス 666">
          <a:extLst>
            <a:ext uri="{FF2B5EF4-FFF2-40B4-BE49-F238E27FC236}">
              <a16:creationId xmlns:a16="http://schemas.microsoft.com/office/drawing/2014/main" id="{473C475C-BB6D-47B7-9D7F-CFAD4A707DDC}"/>
            </a:ext>
          </a:extLst>
        </xdr:cNvPr>
        <xdr:cNvSpPr txBox="1"/>
      </xdr:nvSpPr>
      <xdr:spPr>
        <a:xfrm>
          <a:off x="12579428" y="1313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1DBBD939-ACA1-44E6-95EA-3E0DB3FA72A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A3F86E7-4ADC-492E-BECF-19331F5C5DB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CF00D4F8-BDDE-4BA5-B116-8008AE5F03E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85C426BB-1D39-4D81-957D-41C6F272D5C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CD162C5E-DE71-47A6-A70A-E79ED023B9F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D6335D42-6112-445B-84A7-CD0C9EB5444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FCB9CC01-B1B8-4CD1-AD58-68617A49118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87E78F4D-B07B-4962-B96B-213C029BE0A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5BD5E27D-9102-4C87-BEEF-E18912FE295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9453D754-1568-42D8-96A6-57B2466C021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95AED5B7-9F0F-480A-AD4E-0BEE55F25D51}"/>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1D798C74-AB90-45CE-B455-593280CF62C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F05E2188-8438-437F-86D2-B8DA83CCB5AE}"/>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77AAD451-5FEF-455B-A012-2B9F1111C0C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1B27CD93-DC42-41BF-8370-23AB0095DFFE}"/>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8D1D9C4E-4CFB-4769-BF04-63703EBD126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65D9C170-CE96-49BF-81C7-1769EAAE6EF8}"/>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9845C2CA-7F2F-4D99-93BC-2ACC2A04E1A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A8386533-24C4-4821-A64F-595AA495FF44}"/>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1DB1EC0B-657D-44EA-9D86-B459A6ABFDF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E97BC32A-9FA2-4FD2-9515-CA2F6168D941}"/>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6103FDA2-EAF6-42C4-A5AE-34A2831851A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C86051F0-E8CD-4B4A-8C9C-D3CEC5067844}"/>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FDA2F201-8BB6-4E7C-A65B-338C7355EDF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27A87AAF-39D9-47A1-917A-70F15B544A73}"/>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F898C5EF-3F83-4C1F-AD2D-72A7C321B3A7}"/>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170E030F-8819-49D0-AA8A-62417112FCA6}"/>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48173384-A98D-4848-8701-C89FEAEF422B}"/>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1F004080-2E35-4D07-AE00-26949C13C2B8}"/>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74358</xdr:rowOff>
    </xdr:from>
    <xdr:to>
      <xdr:col>85</xdr:col>
      <xdr:colOff>127000</xdr:colOff>
      <xdr:row>97</xdr:row>
      <xdr:rowOff>111964</xdr:rowOff>
    </xdr:to>
    <xdr:cxnSp macro="">
      <xdr:nvCxnSpPr>
        <xdr:cNvPr id="697" name="直線コネクタ 696">
          <a:extLst>
            <a:ext uri="{FF2B5EF4-FFF2-40B4-BE49-F238E27FC236}">
              <a16:creationId xmlns:a16="http://schemas.microsoft.com/office/drawing/2014/main" id="{7830F148-867D-4C0E-8352-60359C715437}"/>
            </a:ext>
          </a:extLst>
        </xdr:cNvPr>
        <xdr:cNvCxnSpPr/>
      </xdr:nvCxnSpPr>
      <xdr:spPr>
        <a:xfrm>
          <a:off x="15481300" y="16705008"/>
          <a:ext cx="8382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8" name="公債費平均値テキスト">
          <a:extLst>
            <a:ext uri="{FF2B5EF4-FFF2-40B4-BE49-F238E27FC236}">
              <a16:creationId xmlns:a16="http://schemas.microsoft.com/office/drawing/2014/main" id="{F0EDD5E9-823E-4CD1-8ACB-31BE4B53FE3C}"/>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F8EEC8C2-2DCE-4631-BA51-9D28624E1D34}"/>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74358</xdr:rowOff>
    </xdr:from>
    <xdr:to>
      <xdr:col>81</xdr:col>
      <xdr:colOff>50800</xdr:colOff>
      <xdr:row>97</xdr:row>
      <xdr:rowOff>136728</xdr:rowOff>
    </xdr:to>
    <xdr:cxnSp macro="">
      <xdr:nvCxnSpPr>
        <xdr:cNvPr id="700" name="直線コネクタ 699">
          <a:extLst>
            <a:ext uri="{FF2B5EF4-FFF2-40B4-BE49-F238E27FC236}">
              <a16:creationId xmlns:a16="http://schemas.microsoft.com/office/drawing/2014/main" id="{2C8680A9-599E-4393-A51B-D74CB162D6DE}"/>
            </a:ext>
          </a:extLst>
        </xdr:cNvPr>
        <xdr:cNvCxnSpPr/>
      </xdr:nvCxnSpPr>
      <xdr:spPr>
        <a:xfrm flipV="1">
          <a:off x="14592300" y="16705008"/>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38096D22-7165-4C77-AD12-7C5F87F1AA47}"/>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1311DFC8-E077-410B-AEE5-64196F9B6753}"/>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136728</xdr:rowOff>
    </xdr:from>
    <xdr:to>
      <xdr:col>76</xdr:col>
      <xdr:colOff>114300</xdr:colOff>
      <xdr:row>98</xdr:row>
      <xdr:rowOff>60758</xdr:rowOff>
    </xdr:to>
    <xdr:cxnSp macro="">
      <xdr:nvCxnSpPr>
        <xdr:cNvPr id="703" name="直線コネクタ 702">
          <a:extLst>
            <a:ext uri="{FF2B5EF4-FFF2-40B4-BE49-F238E27FC236}">
              <a16:creationId xmlns:a16="http://schemas.microsoft.com/office/drawing/2014/main" id="{EF281B92-884B-482F-8F3A-3324610F700C}"/>
            </a:ext>
          </a:extLst>
        </xdr:cNvPr>
        <xdr:cNvCxnSpPr/>
      </xdr:nvCxnSpPr>
      <xdr:spPr>
        <a:xfrm flipV="1">
          <a:off x="13703300" y="16767378"/>
          <a:ext cx="889000" cy="9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2F5431B8-3569-4433-88CC-8462F8049917}"/>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E1509537-33A9-424C-9A49-C4E23657161F}"/>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60758</xdr:rowOff>
    </xdr:from>
    <xdr:to>
      <xdr:col>71</xdr:col>
      <xdr:colOff>177800</xdr:colOff>
      <xdr:row>99</xdr:row>
      <xdr:rowOff>5169</xdr:rowOff>
    </xdr:to>
    <xdr:cxnSp macro="">
      <xdr:nvCxnSpPr>
        <xdr:cNvPr id="706" name="直線コネクタ 705">
          <a:extLst>
            <a:ext uri="{FF2B5EF4-FFF2-40B4-BE49-F238E27FC236}">
              <a16:creationId xmlns:a16="http://schemas.microsoft.com/office/drawing/2014/main" id="{6589CB84-F699-4EDC-B2C1-7EC11FB3B76A}"/>
            </a:ext>
          </a:extLst>
        </xdr:cNvPr>
        <xdr:cNvCxnSpPr/>
      </xdr:nvCxnSpPr>
      <xdr:spPr>
        <a:xfrm flipV="1">
          <a:off x="12814300" y="16862858"/>
          <a:ext cx="889000" cy="1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34CCF05A-BD5B-4D43-BD6C-4B1BD19FFFBE}"/>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E0779DA0-8766-4946-A6F0-53A90037442E}"/>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86AD0D2E-D96E-4BE5-8EAA-CC32C274622D}"/>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EDAF0551-7D1E-4F2B-A6D3-78C3318E0D1F}"/>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7297F351-1875-49EB-9520-9522B84B010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FEA47FB6-816E-447E-A94C-22946230F80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D4744361-36AF-4187-B814-F708D566098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5907E72F-8F65-4B01-B4B0-B556BF42102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37D61C86-ED46-4768-891B-09EBC55F5BF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61164</xdr:rowOff>
    </xdr:from>
    <xdr:to>
      <xdr:col>85</xdr:col>
      <xdr:colOff>177800</xdr:colOff>
      <xdr:row>97</xdr:row>
      <xdr:rowOff>162764</xdr:rowOff>
    </xdr:to>
    <xdr:sp macro="" textlink="">
      <xdr:nvSpPr>
        <xdr:cNvPr id="716" name="楕円 715">
          <a:extLst>
            <a:ext uri="{FF2B5EF4-FFF2-40B4-BE49-F238E27FC236}">
              <a16:creationId xmlns:a16="http://schemas.microsoft.com/office/drawing/2014/main" id="{314A454B-AA66-42BD-A08D-EB7AEA46E6C5}"/>
            </a:ext>
          </a:extLst>
        </xdr:cNvPr>
        <xdr:cNvSpPr/>
      </xdr:nvSpPr>
      <xdr:spPr>
        <a:xfrm>
          <a:off x="16268700" y="166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39591</xdr:rowOff>
    </xdr:from>
    <xdr:ext cx="534377" cy="259045"/>
    <xdr:sp macro="" textlink="">
      <xdr:nvSpPr>
        <xdr:cNvPr id="717" name="公債費該当値テキスト">
          <a:extLst>
            <a:ext uri="{FF2B5EF4-FFF2-40B4-BE49-F238E27FC236}">
              <a16:creationId xmlns:a16="http://schemas.microsoft.com/office/drawing/2014/main" id="{5E0FEF96-C27F-40E1-935D-46C6E60804E9}"/>
            </a:ext>
          </a:extLst>
        </xdr:cNvPr>
        <xdr:cNvSpPr txBox="1"/>
      </xdr:nvSpPr>
      <xdr:spPr>
        <a:xfrm>
          <a:off x="16370300" y="166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23558</xdr:rowOff>
    </xdr:from>
    <xdr:to>
      <xdr:col>81</xdr:col>
      <xdr:colOff>101600</xdr:colOff>
      <xdr:row>97</xdr:row>
      <xdr:rowOff>125158</xdr:rowOff>
    </xdr:to>
    <xdr:sp macro="" textlink="">
      <xdr:nvSpPr>
        <xdr:cNvPr id="718" name="楕円 717">
          <a:extLst>
            <a:ext uri="{FF2B5EF4-FFF2-40B4-BE49-F238E27FC236}">
              <a16:creationId xmlns:a16="http://schemas.microsoft.com/office/drawing/2014/main" id="{52E4B025-3FF7-4C2F-BBB5-F0E35E2DD36D}"/>
            </a:ext>
          </a:extLst>
        </xdr:cNvPr>
        <xdr:cNvSpPr/>
      </xdr:nvSpPr>
      <xdr:spPr>
        <a:xfrm>
          <a:off x="15430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116285</xdr:rowOff>
    </xdr:from>
    <xdr:ext cx="534377" cy="259045"/>
    <xdr:sp macro="" textlink="">
      <xdr:nvSpPr>
        <xdr:cNvPr id="719" name="テキスト ボックス 718">
          <a:extLst>
            <a:ext uri="{FF2B5EF4-FFF2-40B4-BE49-F238E27FC236}">
              <a16:creationId xmlns:a16="http://schemas.microsoft.com/office/drawing/2014/main" id="{41BA26C8-4186-4A2E-8BD4-6BF023A9B51D}"/>
            </a:ext>
          </a:extLst>
        </xdr:cNvPr>
        <xdr:cNvSpPr txBox="1"/>
      </xdr:nvSpPr>
      <xdr:spPr>
        <a:xfrm>
          <a:off x="15214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85928</xdr:rowOff>
    </xdr:from>
    <xdr:to>
      <xdr:col>76</xdr:col>
      <xdr:colOff>165100</xdr:colOff>
      <xdr:row>98</xdr:row>
      <xdr:rowOff>16078</xdr:rowOff>
    </xdr:to>
    <xdr:sp macro="" textlink="">
      <xdr:nvSpPr>
        <xdr:cNvPr id="720" name="楕円 719">
          <a:extLst>
            <a:ext uri="{FF2B5EF4-FFF2-40B4-BE49-F238E27FC236}">
              <a16:creationId xmlns:a16="http://schemas.microsoft.com/office/drawing/2014/main" id="{EAAFE62C-B658-47AE-B6E3-3BDDE1BE8929}"/>
            </a:ext>
          </a:extLst>
        </xdr:cNvPr>
        <xdr:cNvSpPr/>
      </xdr:nvSpPr>
      <xdr:spPr>
        <a:xfrm>
          <a:off x="14541500" y="167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7205</xdr:rowOff>
    </xdr:from>
    <xdr:ext cx="534377" cy="259045"/>
    <xdr:sp macro="" textlink="">
      <xdr:nvSpPr>
        <xdr:cNvPr id="721" name="テキスト ボックス 720">
          <a:extLst>
            <a:ext uri="{FF2B5EF4-FFF2-40B4-BE49-F238E27FC236}">
              <a16:creationId xmlns:a16="http://schemas.microsoft.com/office/drawing/2014/main" id="{8F130A63-2EA1-4BEB-B9BE-866B95705853}"/>
            </a:ext>
          </a:extLst>
        </xdr:cNvPr>
        <xdr:cNvSpPr txBox="1"/>
      </xdr:nvSpPr>
      <xdr:spPr>
        <a:xfrm>
          <a:off x="14325111" y="168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9958</xdr:rowOff>
    </xdr:from>
    <xdr:to>
      <xdr:col>72</xdr:col>
      <xdr:colOff>38100</xdr:colOff>
      <xdr:row>98</xdr:row>
      <xdr:rowOff>111558</xdr:rowOff>
    </xdr:to>
    <xdr:sp macro="" textlink="">
      <xdr:nvSpPr>
        <xdr:cNvPr id="722" name="楕円 721">
          <a:extLst>
            <a:ext uri="{FF2B5EF4-FFF2-40B4-BE49-F238E27FC236}">
              <a16:creationId xmlns:a16="http://schemas.microsoft.com/office/drawing/2014/main" id="{DC00CD41-F141-45F4-88DB-F76D8E2C9EE4}"/>
            </a:ext>
          </a:extLst>
        </xdr:cNvPr>
        <xdr:cNvSpPr/>
      </xdr:nvSpPr>
      <xdr:spPr>
        <a:xfrm>
          <a:off x="13652500" y="16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102685</xdr:rowOff>
    </xdr:from>
    <xdr:ext cx="534377" cy="259045"/>
    <xdr:sp macro="" textlink="">
      <xdr:nvSpPr>
        <xdr:cNvPr id="723" name="テキスト ボックス 722">
          <a:extLst>
            <a:ext uri="{FF2B5EF4-FFF2-40B4-BE49-F238E27FC236}">
              <a16:creationId xmlns:a16="http://schemas.microsoft.com/office/drawing/2014/main" id="{24F971F0-E89F-4010-B1FC-C5E2935CFA90}"/>
            </a:ext>
          </a:extLst>
        </xdr:cNvPr>
        <xdr:cNvSpPr txBox="1"/>
      </xdr:nvSpPr>
      <xdr:spPr>
        <a:xfrm>
          <a:off x="13436111" y="16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125819</xdr:rowOff>
    </xdr:from>
    <xdr:to>
      <xdr:col>67</xdr:col>
      <xdr:colOff>101600</xdr:colOff>
      <xdr:row>99</xdr:row>
      <xdr:rowOff>55969</xdr:rowOff>
    </xdr:to>
    <xdr:sp macro="" textlink="">
      <xdr:nvSpPr>
        <xdr:cNvPr id="724" name="楕円 723">
          <a:extLst>
            <a:ext uri="{FF2B5EF4-FFF2-40B4-BE49-F238E27FC236}">
              <a16:creationId xmlns:a16="http://schemas.microsoft.com/office/drawing/2014/main" id="{A21AA7D1-5AC8-4AF0-8812-518BA31C8930}"/>
            </a:ext>
          </a:extLst>
        </xdr:cNvPr>
        <xdr:cNvSpPr/>
      </xdr:nvSpPr>
      <xdr:spPr>
        <a:xfrm>
          <a:off x="12763500" y="169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47096</xdr:rowOff>
    </xdr:from>
    <xdr:ext cx="534377" cy="259045"/>
    <xdr:sp macro="" textlink="">
      <xdr:nvSpPr>
        <xdr:cNvPr id="725" name="テキスト ボックス 724">
          <a:extLst>
            <a:ext uri="{FF2B5EF4-FFF2-40B4-BE49-F238E27FC236}">
              <a16:creationId xmlns:a16="http://schemas.microsoft.com/office/drawing/2014/main" id="{492052E7-0515-4970-BAF9-660C9849FA5F}"/>
            </a:ext>
          </a:extLst>
        </xdr:cNvPr>
        <xdr:cNvSpPr txBox="1"/>
      </xdr:nvSpPr>
      <xdr:spPr>
        <a:xfrm>
          <a:off x="12547111" y="17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4DE747F9-2AFF-48F1-8679-95106E199AC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CFD814A0-0646-412F-92F0-96954F2C632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3EC68AF0-A37E-4CF4-B6CE-53D48BB0511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30E85709-6830-4913-84E2-9D00E375A2D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D9717553-1484-4A5E-A5F4-94362B53D6D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CA96DF29-40C3-41A3-A818-4AAA3018D44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E6BA0C48-FC4F-4247-BA01-78CBE167750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EF990B06-F23F-40D8-AB7D-A5AB7A809B2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60F156EB-7744-48F8-85E7-DE01FE0507F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57D96EAF-4DAF-4CEB-A470-56F7E50285A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A72184FC-AC15-43F7-9B41-0D6A16D2DD4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ADC42F32-3E76-48C2-A8AE-A5EF9142826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B2E02CAF-5B48-4249-BBCE-39162BF9C7D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8F8D5592-B0AD-44EB-8B90-9A282254F72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FC56EFA7-4691-4EE5-AAC1-244CE643E77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612385FE-2FE7-4352-9128-7CE8FA22CA28}"/>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AEF403AC-4EB7-47DA-B0C4-A0A36E9AFBF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788266D9-4B52-4DA8-9C71-CB91F11214BD}"/>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E1107D01-8B73-4750-AF90-8A67B8C7B5C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DC9A8EA9-9E38-4DAE-8A33-AA0F5AA71F8C}"/>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B70E29B-674E-44B0-9C12-8BE7BEB7292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7010C34A-6DB5-4B08-99A2-84A04C41248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E8C1F2D1-C16C-4FF0-97FF-66681FECEE8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A22EDF6A-66C5-44DF-85AE-8C5141A9C201}"/>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A5E4D36C-E3A2-4F6B-AC66-D1529576B96B}"/>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D8BE2AD2-3E83-4818-B8CB-99D0BD74017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4175997B-DD73-4E79-B5F8-0BAB8B41342E}"/>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C1C31914-E758-4E88-AA2B-FEF396FE73BD}"/>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42037</xdr:rowOff>
    </xdr:from>
    <xdr:to>
      <xdr:col>116</xdr:col>
      <xdr:colOff>63500</xdr:colOff>
      <xdr:row>39</xdr:row>
      <xdr:rowOff>42037</xdr:rowOff>
    </xdr:to>
    <xdr:cxnSp macro="">
      <xdr:nvCxnSpPr>
        <xdr:cNvPr id="754" name="直線コネクタ 753">
          <a:extLst>
            <a:ext uri="{FF2B5EF4-FFF2-40B4-BE49-F238E27FC236}">
              <a16:creationId xmlns:a16="http://schemas.microsoft.com/office/drawing/2014/main" id="{EADDB471-EF90-46BE-AF39-0D39A8F9C1C2}"/>
            </a:ext>
          </a:extLst>
        </xdr:cNvPr>
        <xdr:cNvCxnSpPr/>
      </xdr:nvCxnSpPr>
      <xdr:spPr>
        <a:xfrm>
          <a:off x="21323300" y="6728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a:extLst>
            <a:ext uri="{FF2B5EF4-FFF2-40B4-BE49-F238E27FC236}">
              <a16:creationId xmlns:a16="http://schemas.microsoft.com/office/drawing/2014/main" id="{E6B53AA5-6B74-400E-8B3C-05A70833D707}"/>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D087F3A0-3B97-4A3D-B29A-E596C4FA9A2C}"/>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42037</xdr:rowOff>
    </xdr:from>
    <xdr:to>
      <xdr:col>111</xdr:col>
      <xdr:colOff>177800</xdr:colOff>
      <xdr:row>39</xdr:row>
      <xdr:rowOff>42037</xdr:rowOff>
    </xdr:to>
    <xdr:cxnSp macro="">
      <xdr:nvCxnSpPr>
        <xdr:cNvPr id="757" name="直線コネクタ 756">
          <a:extLst>
            <a:ext uri="{FF2B5EF4-FFF2-40B4-BE49-F238E27FC236}">
              <a16:creationId xmlns:a16="http://schemas.microsoft.com/office/drawing/2014/main" id="{7C5B6B2D-71A7-498C-BBD6-E272880F39F6}"/>
            </a:ext>
          </a:extLst>
        </xdr:cNvPr>
        <xdr:cNvCxnSpPr/>
      </xdr:nvCxnSpPr>
      <xdr:spPr>
        <a:xfrm>
          <a:off x="20434300" y="6728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FF20740B-93D2-43D3-8A9F-D63C7057E68F}"/>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a:extLst>
            <a:ext uri="{FF2B5EF4-FFF2-40B4-BE49-F238E27FC236}">
              <a16:creationId xmlns:a16="http://schemas.microsoft.com/office/drawing/2014/main" id="{7239AC07-C8BF-40A5-97CE-BAFA23D9CC9A}"/>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42037</xdr:rowOff>
    </xdr:from>
    <xdr:to>
      <xdr:col>107</xdr:col>
      <xdr:colOff>50800</xdr:colOff>
      <xdr:row>39</xdr:row>
      <xdr:rowOff>42037</xdr:rowOff>
    </xdr:to>
    <xdr:cxnSp macro="">
      <xdr:nvCxnSpPr>
        <xdr:cNvPr id="760" name="直線コネクタ 759">
          <a:extLst>
            <a:ext uri="{FF2B5EF4-FFF2-40B4-BE49-F238E27FC236}">
              <a16:creationId xmlns:a16="http://schemas.microsoft.com/office/drawing/2014/main" id="{7F7793B2-3705-4323-8032-235328335F12}"/>
            </a:ext>
          </a:extLst>
        </xdr:cNvPr>
        <xdr:cNvCxnSpPr/>
      </xdr:nvCxnSpPr>
      <xdr:spPr>
        <a:xfrm>
          <a:off x="19545300" y="6728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27AE78DC-5637-4C3C-8D1F-B2FDBE54DE6C}"/>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a:extLst>
            <a:ext uri="{FF2B5EF4-FFF2-40B4-BE49-F238E27FC236}">
              <a16:creationId xmlns:a16="http://schemas.microsoft.com/office/drawing/2014/main" id="{CC2039FD-7479-4743-A208-C0E2D292ACBB}"/>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40386</xdr:rowOff>
    </xdr:from>
    <xdr:to>
      <xdr:col>102</xdr:col>
      <xdr:colOff>114300</xdr:colOff>
      <xdr:row>39</xdr:row>
      <xdr:rowOff>42037</xdr:rowOff>
    </xdr:to>
    <xdr:cxnSp macro="">
      <xdr:nvCxnSpPr>
        <xdr:cNvPr id="763" name="直線コネクタ 762">
          <a:extLst>
            <a:ext uri="{FF2B5EF4-FFF2-40B4-BE49-F238E27FC236}">
              <a16:creationId xmlns:a16="http://schemas.microsoft.com/office/drawing/2014/main" id="{A99DA9FE-C889-4477-947D-155DE17E5E75}"/>
            </a:ext>
          </a:extLst>
        </xdr:cNvPr>
        <xdr:cNvCxnSpPr/>
      </xdr:nvCxnSpPr>
      <xdr:spPr>
        <a:xfrm>
          <a:off x="18656300" y="672693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10F380EC-A92E-4AF8-99FA-EA78948B6C39}"/>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5" name="テキスト ボックス 764">
          <a:extLst>
            <a:ext uri="{FF2B5EF4-FFF2-40B4-BE49-F238E27FC236}">
              <a16:creationId xmlns:a16="http://schemas.microsoft.com/office/drawing/2014/main" id="{ED7B99E3-DC8F-449F-A657-ED7A2A9BA761}"/>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DC286E04-06C1-4A4E-9934-9689B5650E8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F9DC658E-BCEA-459C-8E5E-68D3D9485B8B}"/>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0A7FC57-EA08-4613-B793-B1C0899FDF8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FCF399D7-A8E1-44CF-85C3-97BC902B258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1B23B980-F683-455A-8EE6-F0A47A37B5E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803C87D9-2F51-452C-9EE3-AD88C0AB92A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D2C00EB-F83A-44EB-8CF5-9AD6803DD9F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162687</xdr:rowOff>
    </xdr:from>
    <xdr:to>
      <xdr:col>116</xdr:col>
      <xdr:colOff>114300</xdr:colOff>
      <xdr:row>39</xdr:row>
      <xdr:rowOff>92837</xdr:rowOff>
    </xdr:to>
    <xdr:sp macro="" textlink="">
      <xdr:nvSpPr>
        <xdr:cNvPr id="773" name="楕円 772">
          <a:extLst>
            <a:ext uri="{FF2B5EF4-FFF2-40B4-BE49-F238E27FC236}">
              <a16:creationId xmlns:a16="http://schemas.microsoft.com/office/drawing/2014/main" id="{19891A30-390A-4465-8469-13AAC1AA1BE6}"/>
            </a:ext>
          </a:extLst>
        </xdr:cNvPr>
        <xdr:cNvSpPr/>
      </xdr:nvSpPr>
      <xdr:spPr>
        <a:xfrm>
          <a:off x="22110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77614</xdr:rowOff>
    </xdr:from>
    <xdr:ext cx="313932" cy="259045"/>
    <xdr:sp macro="" textlink="">
      <xdr:nvSpPr>
        <xdr:cNvPr id="774" name="諸支出金該当値テキスト">
          <a:extLst>
            <a:ext uri="{FF2B5EF4-FFF2-40B4-BE49-F238E27FC236}">
              <a16:creationId xmlns:a16="http://schemas.microsoft.com/office/drawing/2014/main" id="{2215A529-7F0C-4097-AEA1-5BB935FCDAF7}"/>
            </a:ext>
          </a:extLst>
        </xdr:cNvPr>
        <xdr:cNvSpPr txBox="1"/>
      </xdr:nvSpPr>
      <xdr:spPr>
        <a:xfrm>
          <a:off x="22212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162687</xdr:rowOff>
    </xdr:from>
    <xdr:to>
      <xdr:col>112</xdr:col>
      <xdr:colOff>38100</xdr:colOff>
      <xdr:row>39</xdr:row>
      <xdr:rowOff>92837</xdr:rowOff>
    </xdr:to>
    <xdr:sp macro="" textlink="">
      <xdr:nvSpPr>
        <xdr:cNvPr id="775" name="楕円 774">
          <a:extLst>
            <a:ext uri="{FF2B5EF4-FFF2-40B4-BE49-F238E27FC236}">
              <a16:creationId xmlns:a16="http://schemas.microsoft.com/office/drawing/2014/main" id="{B757EF54-689C-4BC4-80C1-50AFBDE5A92C}"/>
            </a:ext>
          </a:extLst>
        </xdr:cNvPr>
        <xdr:cNvSpPr/>
      </xdr:nvSpPr>
      <xdr:spPr>
        <a:xfrm>
          <a:off x="21272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83964</xdr:rowOff>
    </xdr:from>
    <xdr:ext cx="313932" cy="259045"/>
    <xdr:sp macro="" textlink="">
      <xdr:nvSpPr>
        <xdr:cNvPr id="776" name="テキスト ボックス 775">
          <a:extLst>
            <a:ext uri="{FF2B5EF4-FFF2-40B4-BE49-F238E27FC236}">
              <a16:creationId xmlns:a16="http://schemas.microsoft.com/office/drawing/2014/main" id="{E311431A-A532-4979-8472-77EC137149A6}"/>
            </a:ext>
          </a:extLst>
        </xdr:cNvPr>
        <xdr:cNvSpPr txBox="1"/>
      </xdr:nvSpPr>
      <xdr:spPr>
        <a:xfrm>
          <a:off x="21166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162687</xdr:rowOff>
    </xdr:from>
    <xdr:to>
      <xdr:col>107</xdr:col>
      <xdr:colOff>101600</xdr:colOff>
      <xdr:row>39</xdr:row>
      <xdr:rowOff>92837</xdr:rowOff>
    </xdr:to>
    <xdr:sp macro="" textlink="">
      <xdr:nvSpPr>
        <xdr:cNvPr id="777" name="楕円 776">
          <a:extLst>
            <a:ext uri="{FF2B5EF4-FFF2-40B4-BE49-F238E27FC236}">
              <a16:creationId xmlns:a16="http://schemas.microsoft.com/office/drawing/2014/main" id="{1519E7C5-7C5C-4ABB-BB0B-38DF9D485A2C}"/>
            </a:ext>
          </a:extLst>
        </xdr:cNvPr>
        <xdr:cNvSpPr/>
      </xdr:nvSpPr>
      <xdr:spPr>
        <a:xfrm>
          <a:off x="2038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83964</xdr:rowOff>
    </xdr:from>
    <xdr:ext cx="313932" cy="259045"/>
    <xdr:sp macro="" textlink="">
      <xdr:nvSpPr>
        <xdr:cNvPr id="778" name="テキスト ボックス 777">
          <a:extLst>
            <a:ext uri="{FF2B5EF4-FFF2-40B4-BE49-F238E27FC236}">
              <a16:creationId xmlns:a16="http://schemas.microsoft.com/office/drawing/2014/main" id="{9FC8A84F-A310-446B-A308-A1C3C2DF1CF4}"/>
            </a:ext>
          </a:extLst>
        </xdr:cNvPr>
        <xdr:cNvSpPr txBox="1"/>
      </xdr:nvSpPr>
      <xdr:spPr>
        <a:xfrm>
          <a:off x="20277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162687</xdr:rowOff>
    </xdr:from>
    <xdr:to>
      <xdr:col>102</xdr:col>
      <xdr:colOff>165100</xdr:colOff>
      <xdr:row>39</xdr:row>
      <xdr:rowOff>92837</xdr:rowOff>
    </xdr:to>
    <xdr:sp macro="" textlink="">
      <xdr:nvSpPr>
        <xdr:cNvPr id="779" name="楕円 778">
          <a:extLst>
            <a:ext uri="{FF2B5EF4-FFF2-40B4-BE49-F238E27FC236}">
              <a16:creationId xmlns:a16="http://schemas.microsoft.com/office/drawing/2014/main" id="{00939405-9230-40B8-9CA9-BDBD75D4FCAC}"/>
            </a:ext>
          </a:extLst>
        </xdr:cNvPr>
        <xdr:cNvSpPr/>
      </xdr:nvSpPr>
      <xdr:spPr>
        <a:xfrm>
          <a:off x="19494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83964</xdr:rowOff>
    </xdr:from>
    <xdr:ext cx="313932" cy="259045"/>
    <xdr:sp macro="" textlink="">
      <xdr:nvSpPr>
        <xdr:cNvPr id="780" name="テキスト ボックス 779">
          <a:extLst>
            <a:ext uri="{FF2B5EF4-FFF2-40B4-BE49-F238E27FC236}">
              <a16:creationId xmlns:a16="http://schemas.microsoft.com/office/drawing/2014/main" id="{86019919-1003-4ED8-86DE-703008BAFBF9}"/>
            </a:ext>
          </a:extLst>
        </xdr:cNvPr>
        <xdr:cNvSpPr txBox="1"/>
      </xdr:nvSpPr>
      <xdr:spPr>
        <a:xfrm>
          <a:off x="19388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161036</xdr:rowOff>
    </xdr:from>
    <xdr:to>
      <xdr:col>98</xdr:col>
      <xdr:colOff>38100</xdr:colOff>
      <xdr:row>39</xdr:row>
      <xdr:rowOff>91186</xdr:rowOff>
    </xdr:to>
    <xdr:sp macro="" textlink="">
      <xdr:nvSpPr>
        <xdr:cNvPr id="781" name="楕円 780">
          <a:extLst>
            <a:ext uri="{FF2B5EF4-FFF2-40B4-BE49-F238E27FC236}">
              <a16:creationId xmlns:a16="http://schemas.microsoft.com/office/drawing/2014/main" id="{AB52A528-94B1-461F-86E2-E37A78B6413F}"/>
            </a:ext>
          </a:extLst>
        </xdr:cNvPr>
        <xdr:cNvSpPr/>
      </xdr:nvSpPr>
      <xdr:spPr>
        <a:xfrm>
          <a:off x="18605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82313</xdr:rowOff>
    </xdr:from>
    <xdr:ext cx="313932" cy="259045"/>
    <xdr:sp macro="" textlink="">
      <xdr:nvSpPr>
        <xdr:cNvPr id="782" name="テキスト ボックス 781">
          <a:extLst>
            <a:ext uri="{FF2B5EF4-FFF2-40B4-BE49-F238E27FC236}">
              <a16:creationId xmlns:a16="http://schemas.microsoft.com/office/drawing/2014/main" id="{390AC587-0DF9-44F8-A7B9-5972C9930A5C}"/>
            </a:ext>
          </a:extLst>
        </xdr:cNvPr>
        <xdr:cNvSpPr txBox="1"/>
      </xdr:nvSpPr>
      <xdr:spPr>
        <a:xfrm>
          <a:off x="18499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D42E28D1-8F36-4F8B-8D7D-D8064CC2207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7ABFA776-F71C-447C-ACD6-D077074DA75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4E367330-DAAD-499B-8D4A-F5AA8E6DD14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4E518F69-F2D1-4BDF-8649-80BCA728A28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54E86389-93DE-437D-A240-0314F46B5FF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ED3F5ACC-D877-4536-9AFA-4EC87A719BC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8C8FFD68-C6BB-443F-B30D-F2BF3E8088D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1B0A52A6-4558-4898-8775-DDC1453DD2A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FE68A251-CB7A-4787-ABA3-6AF7D3702F1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E230F7CE-2AE8-4408-B6CF-B94B6D98A03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C712EE27-6952-415E-BECF-AE7FDC6D786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86E973F6-E0B5-4743-A2EE-927B0C4A87E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7B59C421-BC78-4F3E-89CE-6901C326808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3B2B1FE-5943-4032-80F3-5E7C92D3E627}"/>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9D4AFFB6-95DB-450C-883B-1648CC8EB59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FF24B647-B174-4ABF-8598-D8C0D5F908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34340627-2B4D-4E62-812D-E82BD74DE63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4154F6C8-00A9-4BDD-8CF1-7BD7CAEE6FC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9256FED5-D23E-4EAF-84D3-718AD820295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6C910355-B326-4B37-BEB4-93A6CD4F7B3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2AC29A8-C894-4A7B-BF1F-04F251B1C9EA}"/>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773E4C4A-135E-43C6-A346-0667DDE2F95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17F3D679-786F-4FE0-A5F5-CD0CD736B51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3948F8C2-3E7C-487A-BFE1-07E27214C04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DE389D5D-94DE-4AE9-A4C9-F3512BA25D7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7E783977-2716-4F3B-B9D5-8641E402155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AEB24569-335F-4727-8B85-321235E947D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79C3220B-DF4E-4AAA-9E54-918720778D45}"/>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19509984-1078-4FCC-8A2E-B3F466801EC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3B3B46FC-3772-4BD7-B588-66CD832F4D5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C959E4FB-4B78-453C-A1A9-E321B1D770B8}"/>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DCC75DAF-B29E-4C56-8741-867E973288C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2AF7C709-84B8-4BE9-A305-1EF431977F0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280AFF9F-06AD-4689-8B10-6D8450435ABF}"/>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4166C12-3DBF-414F-93E5-FA22FE7C730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DC48ACAF-FB2B-4E6A-9ABD-E0AF41460E6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2AD3A68-A566-4D5B-8FDB-0414611599C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29ED718-97AE-41A5-A411-9192C3411B9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52ED40AF-8AA4-4E09-A4FD-1FFC1EB8B54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93921DA-9EEC-45B6-B1E1-06A09F185FC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4FFDF222-E152-4E4B-B1DE-9CF777048212}"/>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3CC9FE80-A948-4619-AD9A-D2E024112A5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B4FC008B-19C8-4E67-B596-579047A4ECE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C076C0EA-C216-4069-B996-FA986673307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B71F7F69-68CA-4C05-BB92-5DBE128DB14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7B23FE59-98C8-4254-9F6E-0E4AEDE6AFD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85CCF65D-F1EF-43F6-ABC4-5A7C35196A67}"/>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252E51D9-D31F-40D5-B88C-F6E8694E2A6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CE67A627-437A-41E2-AC9C-6DCE3585F521}"/>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E8C9D55-933A-4D53-BE81-0675DF1981D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3D896E75-AECE-40F0-9823-17F23DA8457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978E7FBF-C2AB-49A6-85B1-D67C70F29A0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〇民生費は、類似団体と比較して高位で推移しており、令和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年度は、障害者自立支援給付費等が増加したものの、子育て世帯や住民税非課税世帯等への臨時特別給付金の支給が減少したことにより、前年度より減少した。</a:t>
          </a:r>
        </a:p>
        <a:p>
          <a:r>
            <a:rPr kumimoji="1" lang="ja-JP" altLang="en-US" sz="1300">
              <a:latin typeface="ＭＳ Ｐゴシック" panose="020B0600070205080204" pitchFamily="50" charset="-128"/>
              <a:ea typeface="ＭＳ Ｐゴシック" panose="020B0600070205080204" pitchFamily="50" charset="-128"/>
            </a:rPr>
            <a:t>○衛生費は、類似団体と比較して低位で推移しているものの、令和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年度以降新型コロナウイルス感染症対策の実施により増加しており、令和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年度は水道料金減免に伴う水道事業会計繰出金の増もあり、前年度より増加した。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〇土木費は、令和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年度以降、大型事業が完了したこと等により類似団体と比較して低位で推移している。令和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年度は、土地売却収入の積立金の減少により前年度より減少した。</a:t>
          </a:r>
        </a:p>
        <a:p>
          <a:r>
            <a:rPr kumimoji="1" lang="ja-JP" altLang="en-US" sz="1300">
              <a:latin typeface="ＭＳ Ｐゴシック" panose="020B0600070205080204" pitchFamily="50" charset="-128"/>
              <a:ea typeface="ＭＳ Ｐゴシック" panose="020B0600070205080204" pitchFamily="50" charset="-128"/>
            </a:rPr>
            <a:t>〇教育費は、類似団体と比較して低位で推移している。令和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年度は、小学校及び特別支援学校の学校給食費を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学期無償化し、また年度を通じて食材費高騰への支援を実施したことなどにより、前年度より増加した。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8773FA0-2232-4AD9-B708-2A4209F58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5473B6A-B3EE-44C0-9CDD-309B87AA780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25A13A6-7984-47F9-9DE9-BBA54A5218B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5ACBED7-60C4-4C91-BA0F-9766AC75820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61E3A1D-4DFC-4F0F-85FD-7A20F49BED9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F1D8F35-2886-4071-9CAB-E2008ACFE7B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EFABECB-FD8C-4D5F-AE5E-32F03D43A2F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2266C57-6479-4852-AAE0-505BC0FF681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9EAC9E0-27BA-4A67-81B9-97B5D781C33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BA665051-4B92-40C9-BE66-3A8B95FA747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AD5C4E7-A451-4F3D-99ED-5286B5F5CAF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7545291-DF7E-49CC-B4B5-DB288FDDD08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59F5138-7967-49F0-9995-65E68E207B29}"/>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年度決算剰余金や令和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年度以降還付が必要である国費・府費の収入超過分等を積み立てたことにより、一時的に増加した。</a:t>
          </a:r>
        </a:p>
        <a:p>
          <a:r>
            <a:rPr kumimoji="1" lang="ja-JP" altLang="en-US" sz="1400">
              <a:latin typeface="ＭＳ ゴシック" pitchFamily="49" charset="-128"/>
              <a:ea typeface="ＭＳ ゴシック" pitchFamily="49" charset="-128"/>
            </a:rPr>
            <a:t>　標準財政規模に占める実質収支額は、令和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年度以降増加傾向である。市税収入が過去最高となったことに加え、地方消費税交付金等の交付金が増加したこと等により、前年度より増加した。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4A2BE94-831C-4A53-82F9-150A015AD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1F362C52-312B-4F19-AC7E-8BDA73620C4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9BA4A14-C2A2-49F6-8CFE-7C0739924F23}"/>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CD955EE-626C-4278-BAF4-4AEE6C54559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28CB736-0E56-49AE-8A16-FA9B20D73AD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AE60577-4037-4C2C-9AF5-60B01A2B9AF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8DCF5765-F698-4284-9B6C-53BCA5666C9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9792DC5-E15A-4F16-A01A-EDAB42BEEA1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7F1C681-724A-486C-8621-C7540967E1B3}"/>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引き続き全ての会計で実質収支が収支均衡又は黒字若しくは資金不足が発生していないため、連結実質赤字比率は生じていない。</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一般会計においては、行財政に関する不断の見直しにより、引き続き現在の水準の維持に努める。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その他会計においても、例えば国民健康保険事業特別会計では、納付勧奨や差し押さえ等、保険料の収納率向上を図ることで、引き続き現在の水準の維持に努める。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818FC03-833D-41B0-BFC4-B1E6DB3E12A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7ADDD47-317B-4A41-8504-688C9141488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FD51DD89-F599-43BF-89A5-A0F3349A95E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66E10A08-0326-48E5-A155-A291D1D9E788}"/>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A5715B5-1962-498B-A860-CAFB50012CF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1108629-C815-445A-B5BD-603730BECED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37C8B35-57C8-4714-9F25-0AA2FC63794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F2BF3CB-75AF-421A-A688-9FC5C64C7477}"/>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439AF0F-97FE-4076-AA89-6A1EF9A7870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C0688A3-8F32-477B-BD46-C5E12D74BFF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F847AE7-4D5D-4CE1-B9BF-D05E6F42EECA}"/>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001;&#25919;&#35506;\07&#27770;&#31639;&#38306;&#20418;\1125%20&#36001;&#25919;&#29366;&#27841;&#36039;&#26009;&#38598;&#65288;&#36001;&#25919;&#27604;&#36611;&#20998;&#26512;&#65289;\R4\05_&#22238;&#31572;\&#26087;&#27096;&#24335;&#12304;&#36001;&#25919;&#29366;&#27841;&#36039;&#26009;&#38598;&#12305;_271403_&#22586;&#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55480</v>
          </cell>
          <cell r="F3">
            <v>54945</v>
          </cell>
        </row>
        <row r="5">
          <cell r="A5" t="str">
            <v xml:space="preserve"> R01</v>
          </cell>
          <cell r="D5">
            <v>58875</v>
          </cell>
          <cell r="F5">
            <v>57132</v>
          </cell>
        </row>
        <row r="7">
          <cell r="A7" t="str">
            <v xml:space="preserve"> R02</v>
          </cell>
          <cell r="D7">
            <v>52361</v>
          </cell>
          <cell r="F7">
            <v>58766</v>
          </cell>
        </row>
        <row r="9">
          <cell r="A9" t="str">
            <v xml:space="preserve"> R03</v>
          </cell>
          <cell r="D9">
            <v>39233</v>
          </cell>
          <cell r="F9">
            <v>62482</v>
          </cell>
        </row>
        <row r="11">
          <cell r="A11" t="str">
            <v xml:space="preserve"> R04</v>
          </cell>
          <cell r="D11">
            <v>38298</v>
          </cell>
          <cell r="F11">
            <v>59288</v>
          </cell>
        </row>
        <row r="18">
          <cell r="B18" t="str">
            <v>H30</v>
          </cell>
          <cell r="C18" t="str">
            <v>R01</v>
          </cell>
          <cell r="D18" t="str">
            <v>R02</v>
          </cell>
          <cell r="E18" t="str">
            <v>R03</v>
          </cell>
          <cell r="F18" t="str">
            <v>R04</v>
          </cell>
        </row>
        <row r="19">
          <cell r="A19" t="str">
            <v>実質収支額</v>
          </cell>
          <cell r="B19">
            <v>0.8</v>
          </cell>
          <cell r="C19">
            <v>0.65</v>
          </cell>
          <cell r="D19">
            <v>0.64</v>
          </cell>
          <cell r="E19">
            <v>3.09</v>
          </cell>
          <cell r="F19">
            <v>3.41</v>
          </cell>
        </row>
        <row r="20">
          <cell r="A20" t="str">
            <v>財政調整基金残高</v>
          </cell>
          <cell r="B20">
            <v>0.83</v>
          </cell>
          <cell r="C20">
            <v>1.1299999999999999</v>
          </cell>
          <cell r="D20">
            <v>3.81</v>
          </cell>
          <cell r="E20">
            <v>6.85</v>
          </cell>
          <cell r="F20">
            <v>8.6199999999999992</v>
          </cell>
        </row>
        <row r="21">
          <cell r="A21" t="str">
            <v>実質単年度収支</v>
          </cell>
          <cell r="B21">
            <v>-0.36</v>
          </cell>
          <cell r="C21">
            <v>0.17</v>
          </cell>
          <cell r="D21">
            <v>2.69</v>
          </cell>
          <cell r="E21">
            <v>5.71</v>
          </cell>
          <cell r="F21">
            <v>1.83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公共用地先行取得事業特別会計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国民健康保険事業特別会計</v>
          </cell>
          <cell r="B30" t="e">
            <v>#N/A</v>
          </cell>
          <cell r="C30">
            <v>0.61</v>
          </cell>
          <cell r="D30" t="e">
            <v>#N/A</v>
          </cell>
          <cell r="E30">
            <v>0.26</v>
          </cell>
          <cell r="F30" t="e">
            <v>#N/A</v>
          </cell>
          <cell r="G30">
            <v>0.39</v>
          </cell>
          <cell r="H30" t="e">
            <v>#N/A</v>
          </cell>
          <cell r="I30">
            <v>0</v>
          </cell>
          <cell r="J30" t="e">
            <v>#N/A</v>
          </cell>
          <cell r="K30">
            <v>0.06</v>
          </cell>
        </row>
        <row r="31">
          <cell r="A31" t="str">
            <v>母子父子寡婦福祉資金貸付事業特別会計</v>
          </cell>
          <cell r="B31" t="e">
            <v>#N/A</v>
          </cell>
          <cell r="C31">
            <v>0.17</v>
          </cell>
          <cell r="D31" t="e">
            <v>#N/A</v>
          </cell>
          <cell r="E31">
            <v>0.04</v>
          </cell>
          <cell r="F31" t="e">
            <v>#N/A</v>
          </cell>
          <cell r="G31">
            <v>0.04</v>
          </cell>
          <cell r="H31" t="e">
            <v>#N/A</v>
          </cell>
          <cell r="I31">
            <v>0.05</v>
          </cell>
          <cell r="J31" t="e">
            <v>#N/A</v>
          </cell>
          <cell r="K31">
            <v>0.08</v>
          </cell>
        </row>
        <row r="32">
          <cell r="A32" t="str">
            <v>後期高齢者医療事業特別会計</v>
          </cell>
          <cell r="B32" t="e">
            <v>#N/A</v>
          </cell>
          <cell r="C32">
            <v>0.19</v>
          </cell>
          <cell r="D32" t="e">
            <v>#N/A</v>
          </cell>
          <cell r="E32">
            <v>0.19</v>
          </cell>
          <cell r="F32" t="e">
            <v>#N/A</v>
          </cell>
          <cell r="G32">
            <v>0.21</v>
          </cell>
          <cell r="H32" t="e">
            <v>#N/A</v>
          </cell>
          <cell r="I32">
            <v>0.21</v>
          </cell>
          <cell r="J32" t="e">
            <v>#N/A</v>
          </cell>
          <cell r="K32">
            <v>0.25</v>
          </cell>
        </row>
        <row r="33">
          <cell r="A33" t="str">
            <v>介護保険事業特別会計</v>
          </cell>
          <cell r="B33" t="e">
            <v>#N/A</v>
          </cell>
          <cell r="C33">
            <v>0.64</v>
          </cell>
          <cell r="D33" t="e">
            <v>#N/A</v>
          </cell>
          <cell r="E33">
            <v>0.99</v>
          </cell>
          <cell r="F33" t="e">
            <v>#N/A</v>
          </cell>
          <cell r="G33">
            <v>1.41</v>
          </cell>
          <cell r="H33" t="e">
            <v>#N/A</v>
          </cell>
          <cell r="I33">
            <v>1.39</v>
          </cell>
          <cell r="J33" t="e">
            <v>#N/A</v>
          </cell>
          <cell r="K33">
            <v>0.83</v>
          </cell>
        </row>
        <row r="34">
          <cell r="A34" t="str">
            <v>堺市下水道事業会計</v>
          </cell>
          <cell r="B34" t="e">
            <v>#N/A</v>
          </cell>
          <cell r="C34">
            <v>1.85</v>
          </cell>
          <cell r="D34" t="e">
            <v>#N/A</v>
          </cell>
          <cell r="E34">
            <v>2.92</v>
          </cell>
          <cell r="F34" t="e">
            <v>#N/A</v>
          </cell>
          <cell r="G34">
            <v>2.81</v>
          </cell>
          <cell r="H34" t="e">
            <v>#N/A</v>
          </cell>
          <cell r="I34">
            <v>2.5299999999999998</v>
          </cell>
          <cell r="J34" t="e">
            <v>#N/A</v>
          </cell>
          <cell r="K34">
            <v>2.19</v>
          </cell>
        </row>
        <row r="35">
          <cell r="A35" t="str">
            <v>一般会計</v>
          </cell>
          <cell r="B35" t="e">
            <v>#N/A</v>
          </cell>
          <cell r="C35">
            <v>0.61</v>
          </cell>
          <cell r="D35" t="e">
            <v>#N/A</v>
          </cell>
          <cell r="E35">
            <v>0.6</v>
          </cell>
          <cell r="F35" t="e">
            <v>#N/A</v>
          </cell>
          <cell r="G35">
            <v>0.59</v>
          </cell>
          <cell r="H35" t="e">
            <v>#N/A</v>
          </cell>
          <cell r="I35">
            <v>3.03</v>
          </cell>
          <cell r="J35" t="e">
            <v>#N/A</v>
          </cell>
          <cell r="K35">
            <v>3.33</v>
          </cell>
        </row>
        <row r="36">
          <cell r="A36" t="str">
            <v>堺市水道事業会計</v>
          </cell>
          <cell r="B36" t="e">
            <v>#N/A</v>
          </cell>
          <cell r="C36">
            <v>3.97</v>
          </cell>
          <cell r="D36" t="e">
            <v>#N/A</v>
          </cell>
          <cell r="E36">
            <v>3.68</v>
          </cell>
          <cell r="F36" t="e">
            <v>#N/A</v>
          </cell>
          <cell r="G36">
            <v>3.36</v>
          </cell>
          <cell r="H36" t="e">
            <v>#N/A</v>
          </cell>
          <cell r="I36">
            <v>3.44</v>
          </cell>
          <cell r="J36" t="e">
            <v>#N/A</v>
          </cell>
          <cell r="K36">
            <v>4.34</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32868</v>
          </cell>
          <cell r="G42">
            <v>33205</v>
          </cell>
          <cell r="J42">
            <v>33034</v>
          </cell>
          <cell r="M42">
            <v>33697</v>
          </cell>
          <cell r="P42">
            <v>34591</v>
          </cell>
        </row>
        <row r="43">
          <cell r="A43" t="str">
            <v>一時借入金の利子</v>
          </cell>
          <cell r="B43" t="str">
            <v>-</v>
          </cell>
          <cell r="E43" t="str">
            <v>-</v>
          </cell>
          <cell r="H43" t="str">
            <v>-</v>
          </cell>
          <cell r="K43" t="str">
            <v>-</v>
          </cell>
          <cell r="N43" t="str">
            <v>-</v>
          </cell>
        </row>
        <row r="44">
          <cell r="A44" t="str">
            <v>債務負担行為に基づく支出額</v>
          </cell>
          <cell r="B44">
            <v>62</v>
          </cell>
          <cell r="E44">
            <v>62</v>
          </cell>
          <cell r="H44">
            <v>63</v>
          </cell>
          <cell r="K44">
            <v>63</v>
          </cell>
          <cell r="N44">
            <v>64</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6424</v>
          </cell>
          <cell r="E46">
            <v>6206</v>
          </cell>
          <cell r="H46">
            <v>5659</v>
          </cell>
          <cell r="K46">
            <v>5622</v>
          </cell>
          <cell r="N46">
            <v>5438</v>
          </cell>
        </row>
        <row r="47">
          <cell r="A47" t="str">
            <v>満期一括償還地方債に係る年度割相当額</v>
          </cell>
          <cell r="B47">
            <v>7343</v>
          </cell>
          <cell r="E47">
            <v>7614</v>
          </cell>
          <cell r="H47">
            <v>7820</v>
          </cell>
          <cell r="K47">
            <v>7831</v>
          </cell>
          <cell r="N47">
            <v>7939</v>
          </cell>
        </row>
        <row r="48">
          <cell r="A48" t="str">
            <v>減債基金積立不足算定額</v>
          </cell>
          <cell r="B48" t="str">
            <v>-</v>
          </cell>
          <cell r="E48" t="str">
            <v>-</v>
          </cell>
          <cell r="H48" t="str">
            <v>-</v>
          </cell>
          <cell r="K48" t="str">
            <v>-</v>
          </cell>
          <cell r="N48" t="str">
            <v>-</v>
          </cell>
        </row>
        <row r="49">
          <cell r="A49" t="str">
            <v>元利償還金</v>
          </cell>
          <cell r="B49">
            <v>28810</v>
          </cell>
          <cell r="E49">
            <v>30984</v>
          </cell>
          <cell r="H49">
            <v>32689</v>
          </cell>
          <cell r="K49">
            <v>33116</v>
          </cell>
          <cell r="N49">
            <v>32101</v>
          </cell>
        </row>
        <row r="50">
          <cell r="A50" t="str">
            <v>実質公債費比率の分子</v>
          </cell>
          <cell r="B50" t="e">
            <v>#N/A</v>
          </cell>
          <cell r="C50">
            <v>9771</v>
          </cell>
          <cell r="D50" t="e">
            <v>#N/A</v>
          </cell>
          <cell r="E50" t="e">
            <v>#N/A</v>
          </cell>
          <cell r="F50">
            <v>11661</v>
          </cell>
          <cell r="G50" t="e">
            <v>#N/A</v>
          </cell>
          <cell r="H50" t="e">
            <v>#N/A</v>
          </cell>
          <cell r="I50">
            <v>13197</v>
          </cell>
          <cell r="J50" t="e">
            <v>#N/A</v>
          </cell>
          <cell r="K50" t="e">
            <v>#N/A</v>
          </cell>
          <cell r="L50">
            <v>12935</v>
          </cell>
          <cell r="M50" t="e">
            <v>#N/A</v>
          </cell>
          <cell r="N50" t="e">
            <v>#N/A</v>
          </cell>
          <cell r="O50">
            <v>10951</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405207</v>
          </cell>
          <cell r="G56">
            <v>421910</v>
          </cell>
          <cell r="J56">
            <v>430979</v>
          </cell>
          <cell r="M56">
            <v>437980</v>
          </cell>
          <cell r="P56">
            <v>436040</v>
          </cell>
        </row>
        <row r="57">
          <cell r="A57" t="str">
            <v>充当可能特定歳入</v>
          </cell>
          <cell r="D57">
            <v>152298</v>
          </cell>
          <cell r="G57">
            <v>161221</v>
          </cell>
          <cell r="J57">
            <v>154177</v>
          </cell>
          <cell r="M57">
            <v>158003</v>
          </cell>
          <cell r="P57">
            <v>154806</v>
          </cell>
        </row>
        <row r="58">
          <cell r="A58" t="str">
            <v>充当可能基金</v>
          </cell>
          <cell r="D58">
            <v>71350</v>
          </cell>
          <cell r="G58">
            <v>76287</v>
          </cell>
          <cell r="J58">
            <v>81399</v>
          </cell>
          <cell r="M58">
            <v>108080</v>
          </cell>
          <cell r="P58">
            <v>111060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2059</v>
          </cell>
          <cell r="E61">
            <v>2133</v>
          </cell>
          <cell r="H61" t="str">
            <v>-</v>
          </cell>
          <cell r="K61" t="str">
            <v>-</v>
          </cell>
          <cell r="N61" t="str">
            <v>-</v>
          </cell>
        </row>
        <row r="62">
          <cell r="A62" t="str">
            <v>退職手当負担見込額</v>
          </cell>
          <cell r="B62">
            <v>46731</v>
          </cell>
          <cell r="E62">
            <v>45974</v>
          </cell>
          <cell r="H62">
            <v>45898</v>
          </cell>
          <cell r="K62">
            <v>45178</v>
          </cell>
          <cell r="N62">
            <v>45017</v>
          </cell>
        </row>
        <row r="63">
          <cell r="A63" t="str">
            <v>組合等負担等見込額</v>
          </cell>
          <cell r="B63" t="str">
            <v>-</v>
          </cell>
          <cell r="E63" t="str">
            <v>-</v>
          </cell>
          <cell r="H63" t="str">
            <v>-</v>
          </cell>
          <cell r="K63" t="str">
            <v>-</v>
          </cell>
          <cell r="N63" t="str">
            <v>-</v>
          </cell>
        </row>
        <row r="64">
          <cell r="A64" t="str">
            <v>公営企業債等繰入見込額</v>
          </cell>
          <cell r="B64">
            <v>103307</v>
          </cell>
          <cell r="E64">
            <v>99006</v>
          </cell>
          <cell r="H64">
            <v>93570</v>
          </cell>
          <cell r="K64">
            <v>87551</v>
          </cell>
          <cell r="N64">
            <v>81374</v>
          </cell>
        </row>
        <row r="65">
          <cell r="A65" t="str">
            <v>債務負担行為に基づく支出予定額</v>
          </cell>
          <cell r="B65">
            <v>10059</v>
          </cell>
          <cell r="E65">
            <v>7473</v>
          </cell>
          <cell r="H65">
            <v>987</v>
          </cell>
          <cell r="K65">
            <v>645</v>
          </cell>
          <cell r="N65">
            <v>581</v>
          </cell>
        </row>
        <row r="66">
          <cell r="A66" t="str">
            <v>一般会計等に係る地方債の現在高</v>
          </cell>
          <cell r="B66">
            <v>506757</v>
          </cell>
          <cell r="E66">
            <v>523491</v>
          </cell>
          <cell r="H66">
            <v>536222</v>
          </cell>
          <cell r="K66">
            <v>544352</v>
          </cell>
          <cell r="N66">
            <v>536637</v>
          </cell>
        </row>
        <row r="67">
          <cell r="A67" t="str">
            <v>将来負担比率の分子</v>
          </cell>
          <cell r="B67" t="e">
            <v>#N/A</v>
          </cell>
          <cell r="C67">
            <v>40058</v>
          </cell>
          <cell r="D67" t="e">
            <v>#N/A</v>
          </cell>
          <cell r="E67" t="e">
            <v>#N/A</v>
          </cell>
          <cell r="F67">
            <v>18659</v>
          </cell>
          <cell r="G67" t="e">
            <v>#N/A</v>
          </cell>
          <cell r="H67" t="e">
            <v>#N/A</v>
          </cell>
          <cell r="I67">
            <v>10121</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8564</v>
          </cell>
          <cell r="C72">
            <v>16172</v>
          </cell>
          <cell r="D72">
            <v>19832</v>
          </cell>
        </row>
        <row r="73">
          <cell r="A73" t="str">
            <v>減債基金</v>
          </cell>
          <cell r="B73">
            <v>990</v>
          </cell>
          <cell r="C73">
            <v>9665</v>
          </cell>
          <cell r="D73">
            <v>1708</v>
          </cell>
        </row>
        <row r="74">
          <cell r="A74" t="str">
            <v>その他特定目的基金</v>
          </cell>
          <cell r="B74">
            <v>33842</v>
          </cell>
          <cell r="C74">
            <v>39638</v>
          </cell>
          <cell r="D74">
            <v>42612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10" customWidth="1"/>
    <col min="12" max="12" width="2.26953125" style="110" customWidth="1"/>
    <col min="13" max="17" width="2.36328125" style="110" customWidth="1"/>
    <col min="18" max="119" width="2.08984375" style="110" customWidth="1"/>
    <col min="120" max="16384" width="0" style="110" hidden="1"/>
  </cols>
  <sheetData>
    <row r="1" spans="1:119" ht="33" customHeight="1" x14ac:dyDescent="0.2">
      <c r="B1" s="370" t="s">
        <v>80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111"/>
      <c r="DK1" s="111"/>
      <c r="DL1" s="111"/>
      <c r="DM1" s="111"/>
      <c r="DN1" s="111"/>
      <c r="DO1" s="111"/>
    </row>
    <row r="2" spans="1:119" ht="24" thickBot="1" x14ac:dyDescent="0.25">
      <c r="B2" s="112" t="s">
        <v>81</v>
      </c>
      <c r="C2" s="112"/>
      <c r="D2" s="113"/>
    </row>
    <row r="3" spans="1:119" ht="18.75" customHeight="1" thickBot="1" x14ac:dyDescent="0.25">
      <c r="A3" s="111"/>
      <c r="B3" s="371" t="s">
        <v>82</v>
      </c>
      <c r="C3" s="372"/>
      <c r="D3" s="372"/>
      <c r="E3" s="373"/>
      <c r="F3" s="373"/>
      <c r="G3" s="373"/>
      <c r="H3" s="373"/>
      <c r="I3" s="373"/>
      <c r="J3" s="373"/>
      <c r="K3" s="373"/>
      <c r="L3" s="373" t="s">
        <v>83</v>
      </c>
      <c r="M3" s="373"/>
      <c r="N3" s="373"/>
      <c r="O3" s="373"/>
      <c r="P3" s="373"/>
      <c r="Q3" s="373"/>
      <c r="R3" s="380"/>
      <c r="S3" s="380"/>
      <c r="T3" s="380"/>
      <c r="U3" s="380"/>
      <c r="V3" s="381"/>
      <c r="W3" s="355" t="s">
        <v>84</v>
      </c>
      <c r="X3" s="356"/>
      <c r="Y3" s="356"/>
      <c r="Z3" s="356"/>
      <c r="AA3" s="356"/>
      <c r="AB3" s="372"/>
      <c r="AC3" s="380" t="s">
        <v>85</v>
      </c>
      <c r="AD3" s="356"/>
      <c r="AE3" s="356"/>
      <c r="AF3" s="356"/>
      <c r="AG3" s="356"/>
      <c r="AH3" s="356"/>
      <c r="AI3" s="356"/>
      <c r="AJ3" s="356"/>
      <c r="AK3" s="356"/>
      <c r="AL3" s="357"/>
      <c r="AM3" s="355" t="s">
        <v>86</v>
      </c>
      <c r="AN3" s="356"/>
      <c r="AO3" s="356"/>
      <c r="AP3" s="356"/>
      <c r="AQ3" s="356"/>
      <c r="AR3" s="356"/>
      <c r="AS3" s="356"/>
      <c r="AT3" s="356"/>
      <c r="AU3" s="356"/>
      <c r="AV3" s="356"/>
      <c r="AW3" s="356"/>
      <c r="AX3" s="357"/>
      <c r="AY3" s="392" t="s">
        <v>1</v>
      </c>
      <c r="AZ3" s="393"/>
      <c r="BA3" s="393"/>
      <c r="BB3" s="393"/>
      <c r="BC3" s="393"/>
      <c r="BD3" s="393"/>
      <c r="BE3" s="393"/>
      <c r="BF3" s="393"/>
      <c r="BG3" s="393"/>
      <c r="BH3" s="393"/>
      <c r="BI3" s="393"/>
      <c r="BJ3" s="393"/>
      <c r="BK3" s="393"/>
      <c r="BL3" s="393"/>
      <c r="BM3" s="394"/>
      <c r="BN3" s="355" t="s">
        <v>87</v>
      </c>
      <c r="BO3" s="356"/>
      <c r="BP3" s="356"/>
      <c r="BQ3" s="356"/>
      <c r="BR3" s="356"/>
      <c r="BS3" s="356"/>
      <c r="BT3" s="356"/>
      <c r="BU3" s="357"/>
      <c r="BV3" s="355" t="s">
        <v>88</v>
      </c>
      <c r="BW3" s="356"/>
      <c r="BX3" s="356"/>
      <c r="BY3" s="356"/>
      <c r="BZ3" s="356"/>
      <c r="CA3" s="356"/>
      <c r="CB3" s="356"/>
      <c r="CC3" s="357"/>
      <c r="CD3" s="392" t="s">
        <v>1</v>
      </c>
      <c r="CE3" s="393"/>
      <c r="CF3" s="393"/>
      <c r="CG3" s="393"/>
      <c r="CH3" s="393"/>
      <c r="CI3" s="393"/>
      <c r="CJ3" s="393"/>
      <c r="CK3" s="393"/>
      <c r="CL3" s="393"/>
      <c r="CM3" s="393"/>
      <c r="CN3" s="393"/>
      <c r="CO3" s="393"/>
      <c r="CP3" s="393"/>
      <c r="CQ3" s="393"/>
      <c r="CR3" s="393"/>
      <c r="CS3" s="394"/>
      <c r="CT3" s="355" t="s">
        <v>89</v>
      </c>
      <c r="CU3" s="356"/>
      <c r="CV3" s="356"/>
      <c r="CW3" s="356"/>
      <c r="CX3" s="356"/>
      <c r="CY3" s="356"/>
      <c r="CZ3" s="356"/>
      <c r="DA3" s="357"/>
      <c r="DB3" s="355" t="s">
        <v>90</v>
      </c>
      <c r="DC3" s="356"/>
      <c r="DD3" s="356"/>
      <c r="DE3" s="356"/>
      <c r="DF3" s="356"/>
      <c r="DG3" s="356"/>
      <c r="DH3" s="356"/>
      <c r="DI3" s="357"/>
    </row>
    <row r="4" spans="1:119" ht="18.75" customHeight="1" x14ac:dyDescent="0.2">
      <c r="A4" s="111"/>
      <c r="B4" s="374"/>
      <c r="C4" s="375"/>
      <c r="D4" s="375"/>
      <c r="E4" s="376"/>
      <c r="F4" s="376"/>
      <c r="G4" s="376"/>
      <c r="H4" s="376"/>
      <c r="I4" s="376"/>
      <c r="J4" s="376"/>
      <c r="K4" s="376"/>
      <c r="L4" s="376"/>
      <c r="M4" s="376"/>
      <c r="N4" s="376"/>
      <c r="O4" s="376"/>
      <c r="P4" s="376"/>
      <c r="Q4" s="376"/>
      <c r="R4" s="382"/>
      <c r="S4" s="382"/>
      <c r="T4" s="382"/>
      <c r="U4" s="382"/>
      <c r="V4" s="383"/>
      <c r="W4" s="386"/>
      <c r="X4" s="387"/>
      <c r="Y4" s="387"/>
      <c r="Z4" s="387"/>
      <c r="AA4" s="387"/>
      <c r="AB4" s="375"/>
      <c r="AC4" s="382"/>
      <c r="AD4" s="387"/>
      <c r="AE4" s="387"/>
      <c r="AF4" s="387"/>
      <c r="AG4" s="387"/>
      <c r="AH4" s="387"/>
      <c r="AI4" s="387"/>
      <c r="AJ4" s="387"/>
      <c r="AK4" s="387"/>
      <c r="AL4" s="390"/>
      <c r="AM4" s="388"/>
      <c r="AN4" s="389"/>
      <c r="AO4" s="389"/>
      <c r="AP4" s="389"/>
      <c r="AQ4" s="389"/>
      <c r="AR4" s="389"/>
      <c r="AS4" s="389"/>
      <c r="AT4" s="389"/>
      <c r="AU4" s="389"/>
      <c r="AV4" s="389"/>
      <c r="AW4" s="389"/>
      <c r="AX4" s="391"/>
      <c r="AY4" s="358" t="s">
        <v>91</v>
      </c>
      <c r="AZ4" s="359"/>
      <c r="BA4" s="359"/>
      <c r="BB4" s="359"/>
      <c r="BC4" s="359"/>
      <c r="BD4" s="359"/>
      <c r="BE4" s="359"/>
      <c r="BF4" s="359"/>
      <c r="BG4" s="359"/>
      <c r="BH4" s="359"/>
      <c r="BI4" s="359"/>
      <c r="BJ4" s="359"/>
      <c r="BK4" s="359"/>
      <c r="BL4" s="359"/>
      <c r="BM4" s="360"/>
      <c r="BN4" s="361">
        <v>462931510</v>
      </c>
      <c r="BO4" s="362"/>
      <c r="BP4" s="362"/>
      <c r="BQ4" s="362"/>
      <c r="BR4" s="362"/>
      <c r="BS4" s="362"/>
      <c r="BT4" s="362"/>
      <c r="BU4" s="363"/>
      <c r="BV4" s="361">
        <v>469487091</v>
      </c>
      <c r="BW4" s="362"/>
      <c r="BX4" s="362"/>
      <c r="BY4" s="362"/>
      <c r="BZ4" s="362"/>
      <c r="CA4" s="362"/>
      <c r="CB4" s="362"/>
      <c r="CC4" s="363"/>
      <c r="CD4" s="364" t="s">
        <v>92</v>
      </c>
      <c r="CE4" s="365"/>
      <c r="CF4" s="365"/>
      <c r="CG4" s="365"/>
      <c r="CH4" s="365"/>
      <c r="CI4" s="365"/>
      <c r="CJ4" s="365"/>
      <c r="CK4" s="365"/>
      <c r="CL4" s="365"/>
      <c r="CM4" s="365"/>
      <c r="CN4" s="365"/>
      <c r="CO4" s="365"/>
      <c r="CP4" s="365"/>
      <c r="CQ4" s="365"/>
      <c r="CR4" s="365"/>
      <c r="CS4" s="366"/>
      <c r="CT4" s="367">
        <v>3.4</v>
      </c>
      <c r="CU4" s="368"/>
      <c r="CV4" s="368"/>
      <c r="CW4" s="368"/>
      <c r="CX4" s="368"/>
      <c r="CY4" s="368"/>
      <c r="CZ4" s="368"/>
      <c r="DA4" s="369"/>
      <c r="DB4" s="367">
        <v>3.1</v>
      </c>
      <c r="DC4" s="368"/>
      <c r="DD4" s="368"/>
      <c r="DE4" s="368"/>
      <c r="DF4" s="368"/>
      <c r="DG4" s="368"/>
      <c r="DH4" s="368"/>
      <c r="DI4" s="369"/>
    </row>
    <row r="5" spans="1:119" ht="18.75" customHeight="1" x14ac:dyDescent="0.2">
      <c r="A5" s="111"/>
      <c r="B5" s="377"/>
      <c r="C5" s="378"/>
      <c r="D5" s="378"/>
      <c r="E5" s="379"/>
      <c r="F5" s="379"/>
      <c r="G5" s="379"/>
      <c r="H5" s="379"/>
      <c r="I5" s="379"/>
      <c r="J5" s="379"/>
      <c r="K5" s="379"/>
      <c r="L5" s="379"/>
      <c r="M5" s="379"/>
      <c r="N5" s="379"/>
      <c r="O5" s="379"/>
      <c r="P5" s="379"/>
      <c r="Q5" s="379"/>
      <c r="R5" s="384"/>
      <c r="S5" s="384"/>
      <c r="T5" s="384"/>
      <c r="U5" s="384"/>
      <c r="V5" s="385"/>
      <c r="W5" s="388"/>
      <c r="X5" s="389"/>
      <c r="Y5" s="389"/>
      <c r="Z5" s="389"/>
      <c r="AA5" s="389"/>
      <c r="AB5" s="378"/>
      <c r="AC5" s="384"/>
      <c r="AD5" s="389"/>
      <c r="AE5" s="389"/>
      <c r="AF5" s="389"/>
      <c r="AG5" s="389"/>
      <c r="AH5" s="389"/>
      <c r="AI5" s="389"/>
      <c r="AJ5" s="389"/>
      <c r="AK5" s="389"/>
      <c r="AL5" s="391"/>
      <c r="AM5" s="427" t="s">
        <v>93</v>
      </c>
      <c r="AN5" s="428"/>
      <c r="AO5" s="428"/>
      <c r="AP5" s="428"/>
      <c r="AQ5" s="428"/>
      <c r="AR5" s="428"/>
      <c r="AS5" s="428"/>
      <c r="AT5" s="429"/>
      <c r="AU5" s="430" t="s">
        <v>94</v>
      </c>
      <c r="AV5" s="431"/>
      <c r="AW5" s="431"/>
      <c r="AX5" s="431"/>
      <c r="AY5" s="432" t="s">
        <v>95</v>
      </c>
      <c r="AZ5" s="433"/>
      <c r="BA5" s="433"/>
      <c r="BB5" s="433"/>
      <c r="BC5" s="433"/>
      <c r="BD5" s="433"/>
      <c r="BE5" s="433"/>
      <c r="BF5" s="433"/>
      <c r="BG5" s="433"/>
      <c r="BH5" s="433"/>
      <c r="BI5" s="433"/>
      <c r="BJ5" s="433"/>
      <c r="BK5" s="433"/>
      <c r="BL5" s="433"/>
      <c r="BM5" s="434"/>
      <c r="BN5" s="398">
        <v>454091696</v>
      </c>
      <c r="BO5" s="399"/>
      <c r="BP5" s="399"/>
      <c r="BQ5" s="399"/>
      <c r="BR5" s="399"/>
      <c r="BS5" s="399"/>
      <c r="BT5" s="399"/>
      <c r="BU5" s="400"/>
      <c r="BV5" s="398">
        <v>461227663</v>
      </c>
      <c r="BW5" s="399"/>
      <c r="BX5" s="399"/>
      <c r="BY5" s="399"/>
      <c r="BZ5" s="399"/>
      <c r="CA5" s="399"/>
      <c r="CB5" s="399"/>
      <c r="CC5" s="400"/>
      <c r="CD5" s="401" t="s">
        <v>96</v>
      </c>
      <c r="CE5" s="402"/>
      <c r="CF5" s="402"/>
      <c r="CG5" s="402"/>
      <c r="CH5" s="402"/>
      <c r="CI5" s="402"/>
      <c r="CJ5" s="402"/>
      <c r="CK5" s="402"/>
      <c r="CL5" s="402"/>
      <c r="CM5" s="402"/>
      <c r="CN5" s="402"/>
      <c r="CO5" s="402"/>
      <c r="CP5" s="402"/>
      <c r="CQ5" s="402"/>
      <c r="CR5" s="402"/>
      <c r="CS5" s="403"/>
      <c r="CT5" s="395">
        <v>102.4</v>
      </c>
      <c r="CU5" s="396"/>
      <c r="CV5" s="396"/>
      <c r="CW5" s="396"/>
      <c r="CX5" s="396"/>
      <c r="CY5" s="396"/>
      <c r="CZ5" s="396"/>
      <c r="DA5" s="397"/>
      <c r="DB5" s="395">
        <v>93.7</v>
      </c>
      <c r="DC5" s="396"/>
      <c r="DD5" s="396"/>
      <c r="DE5" s="396"/>
      <c r="DF5" s="396"/>
      <c r="DG5" s="396"/>
      <c r="DH5" s="396"/>
      <c r="DI5" s="397"/>
    </row>
    <row r="6" spans="1:119" ht="18.75" customHeight="1" x14ac:dyDescent="0.2">
      <c r="A6" s="111"/>
      <c r="B6" s="404" t="s">
        <v>97</v>
      </c>
      <c r="C6" s="405"/>
      <c r="D6" s="405"/>
      <c r="E6" s="406"/>
      <c r="F6" s="406"/>
      <c r="G6" s="406"/>
      <c r="H6" s="406"/>
      <c r="I6" s="406"/>
      <c r="J6" s="406"/>
      <c r="K6" s="406"/>
      <c r="L6" s="406" t="s">
        <v>98</v>
      </c>
      <c r="M6" s="406"/>
      <c r="N6" s="406"/>
      <c r="O6" s="406"/>
      <c r="P6" s="406"/>
      <c r="Q6" s="406"/>
      <c r="R6" s="410"/>
      <c r="S6" s="410"/>
      <c r="T6" s="410"/>
      <c r="U6" s="410"/>
      <c r="V6" s="411"/>
      <c r="W6" s="414" t="s">
        <v>99</v>
      </c>
      <c r="X6" s="415"/>
      <c r="Y6" s="415"/>
      <c r="Z6" s="415"/>
      <c r="AA6" s="415"/>
      <c r="AB6" s="405"/>
      <c r="AC6" s="418" t="s">
        <v>100</v>
      </c>
      <c r="AD6" s="419"/>
      <c r="AE6" s="419"/>
      <c r="AF6" s="419"/>
      <c r="AG6" s="419"/>
      <c r="AH6" s="419"/>
      <c r="AI6" s="419"/>
      <c r="AJ6" s="419"/>
      <c r="AK6" s="419"/>
      <c r="AL6" s="420"/>
      <c r="AM6" s="427" t="s">
        <v>101</v>
      </c>
      <c r="AN6" s="428"/>
      <c r="AO6" s="428"/>
      <c r="AP6" s="428"/>
      <c r="AQ6" s="428"/>
      <c r="AR6" s="428"/>
      <c r="AS6" s="428"/>
      <c r="AT6" s="429"/>
      <c r="AU6" s="430" t="s">
        <v>94</v>
      </c>
      <c r="AV6" s="431"/>
      <c r="AW6" s="431"/>
      <c r="AX6" s="431"/>
      <c r="AY6" s="432" t="s">
        <v>102</v>
      </c>
      <c r="AZ6" s="433"/>
      <c r="BA6" s="433"/>
      <c r="BB6" s="433"/>
      <c r="BC6" s="433"/>
      <c r="BD6" s="433"/>
      <c r="BE6" s="433"/>
      <c r="BF6" s="433"/>
      <c r="BG6" s="433"/>
      <c r="BH6" s="433"/>
      <c r="BI6" s="433"/>
      <c r="BJ6" s="433"/>
      <c r="BK6" s="433"/>
      <c r="BL6" s="433"/>
      <c r="BM6" s="434"/>
      <c r="BN6" s="398">
        <v>8839814</v>
      </c>
      <c r="BO6" s="399"/>
      <c r="BP6" s="399"/>
      <c r="BQ6" s="399"/>
      <c r="BR6" s="399"/>
      <c r="BS6" s="399"/>
      <c r="BT6" s="399"/>
      <c r="BU6" s="400"/>
      <c r="BV6" s="398">
        <v>8259428</v>
      </c>
      <c r="BW6" s="399"/>
      <c r="BX6" s="399"/>
      <c r="BY6" s="399"/>
      <c r="BZ6" s="399"/>
      <c r="CA6" s="399"/>
      <c r="CB6" s="399"/>
      <c r="CC6" s="400"/>
      <c r="CD6" s="401" t="s">
        <v>103</v>
      </c>
      <c r="CE6" s="402"/>
      <c r="CF6" s="402"/>
      <c r="CG6" s="402"/>
      <c r="CH6" s="402"/>
      <c r="CI6" s="402"/>
      <c r="CJ6" s="402"/>
      <c r="CK6" s="402"/>
      <c r="CL6" s="402"/>
      <c r="CM6" s="402"/>
      <c r="CN6" s="402"/>
      <c r="CO6" s="402"/>
      <c r="CP6" s="402"/>
      <c r="CQ6" s="402"/>
      <c r="CR6" s="402"/>
      <c r="CS6" s="403"/>
      <c r="CT6" s="435">
        <v>106.1</v>
      </c>
      <c r="CU6" s="436"/>
      <c r="CV6" s="436"/>
      <c r="CW6" s="436"/>
      <c r="CX6" s="436"/>
      <c r="CY6" s="436"/>
      <c r="CZ6" s="436"/>
      <c r="DA6" s="437"/>
      <c r="DB6" s="435">
        <v>106</v>
      </c>
      <c r="DC6" s="436"/>
      <c r="DD6" s="436"/>
      <c r="DE6" s="436"/>
      <c r="DF6" s="436"/>
      <c r="DG6" s="436"/>
      <c r="DH6" s="436"/>
      <c r="DI6" s="437"/>
    </row>
    <row r="7" spans="1:119" ht="18.75" customHeight="1" x14ac:dyDescent="0.2">
      <c r="A7" s="111"/>
      <c r="B7" s="374"/>
      <c r="C7" s="375"/>
      <c r="D7" s="375"/>
      <c r="E7" s="376"/>
      <c r="F7" s="376"/>
      <c r="G7" s="376"/>
      <c r="H7" s="376"/>
      <c r="I7" s="376"/>
      <c r="J7" s="376"/>
      <c r="K7" s="376"/>
      <c r="L7" s="376"/>
      <c r="M7" s="376"/>
      <c r="N7" s="376"/>
      <c r="O7" s="376"/>
      <c r="P7" s="376"/>
      <c r="Q7" s="376"/>
      <c r="R7" s="382"/>
      <c r="S7" s="382"/>
      <c r="T7" s="382"/>
      <c r="U7" s="382"/>
      <c r="V7" s="383"/>
      <c r="W7" s="386"/>
      <c r="X7" s="387"/>
      <c r="Y7" s="387"/>
      <c r="Z7" s="387"/>
      <c r="AA7" s="387"/>
      <c r="AB7" s="375"/>
      <c r="AC7" s="421"/>
      <c r="AD7" s="422"/>
      <c r="AE7" s="422"/>
      <c r="AF7" s="422"/>
      <c r="AG7" s="422"/>
      <c r="AH7" s="422"/>
      <c r="AI7" s="422"/>
      <c r="AJ7" s="422"/>
      <c r="AK7" s="422"/>
      <c r="AL7" s="423"/>
      <c r="AM7" s="427" t="s">
        <v>104</v>
      </c>
      <c r="AN7" s="428"/>
      <c r="AO7" s="428"/>
      <c r="AP7" s="428"/>
      <c r="AQ7" s="428"/>
      <c r="AR7" s="428"/>
      <c r="AS7" s="428"/>
      <c r="AT7" s="429"/>
      <c r="AU7" s="430" t="s">
        <v>94</v>
      </c>
      <c r="AV7" s="431"/>
      <c r="AW7" s="431"/>
      <c r="AX7" s="431"/>
      <c r="AY7" s="432" t="s">
        <v>105</v>
      </c>
      <c r="AZ7" s="433"/>
      <c r="BA7" s="433"/>
      <c r="BB7" s="433"/>
      <c r="BC7" s="433"/>
      <c r="BD7" s="433"/>
      <c r="BE7" s="433"/>
      <c r="BF7" s="433"/>
      <c r="BG7" s="433"/>
      <c r="BH7" s="433"/>
      <c r="BI7" s="433"/>
      <c r="BJ7" s="433"/>
      <c r="BK7" s="433"/>
      <c r="BL7" s="433"/>
      <c r="BM7" s="434"/>
      <c r="BN7" s="398">
        <v>992218</v>
      </c>
      <c r="BO7" s="399"/>
      <c r="BP7" s="399"/>
      <c r="BQ7" s="399"/>
      <c r="BR7" s="399"/>
      <c r="BS7" s="399"/>
      <c r="BT7" s="399"/>
      <c r="BU7" s="400"/>
      <c r="BV7" s="398">
        <v>967248</v>
      </c>
      <c r="BW7" s="399"/>
      <c r="BX7" s="399"/>
      <c r="BY7" s="399"/>
      <c r="BZ7" s="399"/>
      <c r="CA7" s="399"/>
      <c r="CB7" s="399"/>
      <c r="CC7" s="400"/>
      <c r="CD7" s="401" t="s">
        <v>106</v>
      </c>
      <c r="CE7" s="402"/>
      <c r="CF7" s="402"/>
      <c r="CG7" s="402"/>
      <c r="CH7" s="402"/>
      <c r="CI7" s="402"/>
      <c r="CJ7" s="402"/>
      <c r="CK7" s="402"/>
      <c r="CL7" s="402"/>
      <c r="CM7" s="402"/>
      <c r="CN7" s="402"/>
      <c r="CO7" s="402"/>
      <c r="CP7" s="402"/>
      <c r="CQ7" s="402"/>
      <c r="CR7" s="402"/>
      <c r="CS7" s="403"/>
      <c r="CT7" s="398">
        <v>229936747</v>
      </c>
      <c r="CU7" s="399"/>
      <c r="CV7" s="399"/>
      <c r="CW7" s="399"/>
      <c r="CX7" s="399"/>
      <c r="CY7" s="399"/>
      <c r="CZ7" s="399"/>
      <c r="DA7" s="400"/>
      <c r="DB7" s="398">
        <v>236014076</v>
      </c>
      <c r="DC7" s="399"/>
      <c r="DD7" s="399"/>
      <c r="DE7" s="399"/>
      <c r="DF7" s="399"/>
      <c r="DG7" s="399"/>
      <c r="DH7" s="399"/>
      <c r="DI7" s="400"/>
    </row>
    <row r="8" spans="1:119" ht="18.75" customHeight="1" thickBot="1" x14ac:dyDescent="0.25">
      <c r="A8" s="111"/>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107</v>
      </c>
      <c r="AN8" s="428"/>
      <c r="AO8" s="428"/>
      <c r="AP8" s="428"/>
      <c r="AQ8" s="428"/>
      <c r="AR8" s="428"/>
      <c r="AS8" s="428"/>
      <c r="AT8" s="429"/>
      <c r="AU8" s="430" t="s">
        <v>108</v>
      </c>
      <c r="AV8" s="431"/>
      <c r="AW8" s="431"/>
      <c r="AX8" s="431"/>
      <c r="AY8" s="432" t="s">
        <v>109</v>
      </c>
      <c r="AZ8" s="433"/>
      <c r="BA8" s="433"/>
      <c r="BB8" s="433"/>
      <c r="BC8" s="433"/>
      <c r="BD8" s="433"/>
      <c r="BE8" s="433"/>
      <c r="BF8" s="433"/>
      <c r="BG8" s="433"/>
      <c r="BH8" s="433"/>
      <c r="BI8" s="433"/>
      <c r="BJ8" s="433"/>
      <c r="BK8" s="433"/>
      <c r="BL8" s="433"/>
      <c r="BM8" s="434"/>
      <c r="BN8" s="398">
        <v>7847596</v>
      </c>
      <c r="BO8" s="399"/>
      <c r="BP8" s="399"/>
      <c r="BQ8" s="399"/>
      <c r="BR8" s="399"/>
      <c r="BS8" s="399"/>
      <c r="BT8" s="399"/>
      <c r="BU8" s="400"/>
      <c r="BV8" s="398">
        <v>7292180</v>
      </c>
      <c r="BW8" s="399"/>
      <c r="BX8" s="399"/>
      <c r="BY8" s="399"/>
      <c r="BZ8" s="399"/>
      <c r="CA8" s="399"/>
      <c r="CB8" s="399"/>
      <c r="CC8" s="400"/>
      <c r="CD8" s="401" t="s">
        <v>110</v>
      </c>
      <c r="CE8" s="402"/>
      <c r="CF8" s="402"/>
      <c r="CG8" s="402"/>
      <c r="CH8" s="402"/>
      <c r="CI8" s="402"/>
      <c r="CJ8" s="402"/>
      <c r="CK8" s="402"/>
      <c r="CL8" s="402"/>
      <c r="CM8" s="402"/>
      <c r="CN8" s="402"/>
      <c r="CO8" s="402"/>
      <c r="CP8" s="402"/>
      <c r="CQ8" s="402"/>
      <c r="CR8" s="402"/>
      <c r="CS8" s="403"/>
      <c r="CT8" s="438">
        <v>0.78</v>
      </c>
      <c r="CU8" s="439"/>
      <c r="CV8" s="439"/>
      <c r="CW8" s="439"/>
      <c r="CX8" s="439"/>
      <c r="CY8" s="439"/>
      <c r="CZ8" s="439"/>
      <c r="DA8" s="440"/>
      <c r="DB8" s="438">
        <v>0.79</v>
      </c>
      <c r="DC8" s="439"/>
      <c r="DD8" s="439"/>
      <c r="DE8" s="439"/>
      <c r="DF8" s="439"/>
      <c r="DG8" s="439"/>
      <c r="DH8" s="439"/>
      <c r="DI8" s="440"/>
    </row>
    <row r="9" spans="1:119" ht="18.75" customHeight="1" thickBot="1" x14ac:dyDescent="0.25">
      <c r="A9" s="111"/>
      <c r="B9" s="392" t="s">
        <v>111</v>
      </c>
      <c r="C9" s="393"/>
      <c r="D9" s="393"/>
      <c r="E9" s="393"/>
      <c r="F9" s="393"/>
      <c r="G9" s="393"/>
      <c r="H9" s="393"/>
      <c r="I9" s="393"/>
      <c r="J9" s="393"/>
      <c r="K9" s="441"/>
      <c r="L9" s="442" t="s">
        <v>112</v>
      </c>
      <c r="M9" s="443"/>
      <c r="N9" s="443"/>
      <c r="O9" s="443"/>
      <c r="P9" s="443"/>
      <c r="Q9" s="444"/>
      <c r="R9" s="445">
        <v>826161</v>
      </c>
      <c r="S9" s="446"/>
      <c r="T9" s="446"/>
      <c r="U9" s="446"/>
      <c r="V9" s="447"/>
      <c r="W9" s="355" t="s">
        <v>113</v>
      </c>
      <c r="X9" s="356"/>
      <c r="Y9" s="356"/>
      <c r="Z9" s="356"/>
      <c r="AA9" s="356"/>
      <c r="AB9" s="356"/>
      <c r="AC9" s="356"/>
      <c r="AD9" s="356"/>
      <c r="AE9" s="356"/>
      <c r="AF9" s="356"/>
      <c r="AG9" s="356"/>
      <c r="AH9" s="356"/>
      <c r="AI9" s="356"/>
      <c r="AJ9" s="356"/>
      <c r="AK9" s="356"/>
      <c r="AL9" s="357"/>
      <c r="AM9" s="427" t="s">
        <v>114</v>
      </c>
      <c r="AN9" s="428"/>
      <c r="AO9" s="428"/>
      <c r="AP9" s="428"/>
      <c r="AQ9" s="428"/>
      <c r="AR9" s="428"/>
      <c r="AS9" s="428"/>
      <c r="AT9" s="429"/>
      <c r="AU9" s="430" t="s">
        <v>115</v>
      </c>
      <c r="AV9" s="431"/>
      <c r="AW9" s="431"/>
      <c r="AX9" s="431"/>
      <c r="AY9" s="432" t="s">
        <v>116</v>
      </c>
      <c r="AZ9" s="433"/>
      <c r="BA9" s="433"/>
      <c r="BB9" s="433"/>
      <c r="BC9" s="433"/>
      <c r="BD9" s="433"/>
      <c r="BE9" s="433"/>
      <c r="BF9" s="433"/>
      <c r="BG9" s="433"/>
      <c r="BH9" s="433"/>
      <c r="BI9" s="433"/>
      <c r="BJ9" s="433"/>
      <c r="BK9" s="433"/>
      <c r="BL9" s="433"/>
      <c r="BM9" s="434"/>
      <c r="BN9" s="398">
        <v>555416</v>
      </c>
      <c r="BO9" s="399"/>
      <c r="BP9" s="399"/>
      <c r="BQ9" s="399"/>
      <c r="BR9" s="399"/>
      <c r="BS9" s="399"/>
      <c r="BT9" s="399"/>
      <c r="BU9" s="400"/>
      <c r="BV9" s="398">
        <v>5862344</v>
      </c>
      <c r="BW9" s="399"/>
      <c r="BX9" s="399"/>
      <c r="BY9" s="399"/>
      <c r="BZ9" s="399"/>
      <c r="CA9" s="399"/>
      <c r="CB9" s="399"/>
      <c r="CC9" s="400"/>
      <c r="CD9" s="401" t="s">
        <v>117</v>
      </c>
      <c r="CE9" s="402"/>
      <c r="CF9" s="402"/>
      <c r="CG9" s="402"/>
      <c r="CH9" s="402"/>
      <c r="CI9" s="402"/>
      <c r="CJ9" s="402"/>
      <c r="CK9" s="402"/>
      <c r="CL9" s="402"/>
      <c r="CM9" s="402"/>
      <c r="CN9" s="402"/>
      <c r="CO9" s="402"/>
      <c r="CP9" s="402"/>
      <c r="CQ9" s="402"/>
      <c r="CR9" s="402"/>
      <c r="CS9" s="403"/>
      <c r="CT9" s="395">
        <v>13.7</v>
      </c>
      <c r="CU9" s="396"/>
      <c r="CV9" s="396"/>
      <c r="CW9" s="396"/>
      <c r="CX9" s="396"/>
      <c r="CY9" s="396"/>
      <c r="CZ9" s="396"/>
      <c r="DA9" s="397"/>
      <c r="DB9" s="395">
        <v>13.9</v>
      </c>
      <c r="DC9" s="396"/>
      <c r="DD9" s="396"/>
      <c r="DE9" s="396"/>
      <c r="DF9" s="396"/>
      <c r="DG9" s="396"/>
      <c r="DH9" s="396"/>
      <c r="DI9" s="397"/>
    </row>
    <row r="10" spans="1:119" ht="18.75" customHeight="1" thickBot="1" x14ac:dyDescent="0.25">
      <c r="A10" s="111"/>
      <c r="B10" s="392"/>
      <c r="C10" s="393"/>
      <c r="D10" s="393"/>
      <c r="E10" s="393"/>
      <c r="F10" s="393"/>
      <c r="G10" s="393"/>
      <c r="H10" s="393"/>
      <c r="I10" s="393"/>
      <c r="J10" s="393"/>
      <c r="K10" s="441"/>
      <c r="L10" s="448" t="s">
        <v>118</v>
      </c>
      <c r="M10" s="428"/>
      <c r="N10" s="428"/>
      <c r="O10" s="428"/>
      <c r="P10" s="428"/>
      <c r="Q10" s="429"/>
      <c r="R10" s="449">
        <v>839310</v>
      </c>
      <c r="S10" s="450"/>
      <c r="T10" s="450"/>
      <c r="U10" s="450"/>
      <c r="V10" s="451"/>
      <c r="W10" s="386"/>
      <c r="X10" s="387"/>
      <c r="Y10" s="387"/>
      <c r="Z10" s="387"/>
      <c r="AA10" s="387"/>
      <c r="AB10" s="387"/>
      <c r="AC10" s="387"/>
      <c r="AD10" s="387"/>
      <c r="AE10" s="387"/>
      <c r="AF10" s="387"/>
      <c r="AG10" s="387"/>
      <c r="AH10" s="387"/>
      <c r="AI10" s="387"/>
      <c r="AJ10" s="387"/>
      <c r="AK10" s="387"/>
      <c r="AL10" s="390"/>
      <c r="AM10" s="427" t="s">
        <v>119</v>
      </c>
      <c r="AN10" s="428"/>
      <c r="AO10" s="428"/>
      <c r="AP10" s="428"/>
      <c r="AQ10" s="428"/>
      <c r="AR10" s="428"/>
      <c r="AS10" s="428"/>
      <c r="AT10" s="429"/>
      <c r="AU10" s="430" t="s">
        <v>120</v>
      </c>
      <c r="AV10" s="431"/>
      <c r="AW10" s="431"/>
      <c r="AX10" s="431"/>
      <c r="AY10" s="432" t="s">
        <v>121</v>
      </c>
      <c r="AZ10" s="433"/>
      <c r="BA10" s="433"/>
      <c r="BB10" s="433"/>
      <c r="BC10" s="433"/>
      <c r="BD10" s="433"/>
      <c r="BE10" s="433"/>
      <c r="BF10" s="433"/>
      <c r="BG10" s="433"/>
      <c r="BH10" s="433"/>
      <c r="BI10" s="433"/>
      <c r="BJ10" s="433"/>
      <c r="BK10" s="433"/>
      <c r="BL10" s="433"/>
      <c r="BM10" s="434"/>
      <c r="BN10" s="398">
        <v>11979174</v>
      </c>
      <c r="BO10" s="399"/>
      <c r="BP10" s="399"/>
      <c r="BQ10" s="399"/>
      <c r="BR10" s="399"/>
      <c r="BS10" s="399"/>
      <c r="BT10" s="399"/>
      <c r="BU10" s="400"/>
      <c r="BV10" s="398">
        <v>10241007</v>
      </c>
      <c r="BW10" s="399"/>
      <c r="BX10" s="399"/>
      <c r="BY10" s="399"/>
      <c r="BZ10" s="399"/>
      <c r="CA10" s="399"/>
      <c r="CB10" s="399"/>
      <c r="CC10" s="400"/>
      <c r="CD10" s="114" t="s">
        <v>122</v>
      </c>
      <c r="CE10" s="115"/>
      <c r="CF10" s="115"/>
      <c r="CG10" s="115"/>
      <c r="CH10" s="115"/>
      <c r="CI10" s="115"/>
      <c r="CJ10" s="115"/>
      <c r="CK10" s="115"/>
      <c r="CL10" s="115"/>
      <c r="CM10" s="115"/>
      <c r="CN10" s="115"/>
      <c r="CO10" s="115"/>
      <c r="CP10" s="115"/>
      <c r="CQ10" s="115"/>
      <c r="CR10" s="115"/>
      <c r="CS10" s="116"/>
      <c r="CT10" s="117"/>
      <c r="CU10" s="118"/>
      <c r="CV10" s="118"/>
      <c r="CW10" s="118"/>
      <c r="CX10" s="118"/>
      <c r="CY10" s="118"/>
      <c r="CZ10" s="118"/>
      <c r="DA10" s="119"/>
      <c r="DB10" s="117"/>
      <c r="DC10" s="118"/>
      <c r="DD10" s="118"/>
      <c r="DE10" s="118"/>
      <c r="DF10" s="118"/>
      <c r="DG10" s="118"/>
      <c r="DH10" s="118"/>
      <c r="DI10" s="119"/>
    </row>
    <row r="11" spans="1:119" ht="18.75" customHeight="1" thickBot="1" x14ac:dyDescent="0.25">
      <c r="A11" s="111"/>
      <c r="B11" s="392"/>
      <c r="C11" s="393"/>
      <c r="D11" s="393"/>
      <c r="E11" s="393"/>
      <c r="F11" s="393"/>
      <c r="G11" s="393"/>
      <c r="H11" s="393"/>
      <c r="I11" s="393"/>
      <c r="J11" s="393"/>
      <c r="K11" s="441"/>
      <c r="L11" s="452" t="s">
        <v>123</v>
      </c>
      <c r="M11" s="453"/>
      <c r="N11" s="453"/>
      <c r="O11" s="453"/>
      <c r="P11" s="453"/>
      <c r="Q11" s="454"/>
      <c r="R11" s="455" t="s">
        <v>124</v>
      </c>
      <c r="S11" s="456"/>
      <c r="T11" s="456"/>
      <c r="U11" s="456"/>
      <c r="V11" s="457"/>
      <c r="W11" s="386"/>
      <c r="X11" s="387"/>
      <c r="Y11" s="387"/>
      <c r="Z11" s="387"/>
      <c r="AA11" s="387"/>
      <c r="AB11" s="387"/>
      <c r="AC11" s="387"/>
      <c r="AD11" s="387"/>
      <c r="AE11" s="387"/>
      <c r="AF11" s="387"/>
      <c r="AG11" s="387"/>
      <c r="AH11" s="387"/>
      <c r="AI11" s="387"/>
      <c r="AJ11" s="387"/>
      <c r="AK11" s="387"/>
      <c r="AL11" s="390"/>
      <c r="AM11" s="427" t="s">
        <v>125</v>
      </c>
      <c r="AN11" s="428"/>
      <c r="AO11" s="428"/>
      <c r="AP11" s="428"/>
      <c r="AQ11" s="428"/>
      <c r="AR11" s="428"/>
      <c r="AS11" s="428"/>
      <c r="AT11" s="429"/>
      <c r="AU11" s="430" t="s">
        <v>120</v>
      </c>
      <c r="AV11" s="431"/>
      <c r="AW11" s="431"/>
      <c r="AX11" s="431"/>
      <c r="AY11" s="432" t="s">
        <v>126</v>
      </c>
      <c r="AZ11" s="433"/>
      <c r="BA11" s="433"/>
      <c r="BB11" s="433"/>
      <c r="BC11" s="433"/>
      <c r="BD11" s="433"/>
      <c r="BE11" s="433"/>
      <c r="BF11" s="433"/>
      <c r="BG11" s="433"/>
      <c r="BH11" s="433"/>
      <c r="BI11" s="433"/>
      <c r="BJ11" s="433"/>
      <c r="BK11" s="433"/>
      <c r="BL11" s="433"/>
      <c r="BM11" s="434"/>
      <c r="BN11" s="398">
        <v>0</v>
      </c>
      <c r="BO11" s="399"/>
      <c r="BP11" s="399"/>
      <c r="BQ11" s="399"/>
      <c r="BR11" s="399"/>
      <c r="BS11" s="399"/>
      <c r="BT11" s="399"/>
      <c r="BU11" s="400"/>
      <c r="BV11" s="398">
        <v>0</v>
      </c>
      <c r="BW11" s="399"/>
      <c r="BX11" s="399"/>
      <c r="BY11" s="399"/>
      <c r="BZ11" s="399"/>
      <c r="CA11" s="399"/>
      <c r="CB11" s="399"/>
      <c r="CC11" s="400"/>
      <c r="CD11" s="401" t="s">
        <v>127</v>
      </c>
      <c r="CE11" s="402"/>
      <c r="CF11" s="402"/>
      <c r="CG11" s="402"/>
      <c r="CH11" s="402"/>
      <c r="CI11" s="402"/>
      <c r="CJ11" s="402"/>
      <c r="CK11" s="402"/>
      <c r="CL11" s="402"/>
      <c r="CM11" s="402"/>
      <c r="CN11" s="402"/>
      <c r="CO11" s="402"/>
      <c r="CP11" s="402"/>
      <c r="CQ11" s="402"/>
      <c r="CR11" s="402"/>
      <c r="CS11" s="403"/>
      <c r="CT11" s="438" t="s">
        <v>128</v>
      </c>
      <c r="CU11" s="439"/>
      <c r="CV11" s="439"/>
      <c r="CW11" s="439"/>
      <c r="CX11" s="439"/>
      <c r="CY11" s="439"/>
      <c r="CZ11" s="439"/>
      <c r="DA11" s="440"/>
      <c r="DB11" s="438" t="s">
        <v>129</v>
      </c>
      <c r="DC11" s="439"/>
      <c r="DD11" s="439"/>
      <c r="DE11" s="439"/>
      <c r="DF11" s="439"/>
      <c r="DG11" s="439"/>
      <c r="DH11" s="439"/>
      <c r="DI11" s="440"/>
    </row>
    <row r="12" spans="1:119" ht="18.75" customHeight="1" x14ac:dyDescent="0.2">
      <c r="A12" s="111"/>
      <c r="B12" s="458" t="s">
        <v>130</v>
      </c>
      <c r="C12" s="459"/>
      <c r="D12" s="459"/>
      <c r="E12" s="459"/>
      <c r="F12" s="459"/>
      <c r="G12" s="459"/>
      <c r="H12" s="459"/>
      <c r="I12" s="459"/>
      <c r="J12" s="459"/>
      <c r="K12" s="460"/>
      <c r="L12" s="467" t="s">
        <v>131</v>
      </c>
      <c r="M12" s="468"/>
      <c r="N12" s="468"/>
      <c r="O12" s="468"/>
      <c r="P12" s="468"/>
      <c r="Q12" s="469"/>
      <c r="R12" s="470">
        <v>821428</v>
      </c>
      <c r="S12" s="471"/>
      <c r="T12" s="471"/>
      <c r="U12" s="471"/>
      <c r="V12" s="472"/>
      <c r="W12" s="473" t="s">
        <v>1</v>
      </c>
      <c r="X12" s="431"/>
      <c r="Y12" s="431"/>
      <c r="Z12" s="431"/>
      <c r="AA12" s="431"/>
      <c r="AB12" s="474"/>
      <c r="AC12" s="475" t="s">
        <v>132</v>
      </c>
      <c r="AD12" s="476"/>
      <c r="AE12" s="476"/>
      <c r="AF12" s="476"/>
      <c r="AG12" s="477"/>
      <c r="AH12" s="475" t="s">
        <v>133</v>
      </c>
      <c r="AI12" s="476"/>
      <c r="AJ12" s="476"/>
      <c r="AK12" s="476"/>
      <c r="AL12" s="478"/>
      <c r="AM12" s="427" t="s">
        <v>134</v>
      </c>
      <c r="AN12" s="428"/>
      <c r="AO12" s="428"/>
      <c r="AP12" s="428"/>
      <c r="AQ12" s="428"/>
      <c r="AR12" s="428"/>
      <c r="AS12" s="428"/>
      <c r="AT12" s="429"/>
      <c r="AU12" s="430" t="s">
        <v>94</v>
      </c>
      <c r="AV12" s="431"/>
      <c r="AW12" s="431"/>
      <c r="AX12" s="431"/>
      <c r="AY12" s="432" t="s">
        <v>135</v>
      </c>
      <c r="AZ12" s="433"/>
      <c r="BA12" s="433"/>
      <c r="BB12" s="433"/>
      <c r="BC12" s="433"/>
      <c r="BD12" s="433"/>
      <c r="BE12" s="433"/>
      <c r="BF12" s="433"/>
      <c r="BG12" s="433"/>
      <c r="BH12" s="433"/>
      <c r="BI12" s="433"/>
      <c r="BJ12" s="433"/>
      <c r="BK12" s="433"/>
      <c r="BL12" s="433"/>
      <c r="BM12" s="434"/>
      <c r="BN12" s="398">
        <v>8319225</v>
      </c>
      <c r="BO12" s="399"/>
      <c r="BP12" s="399"/>
      <c r="BQ12" s="399"/>
      <c r="BR12" s="399"/>
      <c r="BS12" s="399"/>
      <c r="BT12" s="399"/>
      <c r="BU12" s="400"/>
      <c r="BV12" s="398">
        <v>2633520</v>
      </c>
      <c r="BW12" s="399"/>
      <c r="BX12" s="399"/>
      <c r="BY12" s="399"/>
      <c r="BZ12" s="399"/>
      <c r="CA12" s="399"/>
      <c r="CB12" s="399"/>
      <c r="CC12" s="400"/>
      <c r="CD12" s="401" t="s">
        <v>136</v>
      </c>
      <c r="CE12" s="402"/>
      <c r="CF12" s="402"/>
      <c r="CG12" s="402"/>
      <c r="CH12" s="402"/>
      <c r="CI12" s="402"/>
      <c r="CJ12" s="402"/>
      <c r="CK12" s="402"/>
      <c r="CL12" s="402"/>
      <c r="CM12" s="402"/>
      <c r="CN12" s="402"/>
      <c r="CO12" s="402"/>
      <c r="CP12" s="402"/>
      <c r="CQ12" s="402"/>
      <c r="CR12" s="402"/>
      <c r="CS12" s="403"/>
      <c r="CT12" s="438" t="s">
        <v>137</v>
      </c>
      <c r="CU12" s="439"/>
      <c r="CV12" s="439"/>
      <c r="CW12" s="439"/>
      <c r="CX12" s="439"/>
      <c r="CY12" s="439"/>
      <c r="CZ12" s="439"/>
      <c r="DA12" s="440"/>
      <c r="DB12" s="438" t="s">
        <v>137</v>
      </c>
      <c r="DC12" s="439"/>
      <c r="DD12" s="439"/>
      <c r="DE12" s="439"/>
      <c r="DF12" s="439"/>
      <c r="DG12" s="439"/>
      <c r="DH12" s="439"/>
      <c r="DI12" s="440"/>
    </row>
    <row r="13" spans="1:119" ht="18.75" customHeight="1" x14ac:dyDescent="0.2">
      <c r="A13" s="111"/>
      <c r="B13" s="461"/>
      <c r="C13" s="462"/>
      <c r="D13" s="462"/>
      <c r="E13" s="462"/>
      <c r="F13" s="462"/>
      <c r="G13" s="462"/>
      <c r="H13" s="462"/>
      <c r="I13" s="462"/>
      <c r="J13" s="462"/>
      <c r="K13" s="463"/>
      <c r="L13" s="120"/>
      <c r="M13" s="489" t="s">
        <v>138</v>
      </c>
      <c r="N13" s="490"/>
      <c r="O13" s="490"/>
      <c r="P13" s="490"/>
      <c r="Q13" s="491"/>
      <c r="R13" s="482">
        <v>804827</v>
      </c>
      <c r="S13" s="483"/>
      <c r="T13" s="483"/>
      <c r="U13" s="483"/>
      <c r="V13" s="484"/>
      <c r="W13" s="414" t="s">
        <v>139</v>
      </c>
      <c r="X13" s="415"/>
      <c r="Y13" s="415"/>
      <c r="Z13" s="415"/>
      <c r="AA13" s="415"/>
      <c r="AB13" s="405"/>
      <c r="AC13" s="449">
        <v>1636</v>
      </c>
      <c r="AD13" s="450"/>
      <c r="AE13" s="450"/>
      <c r="AF13" s="450"/>
      <c r="AG13" s="492"/>
      <c r="AH13" s="449">
        <v>1738</v>
      </c>
      <c r="AI13" s="450"/>
      <c r="AJ13" s="450"/>
      <c r="AK13" s="450"/>
      <c r="AL13" s="451"/>
      <c r="AM13" s="427" t="s">
        <v>140</v>
      </c>
      <c r="AN13" s="428"/>
      <c r="AO13" s="428"/>
      <c r="AP13" s="428"/>
      <c r="AQ13" s="428"/>
      <c r="AR13" s="428"/>
      <c r="AS13" s="428"/>
      <c r="AT13" s="429"/>
      <c r="AU13" s="430" t="s">
        <v>141</v>
      </c>
      <c r="AV13" s="431"/>
      <c r="AW13" s="431"/>
      <c r="AX13" s="431"/>
      <c r="AY13" s="432" t="s">
        <v>142</v>
      </c>
      <c r="AZ13" s="433"/>
      <c r="BA13" s="433"/>
      <c r="BB13" s="433"/>
      <c r="BC13" s="433"/>
      <c r="BD13" s="433"/>
      <c r="BE13" s="433"/>
      <c r="BF13" s="433"/>
      <c r="BG13" s="433"/>
      <c r="BH13" s="433"/>
      <c r="BI13" s="433"/>
      <c r="BJ13" s="433"/>
      <c r="BK13" s="433"/>
      <c r="BL13" s="433"/>
      <c r="BM13" s="434"/>
      <c r="BN13" s="398">
        <v>4215365</v>
      </c>
      <c r="BO13" s="399"/>
      <c r="BP13" s="399"/>
      <c r="BQ13" s="399"/>
      <c r="BR13" s="399"/>
      <c r="BS13" s="399"/>
      <c r="BT13" s="399"/>
      <c r="BU13" s="400"/>
      <c r="BV13" s="398">
        <v>13469831</v>
      </c>
      <c r="BW13" s="399"/>
      <c r="BX13" s="399"/>
      <c r="BY13" s="399"/>
      <c r="BZ13" s="399"/>
      <c r="CA13" s="399"/>
      <c r="CB13" s="399"/>
      <c r="CC13" s="400"/>
      <c r="CD13" s="401" t="s">
        <v>143</v>
      </c>
      <c r="CE13" s="402"/>
      <c r="CF13" s="402"/>
      <c r="CG13" s="402"/>
      <c r="CH13" s="402"/>
      <c r="CI13" s="402"/>
      <c r="CJ13" s="402"/>
      <c r="CK13" s="402"/>
      <c r="CL13" s="402"/>
      <c r="CM13" s="402"/>
      <c r="CN13" s="402"/>
      <c r="CO13" s="402"/>
      <c r="CP13" s="402"/>
      <c r="CQ13" s="402"/>
      <c r="CR13" s="402"/>
      <c r="CS13" s="403"/>
      <c r="CT13" s="395">
        <v>6</v>
      </c>
      <c r="CU13" s="396"/>
      <c r="CV13" s="396"/>
      <c r="CW13" s="396"/>
      <c r="CX13" s="396"/>
      <c r="CY13" s="396"/>
      <c r="CZ13" s="396"/>
      <c r="DA13" s="397"/>
      <c r="DB13" s="395">
        <v>6.1</v>
      </c>
      <c r="DC13" s="396"/>
      <c r="DD13" s="396"/>
      <c r="DE13" s="396"/>
      <c r="DF13" s="396"/>
      <c r="DG13" s="396"/>
      <c r="DH13" s="396"/>
      <c r="DI13" s="397"/>
    </row>
    <row r="14" spans="1:119" ht="18.75" customHeight="1" thickBot="1" x14ac:dyDescent="0.25">
      <c r="A14" s="111"/>
      <c r="B14" s="461"/>
      <c r="C14" s="462"/>
      <c r="D14" s="462"/>
      <c r="E14" s="462"/>
      <c r="F14" s="462"/>
      <c r="G14" s="462"/>
      <c r="H14" s="462"/>
      <c r="I14" s="462"/>
      <c r="J14" s="462"/>
      <c r="K14" s="463"/>
      <c r="L14" s="479" t="s">
        <v>144</v>
      </c>
      <c r="M14" s="480"/>
      <c r="N14" s="480"/>
      <c r="O14" s="480"/>
      <c r="P14" s="480"/>
      <c r="Q14" s="481"/>
      <c r="R14" s="482">
        <v>826158</v>
      </c>
      <c r="S14" s="483"/>
      <c r="T14" s="483"/>
      <c r="U14" s="483"/>
      <c r="V14" s="484"/>
      <c r="W14" s="388"/>
      <c r="X14" s="389"/>
      <c r="Y14" s="389"/>
      <c r="Z14" s="389"/>
      <c r="AA14" s="389"/>
      <c r="AB14" s="378"/>
      <c r="AC14" s="485">
        <v>0.5</v>
      </c>
      <c r="AD14" s="486"/>
      <c r="AE14" s="486"/>
      <c r="AF14" s="486"/>
      <c r="AG14" s="487"/>
      <c r="AH14" s="485">
        <v>0.5</v>
      </c>
      <c r="AI14" s="486"/>
      <c r="AJ14" s="486"/>
      <c r="AK14" s="486"/>
      <c r="AL14" s="488"/>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398"/>
      <c r="BO14" s="399"/>
      <c r="BP14" s="399"/>
      <c r="BQ14" s="399"/>
      <c r="BR14" s="399"/>
      <c r="BS14" s="399"/>
      <c r="BT14" s="399"/>
      <c r="BU14" s="400"/>
      <c r="BV14" s="398"/>
      <c r="BW14" s="399"/>
      <c r="BX14" s="399"/>
      <c r="BY14" s="399"/>
      <c r="BZ14" s="399"/>
      <c r="CA14" s="399"/>
      <c r="CB14" s="399"/>
      <c r="CC14" s="400"/>
      <c r="CD14" s="493" t="s">
        <v>145</v>
      </c>
      <c r="CE14" s="494"/>
      <c r="CF14" s="494"/>
      <c r="CG14" s="494"/>
      <c r="CH14" s="494"/>
      <c r="CI14" s="494"/>
      <c r="CJ14" s="494"/>
      <c r="CK14" s="494"/>
      <c r="CL14" s="494"/>
      <c r="CM14" s="494"/>
      <c r="CN14" s="494"/>
      <c r="CO14" s="494"/>
      <c r="CP14" s="494"/>
      <c r="CQ14" s="494"/>
      <c r="CR14" s="494"/>
      <c r="CS14" s="495"/>
      <c r="CT14" s="496" t="s">
        <v>146</v>
      </c>
      <c r="CU14" s="497"/>
      <c r="CV14" s="497"/>
      <c r="CW14" s="497"/>
      <c r="CX14" s="497"/>
      <c r="CY14" s="497"/>
      <c r="CZ14" s="497"/>
      <c r="DA14" s="498"/>
      <c r="DB14" s="496" t="s">
        <v>137</v>
      </c>
      <c r="DC14" s="497"/>
      <c r="DD14" s="497"/>
      <c r="DE14" s="497"/>
      <c r="DF14" s="497"/>
      <c r="DG14" s="497"/>
      <c r="DH14" s="497"/>
      <c r="DI14" s="498"/>
    </row>
    <row r="15" spans="1:119" ht="18.75" customHeight="1" x14ac:dyDescent="0.2">
      <c r="A15" s="111"/>
      <c r="B15" s="461"/>
      <c r="C15" s="462"/>
      <c r="D15" s="462"/>
      <c r="E15" s="462"/>
      <c r="F15" s="462"/>
      <c r="G15" s="462"/>
      <c r="H15" s="462"/>
      <c r="I15" s="462"/>
      <c r="J15" s="462"/>
      <c r="K15" s="463"/>
      <c r="L15" s="120"/>
      <c r="M15" s="489" t="s">
        <v>147</v>
      </c>
      <c r="N15" s="490"/>
      <c r="O15" s="490"/>
      <c r="P15" s="490"/>
      <c r="Q15" s="491"/>
      <c r="R15" s="482">
        <v>811187</v>
      </c>
      <c r="S15" s="483"/>
      <c r="T15" s="483"/>
      <c r="U15" s="483"/>
      <c r="V15" s="484"/>
      <c r="W15" s="414" t="s">
        <v>148</v>
      </c>
      <c r="X15" s="415"/>
      <c r="Y15" s="415"/>
      <c r="Z15" s="415"/>
      <c r="AA15" s="415"/>
      <c r="AB15" s="405"/>
      <c r="AC15" s="449">
        <v>77304</v>
      </c>
      <c r="AD15" s="450"/>
      <c r="AE15" s="450"/>
      <c r="AF15" s="450"/>
      <c r="AG15" s="492"/>
      <c r="AH15" s="449">
        <v>82811</v>
      </c>
      <c r="AI15" s="450"/>
      <c r="AJ15" s="450"/>
      <c r="AK15" s="450"/>
      <c r="AL15" s="451"/>
      <c r="AM15" s="427"/>
      <c r="AN15" s="428"/>
      <c r="AO15" s="428"/>
      <c r="AP15" s="428"/>
      <c r="AQ15" s="428"/>
      <c r="AR15" s="428"/>
      <c r="AS15" s="428"/>
      <c r="AT15" s="429"/>
      <c r="AU15" s="430"/>
      <c r="AV15" s="431"/>
      <c r="AW15" s="431"/>
      <c r="AX15" s="431"/>
      <c r="AY15" s="358" t="s">
        <v>149</v>
      </c>
      <c r="AZ15" s="359"/>
      <c r="BA15" s="359"/>
      <c r="BB15" s="359"/>
      <c r="BC15" s="359"/>
      <c r="BD15" s="359"/>
      <c r="BE15" s="359"/>
      <c r="BF15" s="359"/>
      <c r="BG15" s="359"/>
      <c r="BH15" s="359"/>
      <c r="BI15" s="359"/>
      <c r="BJ15" s="359"/>
      <c r="BK15" s="359"/>
      <c r="BL15" s="359"/>
      <c r="BM15" s="360"/>
      <c r="BN15" s="361">
        <v>137604038</v>
      </c>
      <c r="BO15" s="362"/>
      <c r="BP15" s="362"/>
      <c r="BQ15" s="362"/>
      <c r="BR15" s="362"/>
      <c r="BS15" s="362"/>
      <c r="BT15" s="362"/>
      <c r="BU15" s="363"/>
      <c r="BV15" s="361">
        <v>131657516</v>
      </c>
      <c r="BW15" s="362"/>
      <c r="BX15" s="362"/>
      <c r="BY15" s="362"/>
      <c r="BZ15" s="362"/>
      <c r="CA15" s="362"/>
      <c r="CB15" s="362"/>
      <c r="CC15" s="363"/>
      <c r="CD15" s="499" t="s">
        <v>150</v>
      </c>
      <c r="CE15" s="500"/>
      <c r="CF15" s="500"/>
      <c r="CG15" s="500"/>
      <c r="CH15" s="500"/>
      <c r="CI15" s="500"/>
      <c r="CJ15" s="500"/>
      <c r="CK15" s="500"/>
      <c r="CL15" s="500"/>
      <c r="CM15" s="500"/>
      <c r="CN15" s="500"/>
      <c r="CO15" s="500"/>
      <c r="CP15" s="500"/>
      <c r="CQ15" s="500"/>
      <c r="CR15" s="500"/>
      <c r="CS15" s="501"/>
      <c r="CT15" s="121"/>
      <c r="CU15" s="122"/>
      <c r="CV15" s="122"/>
      <c r="CW15" s="122"/>
      <c r="CX15" s="122"/>
      <c r="CY15" s="122"/>
      <c r="CZ15" s="122"/>
      <c r="DA15" s="123"/>
      <c r="DB15" s="121"/>
      <c r="DC15" s="122"/>
      <c r="DD15" s="122"/>
      <c r="DE15" s="122"/>
      <c r="DF15" s="122"/>
      <c r="DG15" s="122"/>
      <c r="DH15" s="122"/>
      <c r="DI15" s="123"/>
    </row>
    <row r="16" spans="1:119" ht="18.75" customHeight="1" x14ac:dyDescent="0.2">
      <c r="A16" s="111"/>
      <c r="B16" s="461"/>
      <c r="C16" s="462"/>
      <c r="D16" s="462"/>
      <c r="E16" s="462"/>
      <c r="F16" s="462"/>
      <c r="G16" s="462"/>
      <c r="H16" s="462"/>
      <c r="I16" s="462"/>
      <c r="J16" s="462"/>
      <c r="K16" s="463"/>
      <c r="L16" s="479" t="s">
        <v>151</v>
      </c>
      <c r="M16" s="502"/>
      <c r="N16" s="502"/>
      <c r="O16" s="502"/>
      <c r="P16" s="502"/>
      <c r="Q16" s="503"/>
      <c r="R16" s="504" t="s">
        <v>152</v>
      </c>
      <c r="S16" s="505"/>
      <c r="T16" s="505"/>
      <c r="U16" s="505"/>
      <c r="V16" s="506"/>
      <c r="W16" s="388"/>
      <c r="X16" s="389"/>
      <c r="Y16" s="389"/>
      <c r="Z16" s="389"/>
      <c r="AA16" s="389"/>
      <c r="AB16" s="378"/>
      <c r="AC16" s="485">
        <v>23.2</v>
      </c>
      <c r="AD16" s="486"/>
      <c r="AE16" s="486"/>
      <c r="AF16" s="486"/>
      <c r="AG16" s="487"/>
      <c r="AH16" s="485">
        <v>24.4</v>
      </c>
      <c r="AI16" s="486"/>
      <c r="AJ16" s="486"/>
      <c r="AK16" s="486"/>
      <c r="AL16" s="488"/>
      <c r="AM16" s="427"/>
      <c r="AN16" s="428"/>
      <c r="AO16" s="428"/>
      <c r="AP16" s="428"/>
      <c r="AQ16" s="428"/>
      <c r="AR16" s="428"/>
      <c r="AS16" s="428"/>
      <c r="AT16" s="429"/>
      <c r="AU16" s="430"/>
      <c r="AV16" s="431"/>
      <c r="AW16" s="431"/>
      <c r="AX16" s="431"/>
      <c r="AY16" s="432" t="s">
        <v>153</v>
      </c>
      <c r="AZ16" s="433"/>
      <c r="BA16" s="433"/>
      <c r="BB16" s="433"/>
      <c r="BC16" s="433"/>
      <c r="BD16" s="433"/>
      <c r="BE16" s="433"/>
      <c r="BF16" s="433"/>
      <c r="BG16" s="433"/>
      <c r="BH16" s="433"/>
      <c r="BI16" s="433"/>
      <c r="BJ16" s="433"/>
      <c r="BK16" s="433"/>
      <c r="BL16" s="433"/>
      <c r="BM16" s="434"/>
      <c r="BN16" s="398">
        <v>179202952</v>
      </c>
      <c r="BO16" s="399"/>
      <c r="BP16" s="399"/>
      <c r="BQ16" s="399"/>
      <c r="BR16" s="399"/>
      <c r="BS16" s="399"/>
      <c r="BT16" s="399"/>
      <c r="BU16" s="400"/>
      <c r="BV16" s="398">
        <v>174085145</v>
      </c>
      <c r="BW16" s="399"/>
      <c r="BX16" s="399"/>
      <c r="BY16" s="399"/>
      <c r="BZ16" s="399"/>
      <c r="CA16" s="399"/>
      <c r="CB16" s="399"/>
      <c r="CC16" s="400"/>
      <c r="CD16" s="124"/>
      <c r="CE16" s="512"/>
      <c r="CF16" s="512"/>
      <c r="CG16" s="512"/>
      <c r="CH16" s="512"/>
      <c r="CI16" s="512"/>
      <c r="CJ16" s="512"/>
      <c r="CK16" s="512"/>
      <c r="CL16" s="512"/>
      <c r="CM16" s="512"/>
      <c r="CN16" s="512"/>
      <c r="CO16" s="512"/>
      <c r="CP16" s="512"/>
      <c r="CQ16" s="512"/>
      <c r="CR16" s="512"/>
      <c r="CS16" s="513"/>
      <c r="CT16" s="395"/>
      <c r="CU16" s="396"/>
      <c r="CV16" s="396"/>
      <c r="CW16" s="396"/>
      <c r="CX16" s="396"/>
      <c r="CY16" s="396"/>
      <c r="CZ16" s="396"/>
      <c r="DA16" s="397"/>
      <c r="DB16" s="395"/>
      <c r="DC16" s="396"/>
      <c r="DD16" s="396"/>
      <c r="DE16" s="396"/>
      <c r="DF16" s="396"/>
      <c r="DG16" s="396"/>
      <c r="DH16" s="396"/>
      <c r="DI16" s="397"/>
    </row>
    <row r="17" spans="1:113" ht="18.75" customHeight="1" thickBot="1" x14ac:dyDescent="0.25">
      <c r="A17" s="111"/>
      <c r="B17" s="464"/>
      <c r="C17" s="465"/>
      <c r="D17" s="465"/>
      <c r="E17" s="465"/>
      <c r="F17" s="465"/>
      <c r="G17" s="465"/>
      <c r="H17" s="465"/>
      <c r="I17" s="465"/>
      <c r="J17" s="465"/>
      <c r="K17" s="466"/>
      <c r="L17" s="125"/>
      <c r="M17" s="509" t="s">
        <v>154</v>
      </c>
      <c r="N17" s="510"/>
      <c r="O17" s="510"/>
      <c r="P17" s="510"/>
      <c r="Q17" s="511"/>
      <c r="R17" s="504" t="s">
        <v>155</v>
      </c>
      <c r="S17" s="505"/>
      <c r="T17" s="505"/>
      <c r="U17" s="505"/>
      <c r="V17" s="506"/>
      <c r="W17" s="414" t="s">
        <v>156</v>
      </c>
      <c r="X17" s="415"/>
      <c r="Y17" s="415"/>
      <c r="Z17" s="415"/>
      <c r="AA17" s="415"/>
      <c r="AB17" s="405"/>
      <c r="AC17" s="449">
        <v>253723</v>
      </c>
      <c r="AD17" s="450"/>
      <c r="AE17" s="450"/>
      <c r="AF17" s="450"/>
      <c r="AG17" s="492"/>
      <c r="AH17" s="449">
        <v>255315</v>
      </c>
      <c r="AI17" s="450"/>
      <c r="AJ17" s="450"/>
      <c r="AK17" s="450"/>
      <c r="AL17" s="451"/>
      <c r="AM17" s="427"/>
      <c r="AN17" s="428"/>
      <c r="AO17" s="428"/>
      <c r="AP17" s="428"/>
      <c r="AQ17" s="428"/>
      <c r="AR17" s="428"/>
      <c r="AS17" s="428"/>
      <c r="AT17" s="429"/>
      <c r="AU17" s="430"/>
      <c r="AV17" s="431"/>
      <c r="AW17" s="431"/>
      <c r="AX17" s="431"/>
      <c r="AY17" s="432" t="s">
        <v>157</v>
      </c>
      <c r="AZ17" s="433"/>
      <c r="BA17" s="433"/>
      <c r="BB17" s="433"/>
      <c r="BC17" s="433"/>
      <c r="BD17" s="433"/>
      <c r="BE17" s="433"/>
      <c r="BF17" s="433"/>
      <c r="BG17" s="433"/>
      <c r="BH17" s="433"/>
      <c r="BI17" s="433"/>
      <c r="BJ17" s="433"/>
      <c r="BK17" s="433"/>
      <c r="BL17" s="433"/>
      <c r="BM17" s="434"/>
      <c r="BN17" s="398">
        <v>172330205</v>
      </c>
      <c r="BO17" s="399"/>
      <c r="BP17" s="399"/>
      <c r="BQ17" s="399"/>
      <c r="BR17" s="399"/>
      <c r="BS17" s="399"/>
      <c r="BT17" s="399"/>
      <c r="BU17" s="400"/>
      <c r="BV17" s="398">
        <v>164817281</v>
      </c>
      <c r="BW17" s="399"/>
      <c r="BX17" s="399"/>
      <c r="BY17" s="399"/>
      <c r="BZ17" s="399"/>
      <c r="CA17" s="399"/>
      <c r="CB17" s="399"/>
      <c r="CC17" s="400"/>
      <c r="CD17" s="124"/>
      <c r="CE17" s="512"/>
      <c r="CF17" s="512"/>
      <c r="CG17" s="512"/>
      <c r="CH17" s="512"/>
      <c r="CI17" s="512"/>
      <c r="CJ17" s="512"/>
      <c r="CK17" s="512"/>
      <c r="CL17" s="512"/>
      <c r="CM17" s="512"/>
      <c r="CN17" s="512"/>
      <c r="CO17" s="512"/>
      <c r="CP17" s="512"/>
      <c r="CQ17" s="512"/>
      <c r="CR17" s="512"/>
      <c r="CS17" s="513"/>
      <c r="CT17" s="395"/>
      <c r="CU17" s="396"/>
      <c r="CV17" s="396"/>
      <c r="CW17" s="396"/>
      <c r="CX17" s="396"/>
      <c r="CY17" s="396"/>
      <c r="CZ17" s="396"/>
      <c r="DA17" s="397"/>
      <c r="DB17" s="395"/>
      <c r="DC17" s="396"/>
      <c r="DD17" s="396"/>
      <c r="DE17" s="396"/>
      <c r="DF17" s="396"/>
      <c r="DG17" s="396"/>
      <c r="DH17" s="396"/>
      <c r="DI17" s="397"/>
    </row>
    <row r="18" spans="1:113" ht="18.75" customHeight="1" thickBot="1" x14ac:dyDescent="0.25">
      <c r="A18" s="111"/>
      <c r="B18" s="523" t="s">
        <v>158</v>
      </c>
      <c r="C18" s="441"/>
      <c r="D18" s="441"/>
      <c r="E18" s="524"/>
      <c r="F18" s="524"/>
      <c r="G18" s="524"/>
      <c r="H18" s="524"/>
      <c r="I18" s="524"/>
      <c r="J18" s="524"/>
      <c r="K18" s="524"/>
      <c r="L18" s="525">
        <v>149.83000000000001</v>
      </c>
      <c r="M18" s="525"/>
      <c r="N18" s="525"/>
      <c r="O18" s="525"/>
      <c r="P18" s="525"/>
      <c r="Q18" s="525"/>
      <c r="R18" s="526"/>
      <c r="S18" s="526"/>
      <c r="T18" s="526"/>
      <c r="U18" s="526"/>
      <c r="V18" s="527"/>
      <c r="W18" s="416"/>
      <c r="X18" s="417"/>
      <c r="Y18" s="417"/>
      <c r="Z18" s="417"/>
      <c r="AA18" s="417"/>
      <c r="AB18" s="408"/>
      <c r="AC18" s="528">
        <v>76.3</v>
      </c>
      <c r="AD18" s="529"/>
      <c r="AE18" s="529"/>
      <c r="AF18" s="529"/>
      <c r="AG18" s="530"/>
      <c r="AH18" s="528">
        <v>75.099999999999994</v>
      </c>
      <c r="AI18" s="529"/>
      <c r="AJ18" s="529"/>
      <c r="AK18" s="529"/>
      <c r="AL18" s="531"/>
      <c r="AM18" s="427"/>
      <c r="AN18" s="428"/>
      <c r="AO18" s="428"/>
      <c r="AP18" s="428"/>
      <c r="AQ18" s="428"/>
      <c r="AR18" s="428"/>
      <c r="AS18" s="428"/>
      <c r="AT18" s="429"/>
      <c r="AU18" s="430"/>
      <c r="AV18" s="431"/>
      <c r="AW18" s="431"/>
      <c r="AX18" s="431"/>
      <c r="AY18" s="432" t="s">
        <v>159</v>
      </c>
      <c r="AZ18" s="433"/>
      <c r="BA18" s="433"/>
      <c r="BB18" s="433"/>
      <c r="BC18" s="433"/>
      <c r="BD18" s="433"/>
      <c r="BE18" s="433"/>
      <c r="BF18" s="433"/>
      <c r="BG18" s="433"/>
      <c r="BH18" s="433"/>
      <c r="BI18" s="433"/>
      <c r="BJ18" s="433"/>
      <c r="BK18" s="433"/>
      <c r="BL18" s="433"/>
      <c r="BM18" s="434"/>
      <c r="BN18" s="398">
        <v>235921830</v>
      </c>
      <c r="BO18" s="399"/>
      <c r="BP18" s="399"/>
      <c r="BQ18" s="399"/>
      <c r="BR18" s="399"/>
      <c r="BS18" s="399"/>
      <c r="BT18" s="399"/>
      <c r="BU18" s="400"/>
      <c r="BV18" s="398">
        <v>232573226</v>
      </c>
      <c r="BW18" s="399"/>
      <c r="BX18" s="399"/>
      <c r="BY18" s="399"/>
      <c r="BZ18" s="399"/>
      <c r="CA18" s="399"/>
      <c r="CB18" s="399"/>
      <c r="CC18" s="400"/>
      <c r="CD18" s="124"/>
      <c r="CE18" s="512"/>
      <c r="CF18" s="512"/>
      <c r="CG18" s="512"/>
      <c r="CH18" s="512"/>
      <c r="CI18" s="512"/>
      <c r="CJ18" s="512"/>
      <c r="CK18" s="512"/>
      <c r="CL18" s="512"/>
      <c r="CM18" s="512"/>
      <c r="CN18" s="512"/>
      <c r="CO18" s="512"/>
      <c r="CP18" s="512"/>
      <c r="CQ18" s="512"/>
      <c r="CR18" s="512"/>
      <c r="CS18" s="513"/>
      <c r="CT18" s="395"/>
      <c r="CU18" s="396"/>
      <c r="CV18" s="396"/>
      <c r="CW18" s="396"/>
      <c r="CX18" s="396"/>
      <c r="CY18" s="396"/>
      <c r="CZ18" s="396"/>
      <c r="DA18" s="397"/>
      <c r="DB18" s="395"/>
      <c r="DC18" s="396"/>
      <c r="DD18" s="396"/>
      <c r="DE18" s="396"/>
      <c r="DF18" s="396"/>
      <c r="DG18" s="396"/>
      <c r="DH18" s="396"/>
      <c r="DI18" s="397"/>
    </row>
    <row r="19" spans="1:113" ht="18.75" customHeight="1" thickBot="1" x14ac:dyDescent="0.25">
      <c r="A19" s="111"/>
      <c r="B19" s="523" t="s">
        <v>160</v>
      </c>
      <c r="C19" s="441"/>
      <c r="D19" s="441"/>
      <c r="E19" s="524"/>
      <c r="F19" s="524"/>
      <c r="G19" s="524"/>
      <c r="H19" s="524"/>
      <c r="I19" s="524"/>
      <c r="J19" s="524"/>
      <c r="K19" s="524"/>
      <c r="L19" s="532">
        <v>5514</v>
      </c>
      <c r="M19" s="532"/>
      <c r="N19" s="532"/>
      <c r="O19" s="532"/>
      <c r="P19" s="532"/>
      <c r="Q19" s="532"/>
      <c r="R19" s="533"/>
      <c r="S19" s="533"/>
      <c r="T19" s="533"/>
      <c r="U19" s="533"/>
      <c r="V19" s="534"/>
      <c r="W19" s="355"/>
      <c r="X19" s="356"/>
      <c r="Y19" s="356"/>
      <c r="Z19" s="356"/>
      <c r="AA19" s="356"/>
      <c r="AB19" s="356"/>
      <c r="AC19" s="507"/>
      <c r="AD19" s="507"/>
      <c r="AE19" s="507"/>
      <c r="AF19" s="507"/>
      <c r="AG19" s="507"/>
      <c r="AH19" s="507"/>
      <c r="AI19" s="507"/>
      <c r="AJ19" s="507"/>
      <c r="AK19" s="507"/>
      <c r="AL19" s="508"/>
      <c r="AM19" s="427"/>
      <c r="AN19" s="428"/>
      <c r="AO19" s="428"/>
      <c r="AP19" s="428"/>
      <c r="AQ19" s="428"/>
      <c r="AR19" s="428"/>
      <c r="AS19" s="428"/>
      <c r="AT19" s="429"/>
      <c r="AU19" s="430"/>
      <c r="AV19" s="431"/>
      <c r="AW19" s="431"/>
      <c r="AX19" s="431"/>
      <c r="AY19" s="432" t="s">
        <v>161</v>
      </c>
      <c r="AZ19" s="433"/>
      <c r="BA19" s="433"/>
      <c r="BB19" s="433"/>
      <c r="BC19" s="433"/>
      <c r="BD19" s="433"/>
      <c r="BE19" s="433"/>
      <c r="BF19" s="433"/>
      <c r="BG19" s="433"/>
      <c r="BH19" s="433"/>
      <c r="BI19" s="433"/>
      <c r="BJ19" s="433"/>
      <c r="BK19" s="433"/>
      <c r="BL19" s="433"/>
      <c r="BM19" s="434"/>
      <c r="BN19" s="398">
        <v>280261646</v>
      </c>
      <c r="BO19" s="399"/>
      <c r="BP19" s="399"/>
      <c r="BQ19" s="399"/>
      <c r="BR19" s="399"/>
      <c r="BS19" s="399"/>
      <c r="BT19" s="399"/>
      <c r="BU19" s="400"/>
      <c r="BV19" s="398">
        <v>284671569</v>
      </c>
      <c r="BW19" s="399"/>
      <c r="BX19" s="399"/>
      <c r="BY19" s="399"/>
      <c r="BZ19" s="399"/>
      <c r="CA19" s="399"/>
      <c r="CB19" s="399"/>
      <c r="CC19" s="400"/>
      <c r="CD19" s="124"/>
      <c r="CE19" s="512"/>
      <c r="CF19" s="512"/>
      <c r="CG19" s="512"/>
      <c r="CH19" s="512"/>
      <c r="CI19" s="512"/>
      <c r="CJ19" s="512"/>
      <c r="CK19" s="512"/>
      <c r="CL19" s="512"/>
      <c r="CM19" s="512"/>
      <c r="CN19" s="512"/>
      <c r="CO19" s="512"/>
      <c r="CP19" s="512"/>
      <c r="CQ19" s="512"/>
      <c r="CR19" s="512"/>
      <c r="CS19" s="513"/>
      <c r="CT19" s="395"/>
      <c r="CU19" s="396"/>
      <c r="CV19" s="396"/>
      <c r="CW19" s="396"/>
      <c r="CX19" s="396"/>
      <c r="CY19" s="396"/>
      <c r="CZ19" s="396"/>
      <c r="DA19" s="397"/>
      <c r="DB19" s="395"/>
      <c r="DC19" s="396"/>
      <c r="DD19" s="396"/>
      <c r="DE19" s="396"/>
      <c r="DF19" s="396"/>
      <c r="DG19" s="396"/>
      <c r="DH19" s="396"/>
      <c r="DI19" s="397"/>
    </row>
    <row r="20" spans="1:113" ht="18.75" customHeight="1" thickBot="1" x14ac:dyDescent="0.25">
      <c r="A20" s="111"/>
      <c r="B20" s="523" t="s">
        <v>162</v>
      </c>
      <c r="C20" s="441"/>
      <c r="D20" s="441"/>
      <c r="E20" s="524"/>
      <c r="F20" s="524"/>
      <c r="G20" s="524"/>
      <c r="H20" s="524"/>
      <c r="I20" s="524"/>
      <c r="J20" s="524"/>
      <c r="K20" s="524"/>
      <c r="L20" s="532">
        <v>366079</v>
      </c>
      <c r="M20" s="532"/>
      <c r="N20" s="532"/>
      <c r="O20" s="532"/>
      <c r="P20" s="532"/>
      <c r="Q20" s="532"/>
      <c r="R20" s="533"/>
      <c r="S20" s="533"/>
      <c r="T20" s="533"/>
      <c r="U20" s="533"/>
      <c r="V20" s="534"/>
      <c r="W20" s="416"/>
      <c r="X20" s="417"/>
      <c r="Y20" s="417"/>
      <c r="Z20" s="417"/>
      <c r="AA20" s="417"/>
      <c r="AB20" s="417"/>
      <c r="AC20" s="535"/>
      <c r="AD20" s="535"/>
      <c r="AE20" s="535"/>
      <c r="AF20" s="535"/>
      <c r="AG20" s="535"/>
      <c r="AH20" s="535"/>
      <c r="AI20" s="535"/>
      <c r="AJ20" s="535"/>
      <c r="AK20" s="535"/>
      <c r="AL20" s="536"/>
      <c r="AM20" s="537"/>
      <c r="AN20" s="453"/>
      <c r="AO20" s="453"/>
      <c r="AP20" s="453"/>
      <c r="AQ20" s="453"/>
      <c r="AR20" s="453"/>
      <c r="AS20" s="453"/>
      <c r="AT20" s="454"/>
      <c r="AU20" s="538"/>
      <c r="AV20" s="539"/>
      <c r="AW20" s="539"/>
      <c r="AX20" s="540"/>
      <c r="AY20" s="432"/>
      <c r="AZ20" s="433"/>
      <c r="BA20" s="433"/>
      <c r="BB20" s="433"/>
      <c r="BC20" s="433"/>
      <c r="BD20" s="433"/>
      <c r="BE20" s="433"/>
      <c r="BF20" s="433"/>
      <c r="BG20" s="433"/>
      <c r="BH20" s="433"/>
      <c r="BI20" s="433"/>
      <c r="BJ20" s="433"/>
      <c r="BK20" s="433"/>
      <c r="BL20" s="433"/>
      <c r="BM20" s="434"/>
      <c r="BN20" s="398"/>
      <c r="BO20" s="399"/>
      <c r="BP20" s="399"/>
      <c r="BQ20" s="399"/>
      <c r="BR20" s="399"/>
      <c r="BS20" s="399"/>
      <c r="BT20" s="399"/>
      <c r="BU20" s="400"/>
      <c r="BV20" s="398"/>
      <c r="BW20" s="399"/>
      <c r="BX20" s="399"/>
      <c r="BY20" s="399"/>
      <c r="BZ20" s="399"/>
      <c r="CA20" s="399"/>
      <c r="CB20" s="399"/>
      <c r="CC20" s="400"/>
      <c r="CD20" s="124"/>
      <c r="CE20" s="512"/>
      <c r="CF20" s="512"/>
      <c r="CG20" s="512"/>
      <c r="CH20" s="512"/>
      <c r="CI20" s="512"/>
      <c r="CJ20" s="512"/>
      <c r="CK20" s="512"/>
      <c r="CL20" s="512"/>
      <c r="CM20" s="512"/>
      <c r="CN20" s="512"/>
      <c r="CO20" s="512"/>
      <c r="CP20" s="512"/>
      <c r="CQ20" s="512"/>
      <c r="CR20" s="512"/>
      <c r="CS20" s="513"/>
      <c r="CT20" s="395"/>
      <c r="CU20" s="396"/>
      <c r="CV20" s="396"/>
      <c r="CW20" s="396"/>
      <c r="CX20" s="396"/>
      <c r="CY20" s="396"/>
      <c r="CZ20" s="396"/>
      <c r="DA20" s="397"/>
      <c r="DB20" s="395"/>
      <c r="DC20" s="396"/>
      <c r="DD20" s="396"/>
      <c r="DE20" s="396"/>
      <c r="DF20" s="396"/>
      <c r="DG20" s="396"/>
      <c r="DH20" s="396"/>
      <c r="DI20" s="397"/>
    </row>
    <row r="21" spans="1:113" ht="18.75" customHeight="1" thickBot="1" x14ac:dyDescent="0.25">
      <c r="A21" s="111"/>
      <c r="B21" s="514" t="s">
        <v>163</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24"/>
      <c r="CE21" s="512"/>
      <c r="CF21" s="512"/>
      <c r="CG21" s="512"/>
      <c r="CH21" s="512"/>
      <c r="CI21" s="512"/>
      <c r="CJ21" s="512"/>
      <c r="CK21" s="512"/>
      <c r="CL21" s="512"/>
      <c r="CM21" s="512"/>
      <c r="CN21" s="512"/>
      <c r="CO21" s="512"/>
      <c r="CP21" s="512"/>
      <c r="CQ21" s="512"/>
      <c r="CR21" s="512"/>
      <c r="CS21" s="513"/>
      <c r="CT21" s="395"/>
      <c r="CU21" s="396"/>
      <c r="CV21" s="396"/>
      <c r="CW21" s="396"/>
      <c r="CX21" s="396"/>
      <c r="CY21" s="396"/>
      <c r="CZ21" s="396"/>
      <c r="DA21" s="397"/>
      <c r="DB21" s="395"/>
      <c r="DC21" s="396"/>
      <c r="DD21" s="396"/>
      <c r="DE21" s="396"/>
      <c r="DF21" s="396"/>
      <c r="DG21" s="396"/>
      <c r="DH21" s="396"/>
      <c r="DI21" s="397"/>
    </row>
    <row r="22" spans="1:113" ht="18.75" customHeight="1" x14ac:dyDescent="0.2">
      <c r="A22" s="111"/>
      <c r="B22" s="568" t="s">
        <v>164</v>
      </c>
      <c r="C22" s="542"/>
      <c r="D22" s="543"/>
      <c r="E22" s="410" t="s">
        <v>1</v>
      </c>
      <c r="F22" s="415"/>
      <c r="G22" s="415"/>
      <c r="H22" s="415"/>
      <c r="I22" s="415"/>
      <c r="J22" s="415"/>
      <c r="K22" s="405"/>
      <c r="L22" s="410" t="s">
        <v>165</v>
      </c>
      <c r="M22" s="415"/>
      <c r="N22" s="415"/>
      <c r="O22" s="415"/>
      <c r="P22" s="405"/>
      <c r="Q22" s="573" t="s">
        <v>166</v>
      </c>
      <c r="R22" s="574"/>
      <c r="S22" s="574"/>
      <c r="T22" s="574"/>
      <c r="U22" s="574"/>
      <c r="V22" s="575"/>
      <c r="W22" s="541" t="s">
        <v>167</v>
      </c>
      <c r="X22" s="542"/>
      <c r="Y22" s="543"/>
      <c r="Z22" s="410" t="s">
        <v>1</v>
      </c>
      <c r="AA22" s="415"/>
      <c r="AB22" s="415"/>
      <c r="AC22" s="415"/>
      <c r="AD22" s="415"/>
      <c r="AE22" s="415"/>
      <c r="AF22" s="415"/>
      <c r="AG22" s="405"/>
      <c r="AH22" s="579" t="s">
        <v>168</v>
      </c>
      <c r="AI22" s="415"/>
      <c r="AJ22" s="415"/>
      <c r="AK22" s="415"/>
      <c r="AL22" s="405"/>
      <c r="AM22" s="579" t="s">
        <v>169</v>
      </c>
      <c r="AN22" s="580"/>
      <c r="AO22" s="580"/>
      <c r="AP22" s="580"/>
      <c r="AQ22" s="580"/>
      <c r="AR22" s="581"/>
      <c r="AS22" s="573" t="s">
        <v>166</v>
      </c>
      <c r="AT22" s="574"/>
      <c r="AU22" s="574"/>
      <c r="AV22" s="574"/>
      <c r="AW22" s="574"/>
      <c r="AX22" s="585"/>
      <c r="AY22" s="358" t="s">
        <v>170</v>
      </c>
      <c r="AZ22" s="359"/>
      <c r="BA22" s="359"/>
      <c r="BB22" s="359"/>
      <c r="BC22" s="359"/>
      <c r="BD22" s="359"/>
      <c r="BE22" s="359"/>
      <c r="BF22" s="359"/>
      <c r="BG22" s="359"/>
      <c r="BH22" s="359"/>
      <c r="BI22" s="359"/>
      <c r="BJ22" s="359"/>
      <c r="BK22" s="359"/>
      <c r="BL22" s="359"/>
      <c r="BM22" s="360"/>
      <c r="BN22" s="361">
        <v>470126681</v>
      </c>
      <c r="BO22" s="362"/>
      <c r="BP22" s="362"/>
      <c r="BQ22" s="362"/>
      <c r="BR22" s="362"/>
      <c r="BS22" s="362"/>
      <c r="BT22" s="362"/>
      <c r="BU22" s="363"/>
      <c r="BV22" s="361">
        <v>481398264</v>
      </c>
      <c r="BW22" s="362"/>
      <c r="BX22" s="362"/>
      <c r="BY22" s="362"/>
      <c r="BZ22" s="362"/>
      <c r="CA22" s="362"/>
      <c r="CB22" s="362"/>
      <c r="CC22" s="363"/>
      <c r="CD22" s="124"/>
      <c r="CE22" s="512"/>
      <c r="CF22" s="512"/>
      <c r="CG22" s="512"/>
      <c r="CH22" s="512"/>
      <c r="CI22" s="512"/>
      <c r="CJ22" s="512"/>
      <c r="CK22" s="512"/>
      <c r="CL22" s="512"/>
      <c r="CM22" s="512"/>
      <c r="CN22" s="512"/>
      <c r="CO22" s="512"/>
      <c r="CP22" s="512"/>
      <c r="CQ22" s="512"/>
      <c r="CR22" s="512"/>
      <c r="CS22" s="513"/>
      <c r="CT22" s="395"/>
      <c r="CU22" s="396"/>
      <c r="CV22" s="396"/>
      <c r="CW22" s="396"/>
      <c r="CX22" s="396"/>
      <c r="CY22" s="396"/>
      <c r="CZ22" s="396"/>
      <c r="DA22" s="397"/>
      <c r="DB22" s="395"/>
      <c r="DC22" s="396"/>
      <c r="DD22" s="396"/>
      <c r="DE22" s="396"/>
      <c r="DF22" s="396"/>
      <c r="DG22" s="396"/>
      <c r="DH22" s="396"/>
      <c r="DI22" s="397"/>
    </row>
    <row r="23" spans="1:113" ht="18.75" customHeight="1" x14ac:dyDescent="0.2">
      <c r="A23" s="111"/>
      <c r="B23" s="569"/>
      <c r="C23" s="545"/>
      <c r="D23" s="546"/>
      <c r="E23" s="384"/>
      <c r="F23" s="389"/>
      <c r="G23" s="389"/>
      <c r="H23" s="389"/>
      <c r="I23" s="389"/>
      <c r="J23" s="389"/>
      <c r="K23" s="378"/>
      <c r="L23" s="384"/>
      <c r="M23" s="389"/>
      <c r="N23" s="389"/>
      <c r="O23" s="389"/>
      <c r="P23" s="378"/>
      <c r="Q23" s="576"/>
      <c r="R23" s="577"/>
      <c r="S23" s="577"/>
      <c r="T23" s="577"/>
      <c r="U23" s="577"/>
      <c r="V23" s="578"/>
      <c r="W23" s="544"/>
      <c r="X23" s="545"/>
      <c r="Y23" s="546"/>
      <c r="Z23" s="384"/>
      <c r="AA23" s="389"/>
      <c r="AB23" s="389"/>
      <c r="AC23" s="389"/>
      <c r="AD23" s="389"/>
      <c r="AE23" s="389"/>
      <c r="AF23" s="389"/>
      <c r="AG23" s="378"/>
      <c r="AH23" s="384"/>
      <c r="AI23" s="389"/>
      <c r="AJ23" s="389"/>
      <c r="AK23" s="389"/>
      <c r="AL23" s="378"/>
      <c r="AM23" s="582"/>
      <c r="AN23" s="583"/>
      <c r="AO23" s="583"/>
      <c r="AP23" s="583"/>
      <c r="AQ23" s="583"/>
      <c r="AR23" s="584"/>
      <c r="AS23" s="576"/>
      <c r="AT23" s="577"/>
      <c r="AU23" s="577"/>
      <c r="AV23" s="577"/>
      <c r="AW23" s="577"/>
      <c r="AX23" s="586"/>
      <c r="AY23" s="432" t="s">
        <v>171</v>
      </c>
      <c r="AZ23" s="433"/>
      <c r="BA23" s="433"/>
      <c r="BB23" s="433"/>
      <c r="BC23" s="433"/>
      <c r="BD23" s="433"/>
      <c r="BE23" s="433"/>
      <c r="BF23" s="433"/>
      <c r="BG23" s="433"/>
      <c r="BH23" s="433"/>
      <c r="BI23" s="433"/>
      <c r="BJ23" s="433"/>
      <c r="BK23" s="433"/>
      <c r="BL23" s="433"/>
      <c r="BM23" s="434"/>
      <c r="BN23" s="398">
        <v>52794762</v>
      </c>
      <c r="BO23" s="399"/>
      <c r="BP23" s="399"/>
      <c r="BQ23" s="399"/>
      <c r="BR23" s="399"/>
      <c r="BS23" s="399"/>
      <c r="BT23" s="399"/>
      <c r="BU23" s="400"/>
      <c r="BV23" s="398">
        <v>56042141</v>
      </c>
      <c r="BW23" s="399"/>
      <c r="BX23" s="399"/>
      <c r="BY23" s="399"/>
      <c r="BZ23" s="399"/>
      <c r="CA23" s="399"/>
      <c r="CB23" s="399"/>
      <c r="CC23" s="400"/>
      <c r="CD23" s="124"/>
      <c r="CE23" s="512"/>
      <c r="CF23" s="512"/>
      <c r="CG23" s="512"/>
      <c r="CH23" s="512"/>
      <c r="CI23" s="512"/>
      <c r="CJ23" s="512"/>
      <c r="CK23" s="512"/>
      <c r="CL23" s="512"/>
      <c r="CM23" s="512"/>
      <c r="CN23" s="512"/>
      <c r="CO23" s="512"/>
      <c r="CP23" s="512"/>
      <c r="CQ23" s="512"/>
      <c r="CR23" s="512"/>
      <c r="CS23" s="513"/>
      <c r="CT23" s="395"/>
      <c r="CU23" s="396"/>
      <c r="CV23" s="396"/>
      <c r="CW23" s="396"/>
      <c r="CX23" s="396"/>
      <c r="CY23" s="396"/>
      <c r="CZ23" s="396"/>
      <c r="DA23" s="397"/>
      <c r="DB23" s="395"/>
      <c r="DC23" s="396"/>
      <c r="DD23" s="396"/>
      <c r="DE23" s="396"/>
      <c r="DF23" s="396"/>
      <c r="DG23" s="396"/>
      <c r="DH23" s="396"/>
      <c r="DI23" s="397"/>
    </row>
    <row r="24" spans="1:113" ht="18.75" customHeight="1" thickBot="1" x14ac:dyDescent="0.25">
      <c r="A24" s="111"/>
      <c r="B24" s="569"/>
      <c r="C24" s="545"/>
      <c r="D24" s="546"/>
      <c r="E24" s="448" t="s">
        <v>172</v>
      </c>
      <c r="F24" s="428"/>
      <c r="G24" s="428"/>
      <c r="H24" s="428"/>
      <c r="I24" s="428"/>
      <c r="J24" s="428"/>
      <c r="K24" s="429"/>
      <c r="L24" s="449">
        <v>1</v>
      </c>
      <c r="M24" s="450"/>
      <c r="N24" s="450"/>
      <c r="O24" s="450"/>
      <c r="P24" s="492"/>
      <c r="Q24" s="449">
        <v>8330</v>
      </c>
      <c r="R24" s="450"/>
      <c r="S24" s="450"/>
      <c r="T24" s="450"/>
      <c r="U24" s="450"/>
      <c r="V24" s="492"/>
      <c r="W24" s="544"/>
      <c r="X24" s="545"/>
      <c r="Y24" s="546"/>
      <c r="Z24" s="448" t="s">
        <v>173</v>
      </c>
      <c r="AA24" s="428"/>
      <c r="AB24" s="428"/>
      <c r="AC24" s="428"/>
      <c r="AD24" s="428"/>
      <c r="AE24" s="428"/>
      <c r="AF24" s="428"/>
      <c r="AG24" s="429"/>
      <c r="AH24" s="449">
        <v>5123</v>
      </c>
      <c r="AI24" s="450"/>
      <c r="AJ24" s="450"/>
      <c r="AK24" s="450"/>
      <c r="AL24" s="492"/>
      <c r="AM24" s="449">
        <v>16029867</v>
      </c>
      <c r="AN24" s="450"/>
      <c r="AO24" s="450"/>
      <c r="AP24" s="450"/>
      <c r="AQ24" s="450"/>
      <c r="AR24" s="492"/>
      <c r="AS24" s="449">
        <v>3129</v>
      </c>
      <c r="AT24" s="450"/>
      <c r="AU24" s="450"/>
      <c r="AV24" s="450"/>
      <c r="AW24" s="450"/>
      <c r="AX24" s="451"/>
      <c r="AY24" s="517" t="s">
        <v>174</v>
      </c>
      <c r="AZ24" s="518"/>
      <c r="BA24" s="518"/>
      <c r="BB24" s="518"/>
      <c r="BC24" s="518"/>
      <c r="BD24" s="518"/>
      <c r="BE24" s="518"/>
      <c r="BF24" s="518"/>
      <c r="BG24" s="518"/>
      <c r="BH24" s="518"/>
      <c r="BI24" s="518"/>
      <c r="BJ24" s="518"/>
      <c r="BK24" s="518"/>
      <c r="BL24" s="518"/>
      <c r="BM24" s="519"/>
      <c r="BN24" s="398">
        <v>229800193</v>
      </c>
      <c r="BO24" s="399"/>
      <c r="BP24" s="399"/>
      <c r="BQ24" s="399"/>
      <c r="BR24" s="399"/>
      <c r="BS24" s="399"/>
      <c r="BT24" s="399"/>
      <c r="BU24" s="400"/>
      <c r="BV24" s="398">
        <v>235523090</v>
      </c>
      <c r="BW24" s="399"/>
      <c r="BX24" s="399"/>
      <c r="BY24" s="399"/>
      <c r="BZ24" s="399"/>
      <c r="CA24" s="399"/>
      <c r="CB24" s="399"/>
      <c r="CC24" s="400"/>
      <c r="CD24" s="124"/>
      <c r="CE24" s="512"/>
      <c r="CF24" s="512"/>
      <c r="CG24" s="512"/>
      <c r="CH24" s="512"/>
      <c r="CI24" s="512"/>
      <c r="CJ24" s="512"/>
      <c r="CK24" s="512"/>
      <c r="CL24" s="512"/>
      <c r="CM24" s="512"/>
      <c r="CN24" s="512"/>
      <c r="CO24" s="512"/>
      <c r="CP24" s="512"/>
      <c r="CQ24" s="512"/>
      <c r="CR24" s="512"/>
      <c r="CS24" s="513"/>
      <c r="CT24" s="395"/>
      <c r="CU24" s="396"/>
      <c r="CV24" s="396"/>
      <c r="CW24" s="396"/>
      <c r="CX24" s="396"/>
      <c r="CY24" s="396"/>
      <c r="CZ24" s="396"/>
      <c r="DA24" s="397"/>
      <c r="DB24" s="395"/>
      <c r="DC24" s="396"/>
      <c r="DD24" s="396"/>
      <c r="DE24" s="396"/>
      <c r="DF24" s="396"/>
      <c r="DG24" s="396"/>
      <c r="DH24" s="396"/>
      <c r="DI24" s="397"/>
    </row>
    <row r="25" spans="1:113" ht="18.75" customHeight="1" x14ac:dyDescent="0.2">
      <c r="A25" s="111"/>
      <c r="B25" s="569"/>
      <c r="C25" s="545"/>
      <c r="D25" s="546"/>
      <c r="E25" s="448" t="s">
        <v>175</v>
      </c>
      <c r="F25" s="428"/>
      <c r="G25" s="428"/>
      <c r="H25" s="428"/>
      <c r="I25" s="428"/>
      <c r="J25" s="428"/>
      <c r="K25" s="429"/>
      <c r="L25" s="449">
        <v>3</v>
      </c>
      <c r="M25" s="450"/>
      <c r="N25" s="450"/>
      <c r="O25" s="450"/>
      <c r="P25" s="492"/>
      <c r="Q25" s="449">
        <v>8415</v>
      </c>
      <c r="R25" s="450"/>
      <c r="S25" s="450"/>
      <c r="T25" s="450"/>
      <c r="U25" s="450"/>
      <c r="V25" s="492"/>
      <c r="W25" s="544"/>
      <c r="X25" s="545"/>
      <c r="Y25" s="546"/>
      <c r="Z25" s="448" t="s">
        <v>176</v>
      </c>
      <c r="AA25" s="428"/>
      <c r="AB25" s="428"/>
      <c r="AC25" s="428"/>
      <c r="AD25" s="428"/>
      <c r="AE25" s="428"/>
      <c r="AF25" s="428"/>
      <c r="AG25" s="429"/>
      <c r="AH25" s="449">
        <v>1015</v>
      </c>
      <c r="AI25" s="450"/>
      <c r="AJ25" s="450"/>
      <c r="AK25" s="450"/>
      <c r="AL25" s="492"/>
      <c r="AM25" s="449">
        <v>3102855</v>
      </c>
      <c r="AN25" s="450"/>
      <c r="AO25" s="450"/>
      <c r="AP25" s="450"/>
      <c r="AQ25" s="450"/>
      <c r="AR25" s="492"/>
      <c r="AS25" s="449">
        <v>3057</v>
      </c>
      <c r="AT25" s="450"/>
      <c r="AU25" s="450"/>
      <c r="AV25" s="450"/>
      <c r="AW25" s="450"/>
      <c r="AX25" s="451"/>
      <c r="AY25" s="358" t="s">
        <v>177</v>
      </c>
      <c r="AZ25" s="359"/>
      <c r="BA25" s="359"/>
      <c r="BB25" s="359"/>
      <c r="BC25" s="359"/>
      <c r="BD25" s="359"/>
      <c r="BE25" s="359"/>
      <c r="BF25" s="359"/>
      <c r="BG25" s="359"/>
      <c r="BH25" s="359"/>
      <c r="BI25" s="359"/>
      <c r="BJ25" s="359"/>
      <c r="BK25" s="359"/>
      <c r="BL25" s="359"/>
      <c r="BM25" s="360"/>
      <c r="BN25" s="361">
        <v>93086816</v>
      </c>
      <c r="BO25" s="362"/>
      <c r="BP25" s="362"/>
      <c r="BQ25" s="362"/>
      <c r="BR25" s="362"/>
      <c r="BS25" s="362"/>
      <c r="BT25" s="362"/>
      <c r="BU25" s="363"/>
      <c r="BV25" s="361">
        <v>66332745</v>
      </c>
      <c r="BW25" s="362"/>
      <c r="BX25" s="362"/>
      <c r="BY25" s="362"/>
      <c r="BZ25" s="362"/>
      <c r="CA25" s="362"/>
      <c r="CB25" s="362"/>
      <c r="CC25" s="363"/>
      <c r="CD25" s="124"/>
      <c r="CE25" s="512"/>
      <c r="CF25" s="512"/>
      <c r="CG25" s="512"/>
      <c r="CH25" s="512"/>
      <c r="CI25" s="512"/>
      <c r="CJ25" s="512"/>
      <c r="CK25" s="512"/>
      <c r="CL25" s="512"/>
      <c r="CM25" s="512"/>
      <c r="CN25" s="512"/>
      <c r="CO25" s="512"/>
      <c r="CP25" s="512"/>
      <c r="CQ25" s="512"/>
      <c r="CR25" s="512"/>
      <c r="CS25" s="513"/>
      <c r="CT25" s="395"/>
      <c r="CU25" s="396"/>
      <c r="CV25" s="396"/>
      <c r="CW25" s="396"/>
      <c r="CX25" s="396"/>
      <c r="CY25" s="396"/>
      <c r="CZ25" s="396"/>
      <c r="DA25" s="397"/>
      <c r="DB25" s="395"/>
      <c r="DC25" s="396"/>
      <c r="DD25" s="396"/>
      <c r="DE25" s="396"/>
      <c r="DF25" s="396"/>
      <c r="DG25" s="396"/>
      <c r="DH25" s="396"/>
      <c r="DI25" s="397"/>
    </row>
    <row r="26" spans="1:113" ht="18.75" customHeight="1" x14ac:dyDescent="0.2">
      <c r="A26" s="111"/>
      <c r="B26" s="569"/>
      <c r="C26" s="545"/>
      <c r="D26" s="546"/>
      <c r="E26" s="448" t="s">
        <v>178</v>
      </c>
      <c r="F26" s="428"/>
      <c r="G26" s="428"/>
      <c r="H26" s="428"/>
      <c r="I26" s="428"/>
      <c r="J26" s="428"/>
      <c r="K26" s="429"/>
      <c r="L26" s="449">
        <v>1</v>
      </c>
      <c r="M26" s="450"/>
      <c r="N26" s="450"/>
      <c r="O26" s="450"/>
      <c r="P26" s="492"/>
      <c r="Q26" s="449">
        <v>7375</v>
      </c>
      <c r="R26" s="450"/>
      <c r="S26" s="450"/>
      <c r="T26" s="450"/>
      <c r="U26" s="450"/>
      <c r="V26" s="492"/>
      <c r="W26" s="544"/>
      <c r="X26" s="545"/>
      <c r="Y26" s="546"/>
      <c r="Z26" s="448" t="s">
        <v>179</v>
      </c>
      <c r="AA26" s="550"/>
      <c r="AB26" s="550"/>
      <c r="AC26" s="550"/>
      <c r="AD26" s="550"/>
      <c r="AE26" s="550"/>
      <c r="AF26" s="550"/>
      <c r="AG26" s="551"/>
      <c r="AH26" s="449">
        <v>45</v>
      </c>
      <c r="AI26" s="450"/>
      <c r="AJ26" s="450"/>
      <c r="AK26" s="450"/>
      <c r="AL26" s="492"/>
      <c r="AM26" s="449">
        <v>139050</v>
      </c>
      <c r="AN26" s="450"/>
      <c r="AO26" s="450"/>
      <c r="AP26" s="450"/>
      <c r="AQ26" s="450"/>
      <c r="AR26" s="492"/>
      <c r="AS26" s="449">
        <v>3090</v>
      </c>
      <c r="AT26" s="450"/>
      <c r="AU26" s="450"/>
      <c r="AV26" s="450"/>
      <c r="AW26" s="450"/>
      <c r="AX26" s="451"/>
      <c r="AY26" s="401" t="s">
        <v>180</v>
      </c>
      <c r="AZ26" s="402"/>
      <c r="BA26" s="402"/>
      <c r="BB26" s="402"/>
      <c r="BC26" s="402"/>
      <c r="BD26" s="402"/>
      <c r="BE26" s="402"/>
      <c r="BF26" s="402"/>
      <c r="BG26" s="402"/>
      <c r="BH26" s="402"/>
      <c r="BI26" s="402"/>
      <c r="BJ26" s="402"/>
      <c r="BK26" s="402"/>
      <c r="BL26" s="402"/>
      <c r="BM26" s="403"/>
      <c r="BN26" s="398">
        <v>2231144</v>
      </c>
      <c r="BO26" s="399"/>
      <c r="BP26" s="399"/>
      <c r="BQ26" s="399"/>
      <c r="BR26" s="399"/>
      <c r="BS26" s="399"/>
      <c r="BT26" s="399"/>
      <c r="BU26" s="400"/>
      <c r="BV26" s="398">
        <v>2084611</v>
      </c>
      <c r="BW26" s="399"/>
      <c r="BX26" s="399"/>
      <c r="BY26" s="399"/>
      <c r="BZ26" s="399"/>
      <c r="CA26" s="399"/>
      <c r="CB26" s="399"/>
      <c r="CC26" s="400"/>
      <c r="CD26" s="124"/>
      <c r="CE26" s="512"/>
      <c r="CF26" s="512"/>
      <c r="CG26" s="512"/>
      <c r="CH26" s="512"/>
      <c r="CI26" s="512"/>
      <c r="CJ26" s="512"/>
      <c r="CK26" s="512"/>
      <c r="CL26" s="512"/>
      <c r="CM26" s="512"/>
      <c r="CN26" s="512"/>
      <c r="CO26" s="512"/>
      <c r="CP26" s="512"/>
      <c r="CQ26" s="512"/>
      <c r="CR26" s="512"/>
      <c r="CS26" s="513"/>
      <c r="CT26" s="395"/>
      <c r="CU26" s="396"/>
      <c r="CV26" s="396"/>
      <c r="CW26" s="396"/>
      <c r="CX26" s="396"/>
      <c r="CY26" s="396"/>
      <c r="CZ26" s="396"/>
      <c r="DA26" s="397"/>
      <c r="DB26" s="395"/>
      <c r="DC26" s="396"/>
      <c r="DD26" s="396"/>
      <c r="DE26" s="396"/>
      <c r="DF26" s="396"/>
      <c r="DG26" s="396"/>
      <c r="DH26" s="396"/>
      <c r="DI26" s="397"/>
    </row>
    <row r="27" spans="1:113" ht="18.75" customHeight="1" thickBot="1" x14ac:dyDescent="0.25">
      <c r="A27" s="111"/>
      <c r="B27" s="569"/>
      <c r="C27" s="545"/>
      <c r="D27" s="546"/>
      <c r="E27" s="448" t="s">
        <v>181</v>
      </c>
      <c r="F27" s="428"/>
      <c r="G27" s="428"/>
      <c r="H27" s="428"/>
      <c r="I27" s="428"/>
      <c r="J27" s="428"/>
      <c r="K27" s="429"/>
      <c r="L27" s="449">
        <v>1</v>
      </c>
      <c r="M27" s="450"/>
      <c r="N27" s="450"/>
      <c r="O27" s="450"/>
      <c r="P27" s="492"/>
      <c r="Q27" s="449">
        <v>9025</v>
      </c>
      <c r="R27" s="450"/>
      <c r="S27" s="450"/>
      <c r="T27" s="450"/>
      <c r="U27" s="450"/>
      <c r="V27" s="492"/>
      <c r="W27" s="544"/>
      <c r="X27" s="545"/>
      <c r="Y27" s="546"/>
      <c r="Z27" s="448" t="s">
        <v>182</v>
      </c>
      <c r="AA27" s="428"/>
      <c r="AB27" s="428"/>
      <c r="AC27" s="428"/>
      <c r="AD27" s="428"/>
      <c r="AE27" s="428"/>
      <c r="AF27" s="428"/>
      <c r="AG27" s="429"/>
      <c r="AH27" s="449">
        <v>3949</v>
      </c>
      <c r="AI27" s="450"/>
      <c r="AJ27" s="450"/>
      <c r="AK27" s="450"/>
      <c r="AL27" s="492"/>
      <c r="AM27" s="449">
        <v>13384041</v>
      </c>
      <c r="AN27" s="450"/>
      <c r="AO27" s="450"/>
      <c r="AP27" s="450"/>
      <c r="AQ27" s="450"/>
      <c r="AR27" s="492"/>
      <c r="AS27" s="449">
        <v>3389</v>
      </c>
      <c r="AT27" s="450"/>
      <c r="AU27" s="450"/>
      <c r="AV27" s="450"/>
      <c r="AW27" s="450"/>
      <c r="AX27" s="451"/>
      <c r="AY27" s="493" t="s">
        <v>183</v>
      </c>
      <c r="AZ27" s="494"/>
      <c r="BA27" s="494"/>
      <c r="BB27" s="494"/>
      <c r="BC27" s="494"/>
      <c r="BD27" s="494"/>
      <c r="BE27" s="494"/>
      <c r="BF27" s="494"/>
      <c r="BG27" s="494"/>
      <c r="BH27" s="494"/>
      <c r="BI27" s="494"/>
      <c r="BJ27" s="494"/>
      <c r="BK27" s="494"/>
      <c r="BL27" s="494"/>
      <c r="BM27" s="495"/>
      <c r="BN27" s="520" t="s">
        <v>146</v>
      </c>
      <c r="BO27" s="521"/>
      <c r="BP27" s="521"/>
      <c r="BQ27" s="521"/>
      <c r="BR27" s="521"/>
      <c r="BS27" s="521"/>
      <c r="BT27" s="521"/>
      <c r="BU27" s="522"/>
      <c r="BV27" s="520" t="s">
        <v>146</v>
      </c>
      <c r="BW27" s="521"/>
      <c r="BX27" s="521"/>
      <c r="BY27" s="521"/>
      <c r="BZ27" s="521"/>
      <c r="CA27" s="521"/>
      <c r="CB27" s="521"/>
      <c r="CC27" s="522"/>
      <c r="CD27" s="126"/>
      <c r="CE27" s="512"/>
      <c r="CF27" s="512"/>
      <c r="CG27" s="512"/>
      <c r="CH27" s="512"/>
      <c r="CI27" s="512"/>
      <c r="CJ27" s="512"/>
      <c r="CK27" s="512"/>
      <c r="CL27" s="512"/>
      <c r="CM27" s="512"/>
      <c r="CN27" s="512"/>
      <c r="CO27" s="512"/>
      <c r="CP27" s="512"/>
      <c r="CQ27" s="512"/>
      <c r="CR27" s="512"/>
      <c r="CS27" s="513"/>
      <c r="CT27" s="395"/>
      <c r="CU27" s="396"/>
      <c r="CV27" s="396"/>
      <c r="CW27" s="396"/>
      <c r="CX27" s="396"/>
      <c r="CY27" s="396"/>
      <c r="CZ27" s="396"/>
      <c r="DA27" s="397"/>
      <c r="DB27" s="395"/>
      <c r="DC27" s="396"/>
      <c r="DD27" s="396"/>
      <c r="DE27" s="396"/>
      <c r="DF27" s="396"/>
      <c r="DG27" s="396"/>
      <c r="DH27" s="396"/>
      <c r="DI27" s="397"/>
    </row>
    <row r="28" spans="1:113" ht="18.75" customHeight="1" x14ac:dyDescent="0.2">
      <c r="A28" s="111"/>
      <c r="B28" s="569"/>
      <c r="C28" s="545"/>
      <c r="D28" s="546"/>
      <c r="E28" s="448" t="s">
        <v>184</v>
      </c>
      <c r="F28" s="428"/>
      <c r="G28" s="428"/>
      <c r="H28" s="428"/>
      <c r="I28" s="428"/>
      <c r="J28" s="428"/>
      <c r="K28" s="429"/>
      <c r="L28" s="449">
        <v>1</v>
      </c>
      <c r="M28" s="450"/>
      <c r="N28" s="450"/>
      <c r="O28" s="450"/>
      <c r="P28" s="492"/>
      <c r="Q28" s="449">
        <v>8075</v>
      </c>
      <c r="R28" s="450"/>
      <c r="S28" s="450"/>
      <c r="T28" s="450"/>
      <c r="U28" s="450"/>
      <c r="V28" s="492"/>
      <c r="W28" s="544"/>
      <c r="X28" s="545"/>
      <c r="Y28" s="546"/>
      <c r="Z28" s="448" t="s">
        <v>185</v>
      </c>
      <c r="AA28" s="428"/>
      <c r="AB28" s="428"/>
      <c r="AC28" s="428"/>
      <c r="AD28" s="428"/>
      <c r="AE28" s="428"/>
      <c r="AF28" s="428"/>
      <c r="AG28" s="429"/>
      <c r="AH28" s="449">
        <v>633</v>
      </c>
      <c r="AI28" s="450"/>
      <c r="AJ28" s="450"/>
      <c r="AK28" s="450"/>
      <c r="AL28" s="492"/>
      <c r="AM28" s="449">
        <v>1795188</v>
      </c>
      <c r="AN28" s="450"/>
      <c r="AO28" s="450"/>
      <c r="AP28" s="450"/>
      <c r="AQ28" s="450"/>
      <c r="AR28" s="492"/>
      <c r="AS28" s="449">
        <v>2836</v>
      </c>
      <c r="AT28" s="450"/>
      <c r="AU28" s="450"/>
      <c r="AV28" s="450"/>
      <c r="AW28" s="450"/>
      <c r="AX28" s="451"/>
      <c r="AY28" s="552" t="s">
        <v>186</v>
      </c>
      <c r="AZ28" s="553"/>
      <c r="BA28" s="553"/>
      <c r="BB28" s="554"/>
      <c r="BC28" s="358" t="s">
        <v>48</v>
      </c>
      <c r="BD28" s="359"/>
      <c r="BE28" s="359"/>
      <c r="BF28" s="359"/>
      <c r="BG28" s="359"/>
      <c r="BH28" s="359"/>
      <c r="BI28" s="359"/>
      <c r="BJ28" s="359"/>
      <c r="BK28" s="359"/>
      <c r="BL28" s="359"/>
      <c r="BM28" s="360"/>
      <c r="BN28" s="361">
        <v>19831798</v>
      </c>
      <c r="BO28" s="362"/>
      <c r="BP28" s="362"/>
      <c r="BQ28" s="362"/>
      <c r="BR28" s="362"/>
      <c r="BS28" s="362"/>
      <c r="BT28" s="362"/>
      <c r="BU28" s="363"/>
      <c r="BV28" s="361">
        <v>16171849</v>
      </c>
      <c r="BW28" s="362"/>
      <c r="BX28" s="362"/>
      <c r="BY28" s="362"/>
      <c r="BZ28" s="362"/>
      <c r="CA28" s="362"/>
      <c r="CB28" s="362"/>
      <c r="CC28" s="363"/>
      <c r="CD28" s="124"/>
      <c r="CE28" s="512"/>
      <c r="CF28" s="512"/>
      <c r="CG28" s="512"/>
      <c r="CH28" s="512"/>
      <c r="CI28" s="512"/>
      <c r="CJ28" s="512"/>
      <c r="CK28" s="512"/>
      <c r="CL28" s="512"/>
      <c r="CM28" s="512"/>
      <c r="CN28" s="512"/>
      <c r="CO28" s="512"/>
      <c r="CP28" s="512"/>
      <c r="CQ28" s="512"/>
      <c r="CR28" s="512"/>
      <c r="CS28" s="513"/>
      <c r="CT28" s="395"/>
      <c r="CU28" s="396"/>
      <c r="CV28" s="396"/>
      <c r="CW28" s="396"/>
      <c r="CX28" s="396"/>
      <c r="CY28" s="396"/>
      <c r="CZ28" s="396"/>
      <c r="DA28" s="397"/>
      <c r="DB28" s="395"/>
      <c r="DC28" s="396"/>
      <c r="DD28" s="396"/>
      <c r="DE28" s="396"/>
      <c r="DF28" s="396"/>
      <c r="DG28" s="396"/>
      <c r="DH28" s="396"/>
      <c r="DI28" s="397"/>
    </row>
    <row r="29" spans="1:113" ht="18.75" customHeight="1" x14ac:dyDescent="0.2">
      <c r="A29" s="111"/>
      <c r="B29" s="569"/>
      <c r="C29" s="545"/>
      <c r="D29" s="546"/>
      <c r="E29" s="448" t="s">
        <v>187</v>
      </c>
      <c r="F29" s="428"/>
      <c r="G29" s="428"/>
      <c r="H29" s="428"/>
      <c r="I29" s="428"/>
      <c r="J29" s="428"/>
      <c r="K29" s="429"/>
      <c r="L29" s="449">
        <v>46</v>
      </c>
      <c r="M29" s="450"/>
      <c r="N29" s="450"/>
      <c r="O29" s="450"/>
      <c r="P29" s="492"/>
      <c r="Q29" s="449">
        <v>7410</v>
      </c>
      <c r="R29" s="450"/>
      <c r="S29" s="450"/>
      <c r="T29" s="450"/>
      <c r="U29" s="450"/>
      <c r="V29" s="492"/>
      <c r="W29" s="547"/>
      <c r="X29" s="548"/>
      <c r="Y29" s="549"/>
      <c r="Z29" s="448" t="s">
        <v>188</v>
      </c>
      <c r="AA29" s="428"/>
      <c r="AB29" s="428"/>
      <c r="AC29" s="428"/>
      <c r="AD29" s="428"/>
      <c r="AE29" s="428"/>
      <c r="AF29" s="428"/>
      <c r="AG29" s="429"/>
      <c r="AH29" s="449">
        <v>9705</v>
      </c>
      <c r="AI29" s="450"/>
      <c r="AJ29" s="450"/>
      <c r="AK29" s="450"/>
      <c r="AL29" s="492"/>
      <c r="AM29" s="449">
        <v>31209096</v>
      </c>
      <c r="AN29" s="450"/>
      <c r="AO29" s="450"/>
      <c r="AP29" s="450"/>
      <c r="AQ29" s="450"/>
      <c r="AR29" s="492"/>
      <c r="AS29" s="449">
        <v>3216</v>
      </c>
      <c r="AT29" s="450"/>
      <c r="AU29" s="450"/>
      <c r="AV29" s="450"/>
      <c r="AW29" s="450"/>
      <c r="AX29" s="451"/>
      <c r="AY29" s="555"/>
      <c r="AZ29" s="556"/>
      <c r="BA29" s="556"/>
      <c r="BB29" s="557"/>
      <c r="BC29" s="432" t="s">
        <v>189</v>
      </c>
      <c r="BD29" s="433"/>
      <c r="BE29" s="433"/>
      <c r="BF29" s="433"/>
      <c r="BG29" s="433"/>
      <c r="BH29" s="433"/>
      <c r="BI29" s="433"/>
      <c r="BJ29" s="433"/>
      <c r="BK29" s="433"/>
      <c r="BL29" s="433"/>
      <c r="BM29" s="434"/>
      <c r="BN29" s="398">
        <v>1707940</v>
      </c>
      <c r="BO29" s="399"/>
      <c r="BP29" s="399"/>
      <c r="BQ29" s="399"/>
      <c r="BR29" s="399"/>
      <c r="BS29" s="399"/>
      <c r="BT29" s="399"/>
      <c r="BU29" s="400"/>
      <c r="BV29" s="398">
        <v>9664618</v>
      </c>
      <c r="BW29" s="399"/>
      <c r="BX29" s="399"/>
      <c r="BY29" s="399"/>
      <c r="BZ29" s="399"/>
      <c r="CA29" s="399"/>
      <c r="CB29" s="399"/>
      <c r="CC29" s="400"/>
      <c r="CD29" s="126"/>
      <c r="CE29" s="512"/>
      <c r="CF29" s="512"/>
      <c r="CG29" s="512"/>
      <c r="CH29" s="512"/>
      <c r="CI29" s="512"/>
      <c r="CJ29" s="512"/>
      <c r="CK29" s="512"/>
      <c r="CL29" s="512"/>
      <c r="CM29" s="512"/>
      <c r="CN29" s="512"/>
      <c r="CO29" s="512"/>
      <c r="CP29" s="512"/>
      <c r="CQ29" s="512"/>
      <c r="CR29" s="512"/>
      <c r="CS29" s="513"/>
      <c r="CT29" s="395"/>
      <c r="CU29" s="396"/>
      <c r="CV29" s="396"/>
      <c r="CW29" s="396"/>
      <c r="CX29" s="396"/>
      <c r="CY29" s="396"/>
      <c r="CZ29" s="396"/>
      <c r="DA29" s="397"/>
      <c r="DB29" s="395"/>
      <c r="DC29" s="396"/>
      <c r="DD29" s="396"/>
      <c r="DE29" s="396"/>
      <c r="DF29" s="396"/>
      <c r="DG29" s="396"/>
      <c r="DH29" s="396"/>
      <c r="DI29" s="397"/>
    </row>
    <row r="30" spans="1:113" ht="18.75" customHeight="1" thickBot="1" x14ac:dyDescent="0.25">
      <c r="A30" s="111"/>
      <c r="B30" s="570"/>
      <c r="C30" s="571"/>
      <c r="D30" s="572"/>
      <c r="E30" s="452"/>
      <c r="F30" s="453"/>
      <c r="G30" s="453"/>
      <c r="H30" s="453"/>
      <c r="I30" s="453"/>
      <c r="J30" s="453"/>
      <c r="K30" s="454"/>
      <c r="L30" s="562"/>
      <c r="M30" s="563"/>
      <c r="N30" s="563"/>
      <c r="O30" s="563"/>
      <c r="P30" s="564"/>
      <c r="Q30" s="562"/>
      <c r="R30" s="563"/>
      <c r="S30" s="563"/>
      <c r="T30" s="563"/>
      <c r="U30" s="563"/>
      <c r="V30" s="564"/>
      <c r="W30" s="565" t="s">
        <v>190</v>
      </c>
      <c r="X30" s="566"/>
      <c r="Y30" s="566"/>
      <c r="Z30" s="566"/>
      <c r="AA30" s="566"/>
      <c r="AB30" s="566"/>
      <c r="AC30" s="566"/>
      <c r="AD30" s="566"/>
      <c r="AE30" s="566"/>
      <c r="AF30" s="566"/>
      <c r="AG30" s="567"/>
      <c r="AH30" s="528">
        <v>100.1</v>
      </c>
      <c r="AI30" s="529"/>
      <c r="AJ30" s="529"/>
      <c r="AK30" s="529"/>
      <c r="AL30" s="529"/>
      <c r="AM30" s="529"/>
      <c r="AN30" s="529"/>
      <c r="AO30" s="529"/>
      <c r="AP30" s="529"/>
      <c r="AQ30" s="529"/>
      <c r="AR30" s="529"/>
      <c r="AS30" s="529"/>
      <c r="AT30" s="529"/>
      <c r="AU30" s="529"/>
      <c r="AV30" s="529"/>
      <c r="AW30" s="529"/>
      <c r="AX30" s="531"/>
      <c r="AY30" s="558"/>
      <c r="AZ30" s="559"/>
      <c r="BA30" s="559"/>
      <c r="BB30" s="560"/>
      <c r="BC30" s="517" t="s">
        <v>50</v>
      </c>
      <c r="BD30" s="518"/>
      <c r="BE30" s="518"/>
      <c r="BF30" s="518"/>
      <c r="BG30" s="518"/>
      <c r="BH30" s="518"/>
      <c r="BI30" s="518"/>
      <c r="BJ30" s="518"/>
      <c r="BK30" s="518"/>
      <c r="BL30" s="518"/>
      <c r="BM30" s="519"/>
      <c r="BN30" s="520">
        <v>42612060</v>
      </c>
      <c r="BO30" s="521"/>
      <c r="BP30" s="521"/>
      <c r="BQ30" s="521"/>
      <c r="BR30" s="521"/>
      <c r="BS30" s="521"/>
      <c r="BT30" s="521"/>
      <c r="BU30" s="522"/>
      <c r="BV30" s="520">
        <v>39637694</v>
      </c>
      <c r="BW30" s="521"/>
      <c r="BX30" s="521"/>
      <c r="BY30" s="521"/>
      <c r="BZ30" s="521"/>
      <c r="CA30" s="521"/>
      <c r="CB30" s="521"/>
      <c r="CC30" s="522"/>
      <c r="CD30" s="127"/>
      <c r="CE30" s="128"/>
      <c r="CF30" s="128"/>
      <c r="CG30" s="128"/>
      <c r="CH30" s="128"/>
      <c r="CI30" s="128"/>
      <c r="CJ30" s="128"/>
      <c r="CK30" s="128"/>
      <c r="CL30" s="128"/>
      <c r="CM30" s="128"/>
      <c r="CN30" s="128"/>
      <c r="CO30" s="128"/>
      <c r="CP30" s="128"/>
      <c r="CQ30" s="128"/>
      <c r="CR30" s="128"/>
      <c r="CS30" s="129"/>
      <c r="CT30" s="130"/>
      <c r="CU30" s="131"/>
      <c r="CV30" s="131"/>
      <c r="CW30" s="131"/>
      <c r="CX30" s="131"/>
      <c r="CY30" s="131"/>
      <c r="CZ30" s="131"/>
      <c r="DA30" s="132"/>
      <c r="DB30" s="130"/>
      <c r="DC30" s="131"/>
      <c r="DD30" s="131"/>
      <c r="DE30" s="131"/>
      <c r="DF30" s="131"/>
      <c r="DG30" s="131"/>
      <c r="DH30" s="131"/>
      <c r="DI30" s="132"/>
    </row>
    <row r="31" spans="1:113" ht="13.5" customHeight="1" x14ac:dyDescent="0.2">
      <c r="A31" s="111"/>
      <c r="B31" s="133"/>
      <c r="DI31" s="134"/>
    </row>
    <row r="32" spans="1:113" ht="13.5" customHeight="1" x14ac:dyDescent="0.2">
      <c r="A32" s="111"/>
      <c r="B32" s="135"/>
      <c r="C32" s="561" t="s">
        <v>191</v>
      </c>
      <c r="D32" s="561"/>
      <c r="E32" s="561"/>
      <c r="F32" s="561"/>
      <c r="G32" s="561"/>
      <c r="H32" s="561"/>
      <c r="I32" s="561"/>
      <c r="J32" s="561"/>
      <c r="K32" s="561"/>
      <c r="L32" s="561"/>
      <c r="M32" s="561"/>
      <c r="N32" s="561"/>
      <c r="O32" s="561"/>
      <c r="P32" s="561"/>
      <c r="Q32" s="561"/>
      <c r="R32" s="561"/>
      <c r="S32" s="561"/>
      <c r="U32" s="402" t="s">
        <v>192</v>
      </c>
      <c r="V32" s="402"/>
      <c r="W32" s="402"/>
      <c r="X32" s="402"/>
      <c r="Y32" s="402"/>
      <c r="Z32" s="402"/>
      <c r="AA32" s="402"/>
      <c r="AB32" s="402"/>
      <c r="AC32" s="402"/>
      <c r="AD32" s="402"/>
      <c r="AE32" s="402"/>
      <c r="AF32" s="402"/>
      <c r="AG32" s="402"/>
      <c r="AH32" s="402"/>
      <c r="AI32" s="402"/>
      <c r="AJ32" s="402"/>
      <c r="AK32" s="402"/>
      <c r="AM32" s="402" t="s">
        <v>193</v>
      </c>
      <c r="AN32" s="402"/>
      <c r="AO32" s="402"/>
      <c r="AP32" s="402"/>
      <c r="AQ32" s="402"/>
      <c r="AR32" s="402"/>
      <c r="AS32" s="402"/>
      <c r="AT32" s="402"/>
      <c r="AU32" s="402"/>
      <c r="AV32" s="402"/>
      <c r="AW32" s="402"/>
      <c r="AX32" s="402"/>
      <c r="AY32" s="402"/>
      <c r="AZ32" s="402"/>
      <c r="BA32" s="402"/>
      <c r="BB32" s="402"/>
      <c r="BC32" s="402"/>
      <c r="BE32" s="402" t="s">
        <v>194</v>
      </c>
      <c r="BF32" s="402"/>
      <c r="BG32" s="402"/>
      <c r="BH32" s="402"/>
      <c r="BI32" s="402"/>
      <c r="BJ32" s="402"/>
      <c r="BK32" s="402"/>
      <c r="BL32" s="402"/>
      <c r="BM32" s="402"/>
      <c r="BN32" s="402"/>
      <c r="BO32" s="402"/>
      <c r="BP32" s="402"/>
      <c r="BQ32" s="402"/>
      <c r="BR32" s="402"/>
      <c r="BS32" s="402"/>
      <c r="BT32" s="402"/>
      <c r="BU32" s="402"/>
      <c r="BW32" s="402" t="s">
        <v>195</v>
      </c>
      <c r="BX32" s="402"/>
      <c r="BY32" s="402"/>
      <c r="BZ32" s="402"/>
      <c r="CA32" s="402"/>
      <c r="CB32" s="402"/>
      <c r="CC32" s="402"/>
      <c r="CD32" s="402"/>
      <c r="CE32" s="402"/>
      <c r="CF32" s="402"/>
      <c r="CG32" s="402"/>
      <c r="CH32" s="402"/>
      <c r="CI32" s="402"/>
      <c r="CJ32" s="402"/>
      <c r="CK32" s="402"/>
      <c r="CL32" s="402"/>
      <c r="CM32" s="402"/>
      <c r="CO32" s="402" t="s">
        <v>196</v>
      </c>
      <c r="CP32" s="402"/>
      <c r="CQ32" s="402"/>
      <c r="CR32" s="402"/>
      <c r="CS32" s="402"/>
      <c r="CT32" s="402"/>
      <c r="CU32" s="402"/>
      <c r="CV32" s="402"/>
      <c r="CW32" s="402"/>
      <c r="CX32" s="402"/>
      <c r="CY32" s="402"/>
      <c r="CZ32" s="402"/>
      <c r="DA32" s="402"/>
      <c r="DB32" s="402"/>
      <c r="DC32" s="402"/>
      <c r="DD32" s="402"/>
      <c r="DE32" s="402"/>
      <c r="DI32" s="134"/>
    </row>
    <row r="33" spans="1:113" ht="13.5" customHeight="1" x14ac:dyDescent="0.2">
      <c r="A33" s="111"/>
      <c r="B33" s="135"/>
      <c r="C33" s="422" t="s">
        <v>197</v>
      </c>
      <c r="D33" s="422"/>
      <c r="E33" s="387" t="s">
        <v>198</v>
      </c>
      <c r="F33" s="387"/>
      <c r="G33" s="387"/>
      <c r="H33" s="387"/>
      <c r="I33" s="387"/>
      <c r="J33" s="387"/>
      <c r="K33" s="387"/>
      <c r="L33" s="387"/>
      <c r="M33" s="387"/>
      <c r="N33" s="387"/>
      <c r="O33" s="387"/>
      <c r="P33" s="387"/>
      <c r="Q33" s="387"/>
      <c r="R33" s="387"/>
      <c r="S33" s="387"/>
      <c r="T33" s="136"/>
      <c r="U33" s="422" t="s">
        <v>197</v>
      </c>
      <c r="V33" s="422"/>
      <c r="W33" s="387" t="s">
        <v>199</v>
      </c>
      <c r="X33" s="387"/>
      <c r="Y33" s="387"/>
      <c r="Z33" s="387"/>
      <c r="AA33" s="387"/>
      <c r="AB33" s="387"/>
      <c r="AC33" s="387"/>
      <c r="AD33" s="387"/>
      <c r="AE33" s="387"/>
      <c r="AF33" s="387"/>
      <c r="AG33" s="387"/>
      <c r="AH33" s="387"/>
      <c r="AI33" s="387"/>
      <c r="AJ33" s="387"/>
      <c r="AK33" s="387"/>
      <c r="AL33" s="136"/>
      <c r="AM33" s="422" t="s">
        <v>197</v>
      </c>
      <c r="AN33" s="422"/>
      <c r="AO33" s="387" t="s">
        <v>198</v>
      </c>
      <c r="AP33" s="387"/>
      <c r="AQ33" s="387"/>
      <c r="AR33" s="387"/>
      <c r="AS33" s="387"/>
      <c r="AT33" s="387"/>
      <c r="AU33" s="387"/>
      <c r="AV33" s="387"/>
      <c r="AW33" s="387"/>
      <c r="AX33" s="387"/>
      <c r="AY33" s="387"/>
      <c r="AZ33" s="387"/>
      <c r="BA33" s="387"/>
      <c r="BB33" s="387"/>
      <c r="BC33" s="387"/>
      <c r="BD33" s="137"/>
      <c r="BE33" s="387" t="s">
        <v>200</v>
      </c>
      <c r="BF33" s="387"/>
      <c r="BG33" s="387" t="s">
        <v>201</v>
      </c>
      <c r="BH33" s="387"/>
      <c r="BI33" s="387"/>
      <c r="BJ33" s="387"/>
      <c r="BK33" s="387"/>
      <c r="BL33" s="387"/>
      <c r="BM33" s="387"/>
      <c r="BN33" s="387"/>
      <c r="BO33" s="387"/>
      <c r="BP33" s="387"/>
      <c r="BQ33" s="387"/>
      <c r="BR33" s="387"/>
      <c r="BS33" s="387"/>
      <c r="BT33" s="387"/>
      <c r="BU33" s="387"/>
      <c r="BV33" s="137"/>
      <c r="BW33" s="422" t="s">
        <v>200</v>
      </c>
      <c r="BX33" s="422"/>
      <c r="BY33" s="387" t="s">
        <v>202</v>
      </c>
      <c r="BZ33" s="387"/>
      <c r="CA33" s="387"/>
      <c r="CB33" s="387"/>
      <c r="CC33" s="387"/>
      <c r="CD33" s="387"/>
      <c r="CE33" s="387"/>
      <c r="CF33" s="387"/>
      <c r="CG33" s="387"/>
      <c r="CH33" s="387"/>
      <c r="CI33" s="387"/>
      <c r="CJ33" s="387"/>
      <c r="CK33" s="387"/>
      <c r="CL33" s="387"/>
      <c r="CM33" s="387"/>
      <c r="CN33" s="136"/>
      <c r="CO33" s="422" t="s">
        <v>197</v>
      </c>
      <c r="CP33" s="422"/>
      <c r="CQ33" s="387" t="s">
        <v>203</v>
      </c>
      <c r="CR33" s="387"/>
      <c r="CS33" s="387"/>
      <c r="CT33" s="387"/>
      <c r="CU33" s="387"/>
      <c r="CV33" s="387"/>
      <c r="CW33" s="387"/>
      <c r="CX33" s="387"/>
      <c r="CY33" s="387"/>
      <c r="CZ33" s="387"/>
      <c r="DA33" s="387"/>
      <c r="DB33" s="387"/>
      <c r="DC33" s="387"/>
      <c r="DD33" s="387"/>
      <c r="DE33" s="387"/>
      <c r="DF33" s="136"/>
      <c r="DG33" s="587" t="s">
        <v>204</v>
      </c>
      <c r="DH33" s="587"/>
      <c r="DI33" s="138"/>
    </row>
    <row r="34" spans="1:113" ht="32.25" customHeight="1" x14ac:dyDescent="0.2">
      <c r="A34" s="111"/>
      <c r="B34" s="135"/>
      <c r="C34" s="588">
        <f>IF(E34="","",1)</f>
        <v>1</v>
      </c>
      <c r="D34" s="588"/>
      <c r="E34" s="589" t="str">
        <f>IF('各会計、関係団体の財政状況及び健全化判断比率'!B7="","",'各会計、関係団体の財政状況及び健全化判断比率'!B7)</f>
        <v>一般会計</v>
      </c>
      <c r="F34" s="589"/>
      <c r="G34" s="589"/>
      <c r="H34" s="589"/>
      <c r="I34" s="589"/>
      <c r="J34" s="589"/>
      <c r="K34" s="589"/>
      <c r="L34" s="589"/>
      <c r="M34" s="589"/>
      <c r="N34" s="589"/>
      <c r="O34" s="589"/>
      <c r="P34" s="589"/>
      <c r="Q34" s="589"/>
      <c r="R34" s="589"/>
      <c r="S34" s="589"/>
      <c r="T34" s="111"/>
      <c r="U34" s="588">
        <f>IF(W34="","",MAX(C34:D43)+1)</f>
        <v>5</v>
      </c>
      <c r="V34" s="588"/>
      <c r="W34" s="589" t="str">
        <f>IF('各会計、関係団体の財政状況及び健全化判断比率'!B28="","",'各会計、関係団体の財政状況及び健全化判断比率'!B28)</f>
        <v>国民健康保険事業特別会計</v>
      </c>
      <c r="X34" s="589"/>
      <c r="Y34" s="589"/>
      <c r="Z34" s="589"/>
      <c r="AA34" s="589"/>
      <c r="AB34" s="589"/>
      <c r="AC34" s="589"/>
      <c r="AD34" s="589"/>
      <c r="AE34" s="589"/>
      <c r="AF34" s="589"/>
      <c r="AG34" s="589"/>
      <c r="AH34" s="589"/>
      <c r="AI34" s="589"/>
      <c r="AJ34" s="589"/>
      <c r="AK34" s="589"/>
      <c r="AL34" s="111"/>
      <c r="AM34" s="588">
        <f>IF(AO34="","",MAX(C34:D43,U34:V43)+1)</f>
        <v>8</v>
      </c>
      <c r="AN34" s="588"/>
      <c r="AO34" s="589" t="str">
        <f>IF('各会計、関係団体の財政状況及び健全化判断比率'!B31="","",'各会計、関係団体の財政状況及び健全化判断比率'!B31)</f>
        <v>堺市水道事業会計</v>
      </c>
      <c r="AP34" s="589"/>
      <c r="AQ34" s="589"/>
      <c r="AR34" s="589"/>
      <c r="AS34" s="589"/>
      <c r="AT34" s="589"/>
      <c r="AU34" s="589"/>
      <c r="AV34" s="589"/>
      <c r="AW34" s="589"/>
      <c r="AX34" s="589"/>
      <c r="AY34" s="589"/>
      <c r="AZ34" s="589"/>
      <c r="BA34" s="589"/>
      <c r="BB34" s="589"/>
      <c r="BC34" s="589"/>
      <c r="BD34" s="111"/>
      <c r="BE34" s="588" t="str">
        <f>IF(BG34="","",MAX(C34:D43,U34:V43,AM34:AN43)+1)</f>
        <v/>
      </c>
      <c r="BF34" s="588"/>
      <c r="BG34" s="589"/>
      <c r="BH34" s="589"/>
      <c r="BI34" s="589"/>
      <c r="BJ34" s="589"/>
      <c r="BK34" s="589"/>
      <c r="BL34" s="589"/>
      <c r="BM34" s="589"/>
      <c r="BN34" s="589"/>
      <c r="BO34" s="589"/>
      <c r="BP34" s="589"/>
      <c r="BQ34" s="589"/>
      <c r="BR34" s="589"/>
      <c r="BS34" s="589"/>
      <c r="BT34" s="589"/>
      <c r="BU34" s="589"/>
      <c r="BV34" s="111"/>
      <c r="BW34" s="588">
        <f>IF(BY34="","",MAX(C34:D43,U34:V43,AM34:AN43,BE34:BF43)+1)</f>
        <v>10</v>
      </c>
      <c r="BX34" s="588"/>
      <c r="BY34" s="589" t="str">
        <f>IF('各会計、関係団体の財政状況及び健全化判断比率'!B68="","",'各会計、関係団体の財政状況及び健全化判断比率'!B68)</f>
        <v>後期高齢者医療広域連合（一般会計）</v>
      </c>
      <c r="BZ34" s="589"/>
      <c r="CA34" s="589"/>
      <c r="CB34" s="589"/>
      <c r="CC34" s="589"/>
      <c r="CD34" s="589"/>
      <c r="CE34" s="589"/>
      <c r="CF34" s="589"/>
      <c r="CG34" s="589"/>
      <c r="CH34" s="589"/>
      <c r="CI34" s="589"/>
      <c r="CJ34" s="589"/>
      <c r="CK34" s="589"/>
      <c r="CL34" s="589"/>
      <c r="CM34" s="589"/>
      <c r="CN34" s="111"/>
      <c r="CO34" s="588">
        <f>IF(CQ34="","",MAX(C34:D43,U34:V43,AM34:AN43,BE34:BF43,BW34:BX43)+1)</f>
        <v>16</v>
      </c>
      <c r="CP34" s="588"/>
      <c r="CQ34" s="589" t="str">
        <f>IF('各会計、関係団体の財政状況及び健全化判断比率'!BS7="","",'各会計、関係団体の財政状況及び健全化判断比率'!BS7)</f>
        <v>（公財）堺市文化振興財団</v>
      </c>
      <c r="CR34" s="589"/>
      <c r="CS34" s="589"/>
      <c r="CT34" s="589"/>
      <c r="CU34" s="589"/>
      <c r="CV34" s="589"/>
      <c r="CW34" s="589"/>
      <c r="CX34" s="589"/>
      <c r="CY34" s="589"/>
      <c r="CZ34" s="589"/>
      <c r="DA34" s="589"/>
      <c r="DB34" s="589"/>
      <c r="DC34" s="589"/>
      <c r="DD34" s="589"/>
      <c r="DE34" s="589"/>
      <c r="DG34" s="590" t="str">
        <f>IF('各会計、関係団体の財政状況及び健全化判断比率'!BR7="","",'各会計、関係団体の財政状況及び健全化判断比率'!BR7)</f>
        <v/>
      </c>
      <c r="DH34" s="590"/>
      <c r="DI34" s="138"/>
    </row>
    <row r="35" spans="1:113" ht="32.25" customHeight="1" x14ac:dyDescent="0.2">
      <c r="A35" s="111"/>
      <c r="B35" s="135"/>
      <c r="C35" s="588">
        <f>IF(E35="","",C34+1)</f>
        <v>2</v>
      </c>
      <c r="D35" s="588"/>
      <c r="E35" s="589" t="str">
        <f>IF('各会計、関係団体の財政状況及び健全化判断比率'!B8="","",'各会計、関係団体の財政状況及び健全化判断比率'!B8)</f>
        <v>公共用地先行取得事業特別会計</v>
      </c>
      <c r="F35" s="589"/>
      <c r="G35" s="589"/>
      <c r="H35" s="589"/>
      <c r="I35" s="589"/>
      <c r="J35" s="589"/>
      <c r="K35" s="589"/>
      <c r="L35" s="589"/>
      <c r="M35" s="589"/>
      <c r="N35" s="589"/>
      <c r="O35" s="589"/>
      <c r="P35" s="589"/>
      <c r="Q35" s="589"/>
      <c r="R35" s="589"/>
      <c r="S35" s="589"/>
      <c r="T35" s="111"/>
      <c r="U35" s="588">
        <f>IF(W35="","",U34+1)</f>
        <v>6</v>
      </c>
      <c r="V35" s="588"/>
      <c r="W35" s="589" t="str">
        <f>IF('各会計、関係団体の財政状況及び健全化判断比率'!B29="","",'各会計、関係団体の財政状況及び健全化判断比率'!B29)</f>
        <v>介護保険事業特別会計</v>
      </c>
      <c r="X35" s="589"/>
      <c r="Y35" s="589"/>
      <c r="Z35" s="589"/>
      <c r="AA35" s="589"/>
      <c r="AB35" s="589"/>
      <c r="AC35" s="589"/>
      <c r="AD35" s="589"/>
      <c r="AE35" s="589"/>
      <c r="AF35" s="589"/>
      <c r="AG35" s="589"/>
      <c r="AH35" s="589"/>
      <c r="AI35" s="589"/>
      <c r="AJ35" s="589"/>
      <c r="AK35" s="589"/>
      <c r="AL35" s="111"/>
      <c r="AM35" s="588">
        <f t="shared" ref="AM35:AM43" si="0">IF(AO35="","",AM34+1)</f>
        <v>9</v>
      </c>
      <c r="AN35" s="588"/>
      <c r="AO35" s="589" t="str">
        <f>IF('各会計、関係団体の財政状況及び健全化判断比率'!B32="","",'各会計、関係団体の財政状況及び健全化判断比率'!B32)</f>
        <v>堺市下水道事業会計</v>
      </c>
      <c r="AP35" s="589"/>
      <c r="AQ35" s="589"/>
      <c r="AR35" s="589"/>
      <c r="AS35" s="589"/>
      <c r="AT35" s="589"/>
      <c r="AU35" s="589"/>
      <c r="AV35" s="589"/>
      <c r="AW35" s="589"/>
      <c r="AX35" s="589"/>
      <c r="AY35" s="589"/>
      <c r="AZ35" s="589"/>
      <c r="BA35" s="589"/>
      <c r="BB35" s="589"/>
      <c r="BC35" s="589"/>
      <c r="BD35" s="111"/>
      <c r="BE35" s="588" t="str">
        <f t="shared" ref="BE35:BE43" si="1">IF(BG35="","",BE34+1)</f>
        <v/>
      </c>
      <c r="BF35" s="588"/>
      <c r="BG35" s="589"/>
      <c r="BH35" s="589"/>
      <c r="BI35" s="589"/>
      <c r="BJ35" s="589"/>
      <c r="BK35" s="589"/>
      <c r="BL35" s="589"/>
      <c r="BM35" s="589"/>
      <c r="BN35" s="589"/>
      <c r="BO35" s="589"/>
      <c r="BP35" s="589"/>
      <c r="BQ35" s="589"/>
      <c r="BR35" s="589"/>
      <c r="BS35" s="589"/>
      <c r="BT35" s="589"/>
      <c r="BU35" s="589"/>
      <c r="BV35" s="111"/>
      <c r="BW35" s="588">
        <f t="shared" ref="BW35:BW43" si="2">IF(BY35="","",BW34+1)</f>
        <v>11</v>
      </c>
      <c r="BX35" s="588"/>
      <c r="BY35" s="589" t="str">
        <f>IF('各会計、関係団体の財政状況及び健全化判断比率'!B69="","",'各会計、関係団体の財政状況及び健全化判断比率'!B69)</f>
        <v>後期高齢者医療広域連合（後期高齢者医療特別会計）</v>
      </c>
      <c r="BZ35" s="589"/>
      <c r="CA35" s="589"/>
      <c r="CB35" s="589"/>
      <c r="CC35" s="589"/>
      <c r="CD35" s="589"/>
      <c r="CE35" s="589"/>
      <c r="CF35" s="589"/>
      <c r="CG35" s="589"/>
      <c r="CH35" s="589"/>
      <c r="CI35" s="589"/>
      <c r="CJ35" s="589"/>
      <c r="CK35" s="589"/>
      <c r="CL35" s="589"/>
      <c r="CM35" s="589"/>
      <c r="CN35" s="111"/>
      <c r="CO35" s="588">
        <f t="shared" ref="CO35:CO43" si="3">IF(CQ35="","",CO34+1)</f>
        <v>17</v>
      </c>
      <c r="CP35" s="588"/>
      <c r="CQ35" s="589" t="str">
        <f>IF('各会計、関係団体の財政状況及び健全化判断比率'!BS8="","",'各会計、関係団体の財政状況及び健全化判断比率'!BS8)</f>
        <v>（公財）堺市救急医療事業団</v>
      </c>
      <c r="CR35" s="589"/>
      <c r="CS35" s="589"/>
      <c r="CT35" s="589"/>
      <c r="CU35" s="589"/>
      <c r="CV35" s="589"/>
      <c r="CW35" s="589"/>
      <c r="CX35" s="589"/>
      <c r="CY35" s="589"/>
      <c r="CZ35" s="589"/>
      <c r="DA35" s="589"/>
      <c r="DB35" s="589"/>
      <c r="DC35" s="589"/>
      <c r="DD35" s="589"/>
      <c r="DE35" s="589"/>
      <c r="DG35" s="590" t="str">
        <f>IF('各会計、関係団体の財政状況及び健全化判断比率'!BR8="","",'各会計、関係団体の財政状況及び健全化判断比率'!BR8)</f>
        <v/>
      </c>
      <c r="DH35" s="590"/>
      <c r="DI35" s="138"/>
    </row>
    <row r="36" spans="1:113" ht="32.25" customHeight="1" x14ac:dyDescent="0.2">
      <c r="A36" s="111"/>
      <c r="B36" s="135"/>
      <c r="C36" s="588">
        <f>IF(E36="","",C35+1)</f>
        <v>3</v>
      </c>
      <c r="D36" s="588"/>
      <c r="E36" s="589" t="str">
        <f>IF('各会計、関係団体の財政状況及び健全化判断比率'!B9="","",'各会計、関係団体の財政状況及び健全化判断比率'!B9)</f>
        <v>母子父子寡婦福祉資金貸付事業特別会計</v>
      </c>
      <c r="F36" s="589"/>
      <c r="G36" s="589"/>
      <c r="H36" s="589"/>
      <c r="I36" s="589"/>
      <c r="J36" s="589"/>
      <c r="K36" s="589"/>
      <c r="L36" s="589"/>
      <c r="M36" s="589"/>
      <c r="N36" s="589"/>
      <c r="O36" s="589"/>
      <c r="P36" s="589"/>
      <c r="Q36" s="589"/>
      <c r="R36" s="589"/>
      <c r="S36" s="589"/>
      <c r="T36" s="111"/>
      <c r="U36" s="588">
        <f t="shared" ref="U36:U43" si="4">IF(W36="","",U35+1)</f>
        <v>7</v>
      </c>
      <c r="V36" s="588"/>
      <c r="W36" s="589" t="str">
        <f>IF('各会計、関係団体の財政状況及び健全化判断比率'!B30="","",'各会計、関係団体の財政状況及び健全化判断比率'!B30)</f>
        <v>後期高齢者医療事業特別会計</v>
      </c>
      <c r="X36" s="589"/>
      <c r="Y36" s="589"/>
      <c r="Z36" s="589"/>
      <c r="AA36" s="589"/>
      <c r="AB36" s="589"/>
      <c r="AC36" s="589"/>
      <c r="AD36" s="589"/>
      <c r="AE36" s="589"/>
      <c r="AF36" s="589"/>
      <c r="AG36" s="589"/>
      <c r="AH36" s="589"/>
      <c r="AI36" s="589"/>
      <c r="AJ36" s="589"/>
      <c r="AK36" s="589"/>
      <c r="AL36" s="111"/>
      <c r="AM36" s="588" t="str">
        <f t="shared" si="0"/>
        <v/>
      </c>
      <c r="AN36" s="588"/>
      <c r="AO36" s="589"/>
      <c r="AP36" s="589"/>
      <c r="AQ36" s="589"/>
      <c r="AR36" s="589"/>
      <c r="AS36" s="589"/>
      <c r="AT36" s="589"/>
      <c r="AU36" s="589"/>
      <c r="AV36" s="589"/>
      <c r="AW36" s="589"/>
      <c r="AX36" s="589"/>
      <c r="AY36" s="589"/>
      <c r="AZ36" s="589"/>
      <c r="BA36" s="589"/>
      <c r="BB36" s="589"/>
      <c r="BC36" s="589"/>
      <c r="BD36" s="111"/>
      <c r="BE36" s="588" t="str">
        <f t="shared" si="1"/>
        <v/>
      </c>
      <c r="BF36" s="588"/>
      <c r="BG36" s="589"/>
      <c r="BH36" s="589"/>
      <c r="BI36" s="589"/>
      <c r="BJ36" s="589"/>
      <c r="BK36" s="589"/>
      <c r="BL36" s="589"/>
      <c r="BM36" s="589"/>
      <c r="BN36" s="589"/>
      <c r="BO36" s="589"/>
      <c r="BP36" s="589"/>
      <c r="BQ36" s="589"/>
      <c r="BR36" s="589"/>
      <c r="BS36" s="589"/>
      <c r="BT36" s="589"/>
      <c r="BU36" s="589"/>
      <c r="BV36" s="111"/>
      <c r="BW36" s="588">
        <f t="shared" si="2"/>
        <v>12</v>
      </c>
      <c r="BX36" s="588"/>
      <c r="BY36" s="589" t="str">
        <f>IF('各会計、関係団体の財政状況及び健全化判断比率'!B70="","",'各会計、関係団体の財政状況及び健全化判断比率'!B70)</f>
        <v>大阪広域水道企業団
（水道事業会計）</v>
      </c>
      <c r="BZ36" s="589"/>
      <c r="CA36" s="589"/>
      <c r="CB36" s="589"/>
      <c r="CC36" s="589"/>
      <c r="CD36" s="589"/>
      <c r="CE36" s="589"/>
      <c r="CF36" s="589"/>
      <c r="CG36" s="589"/>
      <c r="CH36" s="589"/>
      <c r="CI36" s="589"/>
      <c r="CJ36" s="589"/>
      <c r="CK36" s="589"/>
      <c r="CL36" s="589"/>
      <c r="CM36" s="589"/>
      <c r="CN36" s="111"/>
      <c r="CO36" s="588">
        <f t="shared" si="3"/>
        <v>18</v>
      </c>
      <c r="CP36" s="588"/>
      <c r="CQ36" s="589" t="str">
        <f>IF('各会計、関係団体の財政状況及び健全化判断比率'!BS9="","",'各会計、関係団体の財政状況及び健全化判断比率'!BS9)</f>
        <v>（株）さかい新事業創造センター</v>
      </c>
      <c r="CR36" s="589"/>
      <c r="CS36" s="589"/>
      <c r="CT36" s="589"/>
      <c r="CU36" s="589"/>
      <c r="CV36" s="589"/>
      <c r="CW36" s="589"/>
      <c r="CX36" s="589"/>
      <c r="CY36" s="589"/>
      <c r="CZ36" s="589"/>
      <c r="DA36" s="589"/>
      <c r="DB36" s="589"/>
      <c r="DC36" s="589"/>
      <c r="DD36" s="589"/>
      <c r="DE36" s="589"/>
      <c r="DG36" s="590" t="str">
        <f>IF('各会計、関係団体の財政状況及び健全化判断比率'!BR9="","",'各会計、関係団体の財政状況及び健全化判断比率'!BR9)</f>
        <v/>
      </c>
      <c r="DH36" s="590"/>
      <c r="DI36" s="138"/>
    </row>
    <row r="37" spans="1:113" ht="32.25" customHeight="1" x14ac:dyDescent="0.2">
      <c r="A37" s="111"/>
      <c r="B37" s="135"/>
      <c r="C37" s="588">
        <f>IF(E37="","",C36+1)</f>
        <v>4</v>
      </c>
      <c r="D37" s="588"/>
      <c r="E37" s="589" t="str">
        <f>IF('各会計、関係団体の財政状況及び健全化判断比率'!B10="","",'各会計、関係団体の財政状況及び健全化判断比率'!B10)</f>
        <v>公債管理特別会計</v>
      </c>
      <c r="F37" s="589"/>
      <c r="G37" s="589"/>
      <c r="H37" s="589"/>
      <c r="I37" s="589"/>
      <c r="J37" s="589"/>
      <c r="K37" s="589"/>
      <c r="L37" s="589"/>
      <c r="M37" s="589"/>
      <c r="N37" s="589"/>
      <c r="O37" s="589"/>
      <c r="P37" s="589"/>
      <c r="Q37" s="589"/>
      <c r="R37" s="589"/>
      <c r="S37" s="589"/>
      <c r="T37" s="111"/>
      <c r="U37" s="588" t="str">
        <f t="shared" si="4"/>
        <v/>
      </c>
      <c r="V37" s="588"/>
      <c r="W37" s="589"/>
      <c r="X37" s="589"/>
      <c r="Y37" s="589"/>
      <c r="Z37" s="589"/>
      <c r="AA37" s="589"/>
      <c r="AB37" s="589"/>
      <c r="AC37" s="589"/>
      <c r="AD37" s="589"/>
      <c r="AE37" s="589"/>
      <c r="AF37" s="589"/>
      <c r="AG37" s="589"/>
      <c r="AH37" s="589"/>
      <c r="AI37" s="589"/>
      <c r="AJ37" s="589"/>
      <c r="AK37" s="589"/>
      <c r="AL37" s="111"/>
      <c r="AM37" s="588" t="str">
        <f t="shared" si="0"/>
        <v/>
      </c>
      <c r="AN37" s="588"/>
      <c r="AO37" s="589"/>
      <c r="AP37" s="589"/>
      <c r="AQ37" s="589"/>
      <c r="AR37" s="589"/>
      <c r="AS37" s="589"/>
      <c r="AT37" s="589"/>
      <c r="AU37" s="589"/>
      <c r="AV37" s="589"/>
      <c r="AW37" s="589"/>
      <c r="AX37" s="589"/>
      <c r="AY37" s="589"/>
      <c r="AZ37" s="589"/>
      <c r="BA37" s="589"/>
      <c r="BB37" s="589"/>
      <c r="BC37" s="589"/>
      <c r="BD37" s="111"/>
      <c r="BE37" s="588" t="str">
        <f t="shared" si="1"/>
        <v/>
      </c>
      <c r="BF37" s="588"/>
      <c r="BG37" s="589"/>
      <c r="BH37" s="589"/>
      <c r="BI37" s="589"/>
      <c r="BJ37" s="589"/>
      <c r="BK37" s="589"/>
      <c r="BL37" s="589"/>
      <c r="BM37" s="589"/>
      <c r="BN37" s="589"/>
      <c r="BO37" s="589"/>
      <c r="BP37" s="589"/>
      <c r="BQ37" s="589"/>
      <c r="BR37" s="589"/>
      <c r="BS37" s="589"/>
      <c r="BT37" s="589"/>
      <c r="BU37" s="589"/>
      <c r="BV37" s="111"/>
      <c r="BW37" s="588">
        <f t="shared" si="2"/>
        <v>13</v>
      </c>
      <c r="BX37" s="588"/>
      <c r="BY37" s="589" t="str">
        <f>IF('各会計、関係団体の財政状況及び健全化判断比率'!B71="","",'各会計、関係団体の財政状況及び健全化判断比率'!B71)</f>
        <v>大阪広域水道企業団
（工業用水道事業会計）</v>
      </c>
      <c r="BZ37" s="589"/>
      <c r="CA37" s="589"/>
      <c r="CB37" s="589"/>
      <c r="CC37" s="589"/>
      <c r="CD37" s="589"/>
      <c r="CE37" s="589"/>
      <c r="CF37" s="589"/>
      <c r="CG37" s="589"/>
      <c r="CH37" s="589"/>
      <c r="CI37" s="589"/>
      <c r="CJ37" s="589"/>
      <c r="CK37" s="589"/>
      <c r="CL37" s="589"/>
      <c r="CM37" s="589"/>
      <c r="CN37" s="111"/>
      <c r="CO37" s="588">
        <f t="shared" si="3"/>
        <v>19</v>
      </c>
      <c r="CP37" s="588"/>
      <c r="CQ37" s="589" t="str">
        <f>IF('各会計、関係団体の財政状況及び健全化判断比率'!BS10="","",'各会計、関係団体の財政状況及び健全化判断比率'!BS10)</f>
        <v>（公財）堺市産業振興センター</v>
      </c>
      <c r="CR37" s="589"/>
      <c r="CS37" s="589"/>
      <c r="CT37" s="589"/>
      <c r="CU37" s="589"/>
      <c r="CV37" s="589"/>
      <c r="CW37" s="589"/>
      <c r="CX37" s="589"/>
      <c r="CY37" s="589"/>
      <c r="CZ37" s="589"/>
      <c r="DA37" s="589"/>
      <c r="DB37" s="589"/>
      <c r="DC37" s="589"/>
      <c r="DD37" s="589"/>
      <c r="DE37" s="589"/>
      <c r="DG37" s="590" t="str">
        <f>IF('各会計、関係団体の財政状況及び健全化判断比率'!BR10="","",'各会計、関係団体の財政状況及び健全化判断比率'!BR10)</f>
        <v/>
      </c>
      <c r="DH37" s="590"/>
      <c r="DI37" s="138"/>
    </row>
    <row r="38" spans="1:113" ht="32.25" customHeight="1" x14ac:dyDescent="0.2">
      <c r="A38" s="111"/>
      <c r="B38" s="135"/>
      <c r="C38" s="588" t="str">
        <f t="shared" ref="C38:C43" si="5">IF(E38="","",C37+1)</f>
        <v/>
      </c>
      <c r="D38" s="588"/>
      <c r="E38" s="589" t="str">
        <f>IF('各会計、関係団体の財政状況及び健全化判断比率'!B11="","",'各会計、関係団体の財政状況及び健全化判断比率'!B11)</f>
        <v/>
      </c>
      <c r="F38" s="589"/>
      <c r="G38" s="589"/>
      <c r="H38" s="589"/>
      <c r="I38" s="589"/>
      <c r="J38" s="589"/>
      <c r="K38" s="589"/>
      <c r="L38" s="589"/>
      <c r="M38" s="589"/>
      <c r="N38" s="589"/>
      <c r="O38" s="589"/>
      <c r="P38" s="589"/>
      <c r="Q38" s="589"/>
      <c r="R38" s="589"/>
      <c r="S38" s="589"/>
      <c r="T38" s="111"/>
      <c r="U38" s="588" t="str">
        <f t="shared" si="4"/>
        <v/>
      </c>
      <c r="V38" s="588"/>
      <c r="W38" s="589"/>
      <c r="X38" s="589"/>
      <c r="Y38" s="589"/>
      <c r="Z38" s="589"/>
      <c r="AA38" s="589"/>
      <c r="AB38" s="589"/>
      <c r="AC38" s="589"/>
      <c r="AD38" s="589"/>
      <c r="AE38" s="589"/>
      <c r="AF38" s="589"/>
      <c r="AG38" s="589"/>
      <c r="AH38" s="589"/>
      <c r="AI38" s="589"/>
      <c r="AJ38" s="589"/>
      <c r="AK38" s="589"/>
      <c r="AL38" s="111"/>
      <c r="AM38" s="588" t="str">
        <f t="shared" si="0"/>
        <v/>
      </c>
      <c r="AN38" s="588"/>
      <c r="AO38" s="589"/>
      <c r="AP38" s="589"/>
      <c r="AQ38" s="589"/>
      <c r="AR38" s="589"/>
      <c r="AS38" s="589"/>
      <c r="AT38" s="589"/>
      <c r="AU38" s="589"/>
      <c r="AV38" s="589"/>
      <c r="AW38" s="589"/>
      <c r="AX38" s="589"/>
      <c r="AY38" s="589"/>
      <c r="AZ38" s="589"/>
      <c r="BA38" s="589"/>
      <c r="BB38" s="589"/>
      <c r="BC38" s="589"/>
      <c r="BD38" s="111"/>
      <c r="BE38" s="588" t="str">
        <f t="shared" si="1"/>
        <v/>
      </c>
      <c r="BF38" s="588"/>
      <c r="BG38" s="589"/>
      <c r="BH38" s="589"/>
      <c r="BI38" s="589"/>
      <c r="BJ38" s="589"/>
      <c r="BK38" s="589"/>
      <c r="BL38" s="589"/>
      <c r="BM38" s="589"/>
      <c r="BN38" s="589"/>
      <c r="BO38" s="589"/>
      <c r="BP38" s="589"/>
      <c r="BQ38" s="589"/>
      <c r="BR38" s="589"/>
      <c r="BS38" s="589"/>
      <c r="BT38" s="589"/>
      <c r="BU38" s="589"/>
      <c r="BV38" s="111"/>
      <c r="BW38" s="588">
        <f t="shared" si="2"/>
        <v>14</v>
      </c>
      <c r="BX38" s="588"/>
      <c r="BY38" s="589" t="str">
        <f>IF('各会計、関係団体の財政状況及び健全化判断比率'!B72="","",'各会計、関係団体の財政状況及び健全化判断比率'!B72)</f>
        <v>大阪府都市ボートレース企業団</v>
      </c>
      <c r="BZ38" s="589"/>
      <c r="CA38" s="589"/>
      <c r="CB38" s="589"/>
      <c r="CC38" s="589"/>
      <c r="CD38" s="589"/>
      <c r="CE38" s="589"/>
      <c r="CF38" s="589"/>
      <c r="CG38" s="589"/>
      <c r="CH38" s="589"/>
      <c r="CI38" s="589"/>
      <c r="CJ38" s="589"/>
      <c r="CK38" s="589"/>
      <c r="CL38" s="589"/>
      <c r="CM38" s="589"/>
      <c r="CN38" s="111"/>
      <c r="CO38" s="588">
        <f t="shared" si="3"/>
        <v>20</v>
      </c>
      <c r="CP38" s="588"/>
      <c r="CQ38" s="589" t="str">
        <f>IF('各会計、関係団体の財政状況及び健全化判断比率'!BS11="","",'各会計、関係団体の財政状況及び健全化判断比率'!BS11)</f>
        <v>（公財）堺市公園協会</v>
      </c>
      <c r="CR38" s="589"/>
      <c r="CS38" s="589"/>
      <c r="CT38" s="589"/>
      <c r="CU38" s="589"/>
      <c r="CV38" s="589"/>
      <c r="CW38" s="589"/>
      <c r="CX38" s="589"/>
      <c r="CY38" s="589"/>
      <c r="CZ38" s="589"/>
      <c r="DA38" s="589"/>
      <c r="DB38" s="589"/>
      <c r="DC38" s="589"/>
      <c r="DD38" s="589"/>
      <c r="DE38" s="589"/>
      <c r="DG38" s="590" t="str">
        <f>IF('各会計、関係団体の財政状況及び健全化判断比率'!BR11="","",'各会計、関係団体の財政状況及び健全化判断比率'!BR11)</f>
        <v/>
      </c>
      <c r="DH38" s="590"/>
      <c r="DI38" s="138"/>
    </row>
    <row r="39" spans="1:113" ht="32.25" customHeight="1" x14ac:dyDescent="0.2">
      <c r="A39" s="111"/>
      <c r="B39" s="135"/>
      <c r="C39" s="588" t="str">
        <f t="shared" si="5"/>
        <v/>
      </c>
      <c r="D39" s="588"/>
      <c r="E39" s="589" t="str">
        <f>IF('各会計、関係団体の財政状況及び健全化判断比率'!B12="","",'各会計、関係団体の財政状況及び健全化判断比率'!B12)</f>
        <v/>
      </c>
      <c r="F39" s="589"/>
      <c r="G39" s="589"/>
      <c r="H39" s="589"/>
      <c r="I39" s="589"/>
      <c r="J39" s="589"/>
      <c r="K39" s="589"/>
      <c r="L39" s="589"/>
      <c r="M39" s="589"/>
      <c r="N39" s="589"/>
      <c r="O39" s="589"/>
      <c r="P39" s="589"/>
      <c r="Q39" s="589"/>
      <c r="R39" s="589"/>
      <c r="S39" s="589"/>
      <c r="T39" s="111"/>
      <c r="U39" s="588" t="str">
        <f t="shared" si="4"/>
        <v/>
      </c>
      <c r="V39" s="588"/>
      <c r="W39" s="589"/>
      <c r="X39" s="589"/>
      <c r="Y39" s="589"/>
      <c r="Z39" s="589"/>
      <c r="AA39" s="589"/>
      <c r="AB39" s="589"/>
      <c r="AC39" s="589"/>
      <c r="AD39" s="589"/>
      <c r="AE39" s="589"/>
      <c r="AF39" s="589"/>
      <c r="AG39" s="589"/>
      <c r="AH39" s="589"/>
      <c r="AI39" s="589"/>
      <c r="AJ39" s="589"/>
      <c r="AK39" s="589"/>
      <c r="AL39" s="111"/>
      <c r="AM39" s="588" t="str">
        <f t="shared" si="0"/>
        <v/>
      </c>
      <c r="AN39" s="588"/>
      <c r="AO39" s="589"/>
      <c r="AP39" s="589"/>
      <c r="AQ39" s="589"/>
      <c r="AR39" s="589"/>
      <c r="AS39" s="589"/>
      <c r="AT39" s="589"/>
      <c r="AU39" s="589"/>
      <c r="AV39" s="589"/>
      <c r="AW39" s="589"/>
      <c r="AX39" s="589"/>
      <c r="AY39" s="589"/>
      <c r="AZ39" s="589"/>
      <c r="BA39" s="589"/>
      <c r="BB39" s="589"/>
      <c r="BC39" s="589"/>
      <c r="BD39" s="111"/>
      <c r="BE39" s="588" t="str">
        <f t="shared" si="1"/>
        <v/>
      </c>
      <c r="BF39" s="588"/>
      <c r="BG39" s="589"/>
      <c r="BH39" s="589"/>
      <c r="BI39" s="589"/>
      <c r="BJ39" s="589"/>
      <c r="BK39" s="589"/>
      <c r="BL39" s="589"/>
      <c r="BM39" s="589"/>
      <c r="BN39" s="589"/>
      <c r="BO39" s="589"/>
      <c r="BP39" s="589"/>
      <c r="BQ39" s="589"/>
      <c r="BR39" s="589"/>
      <c r="BS39" s="589"/>
      <c r="BT39" s="589"/>
      <c r="BU39" s="589"/>
      <c r="BV39" s="111"/>
      <c r="BW39" s="588">
        <f t="shared" si="2"/>
        <v>15</v>
      </c>
      <c r="BX39" s="588"/>
      <c r="BY39" s="589" t="str">
        <f>IF('各会計、関係団体の財政状況及び健全化判断比率'!B73="","",'各会計、関係団体の財政状況及び健全化判断比率'!B73)</f>
        <v>関西広域連合</v>
      </c>
      <c r="BZ39" s="589"/>
      <c r="CA39" s="589"/>
      <c r="CB39" s="589"/>
      <c r="CC39" s="589"/>
      <c r="CD39" s="589"/>
      <c r="CE39" s="589"/>
      <c r="CF39" s="589"/>
      <c r="CG39" s="589"/>
      <c r="CH39" s="589"/>
      <c r="CI39" s="589"/>
      <c r="CJ39" s="589"/>
      <c r="CK39" s="589"/>
      <c r="CL39" s="589"/>
      <c r="CM39" s="589"/>
      <c r="CN39" s="111"/>
      <c r="CO39" s="588">
        <f t="shared" si="3"/>
        <v>21</v>
      </c>
      <c r="CP39" s="588"/>
      <c r="CQ39" s="589" t="str">
        <f>IF('各会計、関係団体の財政状況及び健全化判断比率'!BS12="","",'各会計、関係団体の財政状況及び健全化判断比率'!BS12)</f>
        <v>（公財）堺市教育スポーツ振興事業団</v>
      </c>
      <c r="CR39" s="589"/>
      <c r="CS39" s="589"/>
      <c r="CT39" s="589"/>
      <c r="CU39" s="589"/>
      <c r="CV39" s="589"/>
      <c r="CW39" s="589"/>
      <c r="CX39" s="589"/>
      <c r="CY39" s="589"/>
      <c r="CZ39" s="589"/>
      <c r="DA39" s="589"/>
      <c r="DB39" s="589"/>
      <c r="DC39" s="589"/>
      <c r="DD39" s="589"/>
      <c r="DE39" s="589"/>
      <c r="DG39" s="590" t="str">
        <f>IF('各会計、関係団体の財政状況及び健全化判断比率'!BR12="","",'各会計、関係団体の財政状況及び健全化判断比率'!BR12)</f>
        <v/>
      </c>
      <c r="DH39" s="590"/>
      <c r="DI39" s="138"/>
    </row>
    <row r="40" spans="1:113" ht="32.25" customHeight="1" x14ac:dyDescent="0.2">
      <c r="A40" s="111"/>
      <c r="B40" s="135"/>
      <c r="C40" s="588" t="str">
        <f t="shared" si="5"/>
        <v/>
      </c>
      <c r="D40" s="588"/>
      <c r="E40" s="589" t="str">
        <f>IF('各会計、関係団体の財政状況及び健全化判断比率'!B13="","",'各会計、関係団体の財政状況及び健全化判断比率'!B13)</f>
        <v/>
      </c>
      <c r="F40" s="589"/>
      <c r="G40" s="589"/>
      <c r="H40" s="589"/>
      <c r="I40" s="589"/>
      <c r="J40" s="589"/>
      <c r="K40" s="589"/>
      <c r="L40" s="589"/>
      <c r="M40" s="589"/>
      <c r="N40" s="589"/>
      <c r="O40" s="589"/>
      <c r="P40" s="589"/>
      <c r="Q40" s="589"/>
      <c r="R40" s="589"/>
      <c r="S40" s="589"/>
      <c r="T40" s="111"/>
      <c r="U40" s="588" t="str">
        <f t="shared" si="4"/>
        <v/>
      </c>
      <c r="V40" s="588"/>
      <c r="W40" s="589"/>
      <c r="X40" s="589"/>
      <c r="Y40" s="589"/>
      <c r="Z40" s="589"/>
      <c r="AA40" s="589"/>
      <c r="AB40" s="589"/>
      <c r="AC40" s="589"/>
      <c r="AD40" s="589"/>
      <c r="AE40" s="589"/>
      <c r="AF40" s="589"/>
      <c r="AG40" s="589"/>
      <c r="AH40" s="589"/>
      <c r="AI40" s="589"/>
      <c r="AJ40" s="589"/>
      <c r="AK40" s="589"/>
      <c r="AL40" s="111"/>
      <c r="AM40" s="588" t="str">
        <f t="shared" si="0"/>
        <v/>
      </c>
      <c r="AN40" s="588"/>
      <c r="AO40" s="589"/>
      <c r="AP40" s="589"/>
      <c r="AQ40" s="589"/>
      <c r="AR40" s="589"/>
      <c r="AS40" s="589"/>
      <c r="AT40" s="589"/>
      <c r="AU40" s="589"/>
      <c r="AV40" s="589"/>
      <c r="AW40" s="589"/>
      <c r="AX40" s="589"/>
      <c r="AY40" s="589"/>
      <c r="AZ40" s="589"/>
      <c r="BA40" s="589"/>
      <c r="BB40" s="589"/>
      <c r="BC40" s="589"/>
      <c r="BD40" s="111"/>
      <c r="BE40" s="588" t="str">
        <f t="shared" si="1"/>
        <v/>
      </c>
      <c r="BF40" s="588"/>
      <c r="BG40" s="589"/>
      <c r="BH40" s="589"/>
      <c r="BI40" s="589"/>
      <c r="BJ40" s="589"/>
      <c r="BK40" s="589"/>
      <c r="BL40" s="589"/>
      <c r="BM40" s="589"/>
      <c r="BN40" s="589"/>
      <c r="BO40" s="589"/>
      <c r="BP40" s="589"/>
      <c r="BQ40" s="589"/>
      <c r="BR40" s="589"/>
      <c r="BS40" s="589"/>
      <c r="BT40" s="589"/>
      <c r="BU40" s="589"/>
      <c r="BV40" s="111"/>
      <c r="BW40" s="588" t="str">
        <f t="shared" si="2"/>
        <v/>
      </c>
      <c r="BX40" s="588"/>
      <c r="BY40" s="589" t="str">
        <f>IF('各会計、関係団体の財政状況及び健全化判断比率'!B74="","",'各会計、関係団体の財政状況及び健全化判断比率'!B74)</f>
        <v/>
      </c>
      <c r="BZ40" s="589"/>
      <c r="CA40" s="589"/>
      <c r="CB40" s="589"/>
      <c r="CC40" s="589"/>
      <c r="CD40" s="589"/>
      <c r="CE40" s="589"/>
      <c r="CF40" s="589"/>
      <c r="CG40" s="589"/>
      <c r="CH40" s="589"/>
      <c r="CI40" s="589"/>
      <c r="CJ40" s="589"/>
      <c r="CK40" s="589"/>
      <c r="CL40" s="589"/>
      <c r="CM40" s="589"/>
      <c r="CN40" s="111"/>
      <c r="CO40" s="588">
        <f t="shared" si="3"/>
        <v>22</v>
      </c>
      <c r="CP40" s="588"/>
      <c r="CQ40" s="589" t="str">
        <f>IF('各会計、関係団体の財政状況及び健全化判断比率'!BS13="","",'各会計、関係団体の財政状況及び健全化判断比率'!BS13)</f>
        <v>（地独）堺市立病院機構</v>
      </c>
      <c r="CR40" s="589"/>
      <c r="CS40" s="589"/>
      <c r="CT40" s="589"/>
      <c r="CU40" s="589"/>
      <c r="CV40" s="589"/>
      <c r="CW40" s="589"/>
      <c r="CX40" s="589"/>
      <c r="CY40" s="589"/>
      <c r="CZ40" s="589"/>
      <c r="DA40" s="589"/>
      <c r="DB40" s="589"/>
      <c r="DC40" s="589"/>
      <c r="DD40" s="589"/>
      <c r="DE40" s="589"/>
      <c r="DG40" s="590" t="str">
        <f>IF('各会計、関係団体の財政状況及び健全化判断比率'!BR13="","",'各会計、関係団体の財政状況及び健全化判断比率'!BR13)</f>
        <v/>
      </c>
      <c r="DH40" s="590"/>
      <c r="DI40" s="138"/>
    </row>
    <row r="41" spans="1:113" ht="32.25" customHeight="1" x14ac:dyDescent="0.2">
      <c r="A41" s="111"/>
      <c r="B41" s="135"/>
      <c r="C41" s="588" t="str">
        <f t="shared" si="5"/>
        <v/>
      </c>
      <c r="D41" s="588"/>
      <c r="E41" s="589" t="str">
        <f>IF('各会計、関係団体の財政状況及び健全化判断比率'!B14="","",'各会計、関係団体の財政状況及び健全化判断比率'!B14)</f>
        <v/>
      </c>
      <c r="F41" s="589"/>
      <c r="G41" s="589"/>
      <c r="H41" s="589"/>
      <c r="I41" s="589"/>
      <c r="J41" s="589"/>
      <c r="K41" s="589"/>
      <c r="L41" s="589"/>
      <c r="M41" s="589"/>
      <c r="N41" s="589"/>
      <c r="O41" s="589"/>
      <c r="P41" s="589"/>
      <c r="Q41" s="589"/>
      <c r="R41" s="589"/>
      <c r="S41" s="589"/>
      <c r="T41" s="111"/>
      <c r="U41" s="588" t="str">
        <f t="shared" si="4"/>
        <v/>
      </c>
      <c r="V41" s="588"/>
      <c r="W41" s="589"/>
      <c r="X41" s="589"/>
      <c r="Y41" s="589"/>
      <c r="Z41" s="589"/>
      <c r="AA41" s="589"/>
      <c r="AB41" s="589"/>
      <c r="AC41" s="589"/>
      <c r="AD41" s="589"/>
      <c r="AE41" s="589"/>
      <c r="AF41" s="589"/>
      <c r="AG41" s="589"/>
      <c r="AH41" s="589"/>
      <c r="AI41" s="589"/>
      <c r="AJ41" s="589"/>
      <c r="AK41" s="589"/>
      <c r="AL41" s="111"/>
      <c r="AM41" s="588" t="str">
        <f t="shared" si="0"/>
        <v/>
      </c>
      <c r="AN41" s="588"/>
      <c r="AO41" s="589"/>
      <c r="AP41" s="589"/>
      <c r="AQ41" s="589"/>
      <c r="AR41" s="589"/>
      <c r="AS41" s="589"/>
      <c r="AT41" s="589"/>
      <c r="AU41" s="589"/>
      <c r="AV41" s="589"/>
      <c r="AW41" s="589"/>
      <c r="AX41" s="589"/>
      <c r="AY41" s="589"/>
      <c r="AZ41" s="589"/>
      <c r="BA41" s="589"/>
      <c r="BB41" s="589"/>
      <c r="BC41" s="589"/>
      <c r="BD41" s="111"/>
      <c r="BE41" s="588" t="str">
        <f t="shared" si="1"/>
        <v/>
      </c>
      <c r="BF41" s="588"/>
      <c r="BG41" s="589"/>
      <c r="BH41" s="589"/>
      <c r="BI41" s="589"/>
      <c r="BJ41" s="589"/>
      <c r="BK41" s="589"/>
      <c r="BL41" s="589"/>
      <c r="BM41" s="589"/>
      <c r="BN41" s="589"/>
      <c r="BO41" s="589"/>
      <c r="BP41" s="589"/>
      <c r="BQ41" s="589"/>
      <c r="BR41" s="589"/>
      <c r="BS41" s="589"/>
      <c r="BT41" s="589"/>
      <c r="BU41" s="589"/>
      <c r="BV41" s="111"/>
      <c r="BW41" s="588" t="str">
        <f t="shared" si="2"/>
        <v/>
      </c>
      <c r="BX41" s="588"/>
      <c r="BY41" s="589" t="str">
        <f>IF('各会計、関係団体の財政状況及び健全化判断比率'!B75="","",'各会計、関係団体の財政状況及び健全化判断比率'!B75)</f>
        <v/>
      </c>
      <c r="BZ41" s="589"/>
      <c r="CA41" s="589"/>
      <c r="CB41" s="589"/>
      <c r="CC41" s="589"/>
      <c r="CD41" s="589"/>
      <c r="CE41" s="589"/>
      <c r="CF41" s="589"/>
      <c r="CG41" s="589"/>
      <c r="CH41" s="589"/>
      <c r="CI41" s="589"/>
      <c r="CJ41" s="589"/>
      <c r="CK41" s="589"/>
      <c r="CL41" s="589"/>
      <c r="CM41" s="589"/>
      <c r="CN41" s="111"/>
      <c r="CO41" s="588" t="str">
        <f t="shared" si="3"/>
        <v/>
      </c>
      <c r="CP41" s="588"/>
      <c r="CQ41" s="589" t="str">
        <f>IF('各会計、関係団体の財政状況及び健全化判断比率'!BS14="","",'各会計、関係団体の財政状況及び健全化判断比率'!BS14)</f>
        <v/>
      </c>
      <c r="CR41" s="589"/>
      <c r="CS41" s="589"/>
      <c r="CT41" s="589"/>
      <c r="CU41" s="589"/>
      <c r="CV41" s="589"/>
      <c r="CW41" s="589"/>
      <c r="CX41" s="589"/>
      <c r="CY41" s="589"/>
      <c r="CZ41" s="589"/>
      <c r="DA41" s="589"/>
      <c r="DB41" s="589"/>
      <c r="DC41" s="589"/>
      <c r="DD41" s="589"/>
      <c r="DE41" s="589"/>
      <c r="DG41" s="590" t="str">
        <f>IF('各会計、関係団体の財政状況及び健全化判断比率'!BR14="","",'各会計、関係団体の財政状況及び健全化判断比率'!BR14)</f>
        <v/>
      </c>
      <c r="DH41" s="590"/>
      <c r="DI41" s="138"/>
    </row>
    <row r="42" spans="1:113" ht="32.25" customHeight="1" x14ac:dyDescent="0.2">
      <c r="B42" s="135"/>
      <c r="C42" s="588" t="str">
        <f t="shared" si="5"/>
        <v/>
      </c>
      <c r="D42" s="588"/>
      <c r="E42" s="589" t="str">
        <f>IF('各会計、関係団体の財政状況及び健全化判断比率'!B15="","",'各会計、関係団体の財政状況及び健全化判断比率'!B15)</f>
        <v/>
      </c>
      <c r="F42" s="589"/>
      <c r="G42" s="589"/>
      <c r="H42" s="589"/>
      <c r="I42" s="589"/>
      <c r="J42" s="589"/>
      <c r="K42" s="589"/>
      <c r="L42" s="589"/>
      <c r="M42" s="589"/>
      <c r="N42" s="589"/>
      <c r="O42" s="589"/>
      <c r="P42" s="589"/>
      <c r="Q42" s="589"/>
      <c r="R42" s="589"/>
      <c r="S42" s="589"/>
      <c r="T42" s="111"/>
      <c r="U42" s="588" t="str">
        <f t="shared" si="4"/>
        <v/>
      </c>
      <c r="V42" s="588"/>
      <c r="W42" s="589"/>
      <c r="X42" s="589"/>
      <c r="Y42" s="589"/>
      <c r="Z42" s="589"/>
      <c r="AA42" s="589"/>
      <c r="AB42" s="589"/>
      <c r="AC42" s="589"/>
      <c r="AD42" s="589"/>
      <c r="AE42" s="589"/>
      <c r="AF42" s="589"/>
      <c r="AG42" s="589"/>
      <c r="AH42" s="589"/>
      <c r="AI42" s="589"/>
      <c r="AJ42" s="589"/>
      <c r="AK42" s="589"/>
      <c r="AL42" s="111"/>
      <c r="AM42" s="588" t="str">
        <f t="shared" si="0"/>
        <v/>
      </c>
      <c r="AN42" s="588"/>
      <c r="AO42" s="589"/>
      <c r="AP42" s="589"/>
      <c r="AQ42" s="589"/>
      <c r="AR42" s="589"/>
      <c r="AS42" s="589"/>
      <c r="AT42" s="589"/>
      <c r="AU42" s="589"/>
      <c r="AV42" s="589"/>
      <c r="AW42" s="589"/>
      <c r="AX42" s="589"/>
      <c r="AY42" s="589"/>
      <c r="AZ42" s="589"/>
      <c r="BA42" s="589"/>
      <c r="BB42" s="589"/>
      <c r="BC42" s="589"/>
      <c r="BD42" s="111"/>
      <c r="BE42" s="588" t="str">
        <f t="shared" si="1"/>
        <v/>
      </c>
      <c r="BF42" s="588"/>
      <c r="BG42" s="589"/>
      <c r="BH42" s="589"/>
      <c r="BI42" s="589"/>
      <c r="BJ42" s="589"/>
      <c r="BK42" s="589"/>
      <c r="BL42" s="589"/>
      <c r="BM42" s="589"/>
      <c r="BN42" s="589"/>
      <c r="BO42" s="589"/>
      <c r="BP42" s="589"/>
      <c r="BQ42" s="589"/>
      <c r="BR42" s="589"/>
      <c r="BS42" s="589"/>
      <c r="BT42" s="589"/>
      <c r="BU42" s="589"/>
      <c r="BV42" s="111"/>
      <c r="BW42" s="588" t="str">
        <f t="shared" si="2"/>
        <v/>
      </c>
      <c r="BX42" s="588"/>
      <c r="BY42" s="589" t="str">
        <f>IF('各会計、関係団体の財政状況及び健全化判断比率'!B76="","",'各会計、関係団体の財政状況及び健全化判断比率'!B76)</f>
        <v/>
      </c>
      <c r="BZ42" s="589"/>
      <c r="CA42" s="589"/>
      <c r="CB42" s="589"/>
      <c r="CC42" s="589"/>
      <c r="CD42" s="589"/>
      <c r="CE42" s="589"/>
      <c r="CF42" s="589"/>
      <c r="CG42" s="589"/>
      <c r="CH42" s="589"/>
      <c r="CI42" s="589"/>
      <c r="CJ42" s="589"/>
      <c r="CK42" s="589"/>
      <c r="CL42" s="589"/>
      <c r="CM42" s="589"/>
      <c r="CN42" s="111"/>
      <c r="CO42" s="588" t="str">
        <f t="shared" si="3"/>
        <v/>
      </c>
      <c r="CP42" s="588"/>
      <c r="CQ42" s="589" t="str">
        <f>IF('各会計、関係団体の財政状況及び健全化判断比率'!BS15="","",'各会計、関係団体の財政状況及び健全化判断比率'!BS15)</f>
        <v/>
      </c>
      <c r="CR42" s="589"/>
      <c r="CS42" s="589"/>
      <c r="CT42" s="589"/>
      <c r="CU42" s="589"/>
      <c r="CV42" s="589"/>
      <c r="CW42" s="589"/>
      <c r="CX42" s="589"/>
      <c r="CY42" s="589"/>
      <c r="CZ42" s="589"/>
      <c r="DA42" s="589"/>
      <c r="DB42" s="589"/>
      <c r="DC42" s="589"/>
      <c r="DD42" s="589"/>
      <c r="DE42" s="589"/>
      <c r="DG42" s="590" t="str">
        <f>IF('各会計、関係団体の財政状況及び健全化判断比率'!BR15="","",'各会計、関係団体の財政状況及び健全化判断比率'!BR15)</f>
        <v/>
      </c>
      <c r="DH42" s="590"/>
      <c r="DI42" s="138"/>
    </row>
    <row r="43" spans="1:113" ht="32.25" customHeight="1" x14ac:dyDescent="0.2">
      <c r="B43" s="135"/>
      <c r="C43" s="588" t="str">
        <f t="shared" si="5"/>
        <v/>
      </c>
      <c r="D43" s="588"/>
      <c r="E43" s="589" t="str">
        <f>IF('各会計、関係団体の財政状況及び健全化判断比率'!B16="","",'各会計、関係団体の財政状況及び健全化判断比率'!B16)</f>
        <v/>
      </c>
      <c r="F43" s="589"/>
      <c r="G43" s="589"/>
      <c r="H43" s="589"/>
      <c r="I43" s="589"/>
      <c r="J43" s="589"/>
      <c r="K43" s="589"/>
      <c r="L43" s="589"/>
      <c r="M43" s="589"/>
      <c r="N43" s="589"/>
      <c r="O43" s="589"/>
      <c r="P43" s="589"/>
      <c r="Q43" s="589"/>
      <c r="R43" s="589"/>
      <c r="S43" s="589"/>
      <c r="T43" s="111"/>
      <c r="U43" s="588" t="str">
        <f t="shared" si="4"/>
        <v/>
      </c>
      <c r="V43" s="588"/>
      <c r="W43" s="589"/>
      <c r="X43" s="589"/>
      <c r="Y43" s="589"/>
      <c r="Z43" s="589"/>
      <c r="AA43" s="589"/>
      <c r="AB43" s="589"/>
      <c r="AC43" s="589"/>
      <c r="AD43" s="589"/>
      <c r="AE43" s="589"/>
      <c r="AF43" s="589"/>
      <c r="AG43" s="589"/>
      <c r="AH43" s="589"/>
      <c r="AI43" s="589"/>
      <c r="AJ43" s="589"/>
      <c r="AK43" s="589"/>
      <c r="AL43" s="111"/>
      <c r="AM43" s="588" t="str">
        <f t="shared" si="0"/>
        <v/>
      </c>
      <c r="AN43" s="588"/>
      <c r="AO43" s="589"/>
      <c r="AP43" s="589"/>
      <c r="AQ43" s="589"/>
      <c r="AR43" s="589"/>
      <c r="AS43" s="589"/>
      <c r="AT43" s="589"/>
      <c r="AU43" s="589"/>
      <c r="AV43" s="589"/>
      <c r="AW43" s="589"/>
      <c r="AX43" s="589"/>
      <c r="AY43" s="589"/>
      <c r="AZ43" s="589"/>
      <c r="BA43" s="589"/>
      <c r="BB43" s="589"/>
      <c r="BC43" s="589"/>
      <c r="BD43" s="111"/>
      <c r="BE43" s="588" t="str">
        <f t="shared" si="1"/>
        <v/>
      </c>
      <c r="BF43" s="588"/>
      <c r="BG43" s="589"/>
      <c r="BH43" s="589"/>
      <c r="BI43" s="589"/>
      <c r="BJ43" s="589"/>
      <c r="BK43" s="589"/>
      <c r="BL43" s="589"/>
      <c r="BM43" s="589"/>
      <c r="BN43" s="589"/>
      <c r="BO43" s="589"/>
      <c r="BP43" s="589"/>
      <c r="BQ43" s="589"/>
      <c r="BR43" s="589"/>
      <c r="BS43" s="589"/>
      <c r="BT43" s="589"/>
      <c r="BU43" s="589"/>
      <c r="BV43" s="111"/>
      <c r="BW43" s="588" t="str">
        <f t="shared" si="2"/>
        <v/>
      </c>
      <c r="BX43" s="588"/>
      <c r="BY43" s="589" t="str">
        <f>IF('各会計、関係団体の財政状況及び健全化判断比率'!B77="","",'各会計、関係団体の財政状況及び健全化判断比率'!B77)</f>
        <v/>
      </c>
      <c r="BZ43" s="589"/>
      <c r="CA43" s="589"/>
      <c r="CB43" s="589"/>
      <c r="CC43" s="589"/>
      <c r="CD43" s="589"/>
      <c r="CE43" s="589"/>
      <c r="CF43" s="589"/>
      <c r="CG43" s="589"/>
      <c r="CH43" s="589"/>
      <c r="CI43" s="589"/>
      <c r="CJ43" s="589"/>
      <c r="CK43" s="589"/>
      <c r="CL43" s="589"/>
      <c r="CM43" s="589"/>
      <c r="CN43" s="111"/>
      <c r="CO43" s="588" t="str">
        <f t="shared" si="3"/>
        <v/>
      </c>
      <c r="CP43" s="588"/>
      <c r="CQ43" s="589" t="str">
        <f>IF('各会計、関係団体の財政状況及び健全化判断比率'!BS16="","",'各会計、関係団体の財政状況及び健全化判断比率'!BS16)</f>
        <v/>
      </c>
      <c r="CR43" s="589"/>
      <c r="CS43" s="589"/>
      <c r="CT43" s="589"/>
      <c r="CU43" s="589"/>
      <c r="CV43" s="589"/>
      <c r="CW43" s="589"/>
      <c r="CX43" s="589"/>
      <c r="CY43" s="589"/>
      <c r="CZ43" s="589"/>
      <c r="DA43" s="589"/>
      <c r="DB43" s="589"/>
      <c r="DC43" s="589"/>
      <c r="DD43" s="589"/>
      <c r="DE43" s="589"/>
      <c r="DG43" s="590" t="str">
        <f>IF('各会計、関係団体の財政状況及び健全化判断比率'!BR16="","",'各会計、関係団体の財政状況及び健全化判断比率'!BR16)</f>
        <v/>
      </c>
      <c r="DH43" s="590"/>
      <c r="DI43" s="138"/>
    </row>
    <row r="44" spans="1:113" ht="13.5" customHeight="1" thickBot="1" x14ac:dyDescent="0.25">
      <c r="B44" s="139"/>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1"/>
    </row>
    <row r="45" spans="1:113" x14ac:dyDescent="0.2"/>
    <row r="46" spans="1:113" x14ac:dyDescent="0.2">
      <c r="B46" s="110" t="s">
        <v>205</v>
      </c>
      <c r="E46" s="591" t="s">
        <v>206</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row>
    <row r="47" spans="1:113" x14ac:dyDescent="0.2">
      <c r="E47" s="591" t="s">
        <v>207</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row>
    <row r="48" spans="1:113" x14ac:dyDescent="0.2">
      <c r="E48" s="591" t="s">
        <v>208</v>
      </c>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row>
    <row r="49" spans="5:113" x14ac:dyDescent="0.2">
      <c r="E49" s="592" t="s">
        <v>209</v>
      </c>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row>
    <row r="50" spans="5:113" x14ac:dyDescent="0.2">
      <c r="E50" s="591" t="s">
        <v>210</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row>
    <row r="51" spans="5:113" x14ac:dyDescent="0.2">
      <c r="E51" s="591" t="s">
        <v>211</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row>
    <row r="52" spans="5:113" x14ac:dyDescent="0.2">
      <c r="E52" s="591" t="s">
        <v>212</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row>
    <row r="53" spans="5:113" x14ac:dyDescent="0.2">
      <c r="E53" s="591" t="s">
        <v>213</v>
      </c>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591"/>
      <c r="CW53" s="591"/>
      <c r="CX53" s="591"/>
      <c r="CY53" s="591"/>
      <c r="CZ53" s="591"/>
      <c r="DA53" s="591"/>
      <c r="DB53" s="591"/>
      <c r="DC53" s="591"/>
      <c r="DD53" s="591"/>
      <c r="DE53" s="591"/>
      <c r="DF53" s="591"/>
      <c r="DG53" s="591"/>
      <c r="DH53" s="591"/>
      <c r="DI53" s="591"/>
    </row>
    <row r="54" spans="5:113" x14ac:dyDescent="0.2"/>
    <row r="55" spans="5:113" x14ac:dyDescent="0.2"/>
    <row r="56" spans="5:113" x14ac:dyDescent="0.2"/>
  </sheetData>
  <sheetProtection algorithmName="SHA-512" hashValue="WxyzIB1Y632qtbmI3lQ7dZ/e+CaDcA5542JomIIyNwwTo8OOJMzlUI2hWsMRCWfpW8G5blpqFbcnYNI20BM0Ow==" saltValue="ALh5ufM1Um08txGU3WO9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7F1D7-3B6F-462B-A019-FA7EDBB4B491}">
  <sheetPr>
    <pageSetUpPr fitToPage="1"/>
  </sheetPr>
  <dimension ref="A1:P49"/>
  <sheetViews>
    <sheetView showGridLines="0" zoomScaleNormal="10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566</v>
      </c>
      <c r="G33" s="17" t="s">
        <v>567</v>
      </c>
      <c r="H33" s="17" t="s">
        <v>568</v>
      </c>
      <c r="I33" s="17" t="s">
        <v>569</v>
      </c>
      <c r="J33" s="18" t="s">
        <v>570</v>
      </c>
      <c r="K33" s="10"/>
      <c r="L33" s="10"/>
      <c r="M33" s="10"/>
      <c r="N33" s="10"/>
      <c r="O33" s="10"/>
      <c r="P33" s="10"/>
    </row>
    <row r="34" spans="1:16" ht="39" customHeight="1" x14ac:dyDescent="0.2">
      <c r="A34" s="10"/>
      <c r="B34" s="299"/>
      <c r="C34" s="1140" t="s">
        <v>572</v>
      </c>
      <c r="D34" s="1140"/>
      <c r="E34" s="1141"/>
      <c r="F34" s="300">
        <v>3.97</v>
      </c>
      <c r="G34" s="301">
        <v>3.68</v>
      </c>
      <c r="H34" s="301">
        <v>3.36</v>
      </c>
      <c r="I34" s="301">
        <v>3.44</v>
      </c>
      <c r="J34" s="302">
        <v>4.34</v>
      </c>
      <c r="K34" s="10"/>
      <c r="L34" s="10"/>
      <c r="M34" s="10"/>
      <c r="N34" s="10"/>
      <c r="O34" s="10"/>
      <c r="P34" s="10"/>
    </row>
    <row r="35" spans="1:16" ht="39" customHeight="1" x14ac:dyDescent="0.2">
      <c r="A35" s="10"/>
      <c r="B35" s="303"/>
      <c r="C35" s="1136" t="s">
        <v>573</v>
      </c>
      <c r="D35" s="1136"/>
      <c r="E35" s="1137"/>
      <c r="F35" s="304">
        <v>0.61</v>
      </c>
      <c r="G35" s="305">
        <v>0.6</v>
      </c>
      <c r="H35" s="305">
        <v>0.59</v>
      </c>
      <c r="I35" s="305">
        <v>3.03</v>
      </c>
      <c r="J35" s="306">
        <v>3.33</v>
      </c>
      <c r="K35" s="10"/>
      <c r="L35" s="10"/>
      <c r="M35" s="10"/>
      <c r="N35" s="10"/>
      <c r="O35" s="10"/>
      <c r="P35" s="10"/>
    </row>
    <row r="36" spans="1:16" ht="39" customHeight="1" x14ac:dyDescent="0.2">
      <c r="A36" s="10"/>
      <c r="B36" s="303"/>
      <c r="C36" s="1136" t="s">
        <v>574</v>
      </c>
      <c r="D36" s="1136"/>
      <c r="E36" s="1137"/>
      <c r="F36" s="304">
        <v>1.85</v>
      </c>
      <c r="G36" s="305">
        <v>2.92</v>
      </c>
      <c r="H36" s="305">
        <v>2.81</v>
      </c>
      <c r="I36" s="305">
        <v>2.5299999999999998</v>
      </c>
      <c r="J36" s="306">
        <v>2.19</v>
      </c>
      <c r="K36" s="10"/>
      <c r="L36" s="10"/>
      <c r="M36" s="10"/>
      <c r="N36" s="10"/>
      <c r="O36" s="10"/>
      <c r="P36" s="10"/>
    </row>
    <row r="37" spans="1:16" ht="39" customHeight="1" x14ac:dyDescent="0.2">
      <c r="A37" s="10"/>
      <c r="B37" s="303"/>
      <c r="C37" s="1136" t="s">
        <v>575</v>
      </c>
      <c r="D37" s="1136"/>
      <c r="E37" s="1137"/>
      <c r="F37" s="304">
        <v>0.64</v>
      </c>
      <c r="G37" s="305">
        <v>0.99</v>
      </c>
      <c r="H37" s="305">
        <v>1.41</v>
      </c>
      <c r="I37" s="305">
        <v>1.39</v>
      </c>
      <c r="J37" s="306">
        <v>0.83</v>
      </c>
      <c r="K37" s="10"/>
      <c r="L37" s="10"/>
      <c r="M37" s="10"/>
      <c r="N37" s="10"/>
      <c r="O37" s="10"/>
      <c r="P37" s="10"/>
    </row>
    <row r="38" spans="1:16" ht="39" customHeight="1" x14ac:dyDescent="0.2">
      <c r="A38" s="10"/>
      <c r="B38" s="303"/>
      <c r="C38" s="1136" t="s">
        <v>576</v>
      </c>
      <c r="D38" s="1136"/>
      <c r="E38" s="1137"/>
      <c r="F38" s="304">
        <v>0.19</v>
      </c>
      <c r="G38" s="305">
        <v>0.19</v>
      </c>
      <c r="H38" s="305">
        <v>0.21</v>
      </c>
      <c r="I38" s="305">
        <v>0.21</v>
      </c>
      <c r="J38" s="306">
        <v>0.25</v>
      </c>
      <c r="K38" s="10"/>
      <c r="L38" s="10"/>
      <c r="M38" s="10"/>
      <c r="N38" s="10"/>
      <c r="O38" s="10"/>
      <c r="P38" s="10"/>
    </row>
    <row r="39" spans="1:16" ht="39" customHeight="1" x14ac:dyDescent="0.2">
      <c r="A39" s="10"/>
      <c r="B39" s="303"/>
      <c r="C39" s="1136" t="s">
        <v>577</v>
      </c>
      <c r="D39" s="1136"/>
      <c r="E39" s="1137"/>
      <c r="F39" s="304">
        <v>0.17</v>
      </c>
      <c r="G39" s="305">
        <v>0.04</v>
      </c>
      <c r="H39" s="305">
        <v>0.04</v>
      </c>
      <c r="I39" s="305">
        <v>0.05</v>
      </c>
      <c r="J39" s="306">
        <v>0.08</v>
      </c>
      <c r="K39" s="10"/>
      <c r="L39" s="10"/>
      <c r="M39" s="10"/>
      <c r="N39" s="10"/>
      <c r="O39" s="10"/>
      <c r="P39" s="10"/>
    </row>
    <row r="40" spans="1:16" ht="39" customHeight="1" x14ac:dyDescent="0.2">
      <c r="A40" s="10"/>
      <c r="B40" s="303"/>
      <c r="C40" s="1136" t="s">
        <v>578</v>
      </c>
      <c r="D40" s="1136"/>
      <c r="E40" s="1137"/>
      <c r="F40" s="304">
        <v>0.61</v>
      </c>
      <c r="G40" s="305">
        <v>0.26</v>
      </c>
      <c r="H40" s="305">
        <v>0.39</v>
      </c>
      <c r="I40" s="305">
        <v>0</v>
      </c>
      <c r="J40" s="306">
        <v>0.06</v>
      </c>
      <c r="K40" s="10"/>
      <c r="L40" s="10"/>
      <c r="M40" s="10"/>
      <c r="N40" s="10"/>
      <c r="O40" s="10"/>
      <c r="P40" s="10"/>
    </row>
    <row r="41" spans="1:16" ht="39" customHeight="1" x14ac:dyDescent="0.2">
      <c r="A41" s="10"/>
      <c r="B41" s="303"/>
      <c r="C41" s="1136" t="s">
        <v>579</v>
      </c>
      <c r="D41" s="1136"/>
      <c r="E41" s="1137"/>
      <c r="F41" s="304">
        <v>0</v>
      </c>
      <c r="G41" s="305">
        <v>0</v>
      </c>
      <c r="H41" s="305">
        <v>0</v>
      </c>
      <c r="I41" s="305">
        <v>0</v>
      </c>
      <c r="J41" s="306">
        <v>0</v>
      </c>
      <c r="K41" s="10"/>
      <c r="L41" s="10"/>
      <c r="M41" s="10"/>
      <c r="N41" s="10"/>
      <c r="O41" s="10"/>
      <c r="P41" s="10"/>
    </row>
    <row r="42" spans="1:16" ht="39" customHeight="1" x14ac:dyDescent="0.2">
      <c r="A42" s="10"/>
      <c r="B42" s="307"/>
      <c r="C42" s="1136" t="s">
        <v>580</v>
      </c>
      <c r="D42" s="1136"/>
      <c r="E42" s="1137"/>
      <c r="F42" s="304" t="s">
        <v>527</v>
      </c>
      <c r="G42" s="305" t="s">
        <v>527</v>
      </c>
      <c r="H42" s="305" t="s">
        <v>527</v>
      </c>
      <c r="I42" s="305" t="s">
        <v>527</v>
      </c>
      <c r="J42" s="306" t="s">
        <v>527</v>
      </c>
      <c r="K42" s="10"/>
      <c r="L42" s="10"/>
      <c r="M42" s="10"/>
      <c r="N42" s="10"/>
      <c r="O42" s="10"/>
      <c r="P42" s="10"/>
    </row>
    <row r="43" spans="1:16" ht="39" customHeight="1" thickBot="1" x14ac:dyDescent="0.25">
      <c r="A43" s="10"/>
      <c r="B43" s="308"/>
      <c r="C43" s="1138" t="s">
        <v>581</v>
      </c>
      <c r="D43" s="1138"/>
      <c r="E43" s="1139"/>
      <c r="F43" s="309">
        <v>0</v>
      </c>
      <c r="G43" s="310">
        <v>0</v>
      </c>
      <c r="H43" s="310">
        <v>0</v>
      </c>
      <c r="I43" s="310">
        <v>0</v>
      </c>
      <c r="J43" s="311">
        <v>0</v>
      </c>
      <c r="K43" s="10"/>
      <c r="L43" s="10"/>
      <c r="M43" s="10"/>
      <c r="N43" s="10"/>
      <c r="O43" s="10"/>
      <c r="P43" s="10"/>
    </row>
    <row r="44" spans="1:16" ht="39" customHeight="1" x14ac:dyDescent="0.2">
      <c r="A44" s="10"/>
      <c r="B44" s="312" t="s">
        <v>7</v>
      </c>
      <c r="C44" s="313"/>
      <c r="D44" s="313"/>
      <c r="E44" s="313"/>
      <c r="F44" s="10"/>
      <c r="G44" s="10"/>
      <c r="H44" s="10"/>
      <c r="I44" s="10"/>
      <c r="J44" s="10"/>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row r="49" ht="13.5" hidden="1" customHeight="1" x14ac:dyDescent="0.2"/>
  </sheetData>
  <sheetProtection algorithmName="SHA-512" hashValue="Fl78Z5WUmk8BoP5XNoR1aeaaDeBwG4aKbigjexfDt/hhUSYiWUAzRn6iW2QwX5mAlpy8q8Gu7BEX7XrA08n0tg==" saltValue="Y7Oyb+jtdA1bwnwswy8U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D889-16AA-48F8-A2D3-C6D4E3488A3C}">
  <sheetPr>
    <pageSetUpPr fitToPage="1"/>
  </sheetPr>
  <dimension ref="A1:U69"/>
  <sheetViews>
    <sheetView showGridLines="0" zoomScaleNormal="100" zoomScaleSheetLayoutView="55" workbookViewId="0"/>
  </sheetViews>
  <sheetFormatPr defaultColWidth="0" defaultRowHeight="12.65" customHeight="1" zeroHeight="1" x14ac:dyDescent="0.2"/>
  <cols>
    <col min="1" max="1" width="6.6328125" style="20" customWidth="1"/>
    <col min="2" max="3" width="10.90625" style="20" customWidth="1"/>
    <col min="4" max="4" width="10" style="20" customWidth="1"/>
    <col min="5" max="10" width="11" style="20" customWidth="1"/>
    <col min="11" max="15" width="13.08984375" style="20" customWidth="1"/>
    <col min="16" max="21" width="11.453125" style="20" customWidth="1"/>
    <col min="22" max="16384" width="0" style="20" hidden="1"/>
  </cols>
  <sheetData>
    <row r="1" spans="1:21" ht="13.5" customHeight="1" x14ac:dyDescent="0.2">
      <c r="A1" s="19"/>
      <c r="B1" s="19"/>
      <c r="C1" s="19"/>
      <c r="D1" s="19"/>
      <c r="E1" s="19"/>
      <c r="F1" s="19"/>
      <c r="G1" s="19"/>
      <c r="H1" s="19"/>
      <c r="I1" s="19"/>
      <c r="J1" s="19"/>
      <c r="K1" s="19"/>
      <c r="L1" s="19"/>
      <c r="M1" s="19"/>
      <c r="N1" s="19"/>
      <c r="O1" s="19"/>
      <c r="P1" s="19"/>
      <c r="Q1" s="19"/>
      <c r="R1" s="19"/>
      <c r="S1" s="19"/>
      <c r="T1" s="19"/>
      <c r="U1" s="19"/>
    </row>
    <row r="2" spans="1:21" ht="13.5" customHeight="1" x14ac:dyDescent="0.2">
      <c r="A2" s="19"/>
      <c r="B2" s="19"/>
      <c r="C2" s="19"/>
      <c r="D2" s="19"/>
      <c r="E2" s="19"/>
      <c r="F2" s="19"/>
      <c r="G2" s="19"/>
      <c r="H2" s="19"/>
      <c r="I2" s="19"/>
      <c r="J2" s="19"/>
      <c r="K2" s="19"/>
      <c r="L2" s="19"/>
      <c r="M2" s="19"/>
      <c r="N2" s="19"/>
      <c r="O2" s="19"/>
      <c r="P2" s="19"/>
      <c r="Q2" s="19"/>
      <c r="R2" s="19"/>
      <c r="S2" s="19"/>
      <c r="T2" s="19"/>
      <c r="U2" s="19"/>
    </row>
    <row r="3" spans="1:21" ht="13.5" customHeight="1" x14ac:dyDescent="0.2">
      <c r="A3" s="19"/>
      <c r="B3" s="19"/>
      <c r="C3" s="19"/>
      <c r="D3" s="19"/>
      <c r="E3" s="19"/>
      <c r="F3" s="19"/>
      <c r="G3" s="19"/>
      <c r="H3" s="19"/>
      <c r="I3" s="19"/>
      <c r="J3" s="19"/>
      <c r="K3" s="19"/>
      <c r="L3" s="19"/>
      <c r="M3" s="19"/>
      <c r="N3" s="19"/>
      <c r="O3" s="19"/>
      <c r="P3" s="19"/>
      <c r="Q3" s="19"/>
      <c r="R3" s="19"/>
      <c r="S3" s="19"/>
      <c r="T3" s="19"/>
      <c r="U3" s="19"/>
    </row>
    <row r="4" spans="1:21" ht="13.5" customHeight="1" x14ac:dyDescent="0.2">
      <c r="A4" s="19"/>
      <c r="B4" s="19"/>
      <c r="C4" s="19"/>
      <c r="D4" s="19"/>
      <c r="E4" s="19"/>
      <c r="F4" s="19"/>
      <c r="G4" s="19"/>
      <c r="H4" s="19"/>
      <c r="I4" s="19"/>
      <c r="J4" s="19"/>
      <c r="K4" s="19"/>
      <c r="L4" s="19"/>
      <c r="M4" s="19"/>
      <c r="N4" s="19"/>
      <c r="O4" s="19"/>
      <c r="P4" s="19"/>
      <c r="Q4" s="19"/>
      <c r="R4" s="19"/>
      <c r="S4" s="19"/>
      <c r="T4" s="19"/>
      <c r="U4" s="19"/>
    </row>
    <row r="5" spans="1:21" ht="13.5" customHeight="1" x14ac:dyDescent="0.2">
      <c r="A5" s="19"/>
      <c r="B5" s="19"/>
      <c r="C5" s="19"/>
      <c r="D5" s="19"/>
      <c r="E5" s="19"/>
      <c r="F5" s="19"/>
      <c r="G5" s="19"/>
      <c r="H5" s="19"/>
      <c r="I5" s="19"/>
      <c r="J5" s="19"/>
      <c r="K5" s="19"/>
      <c r="L5" s="19"/>
      <c r="M5" s="19"/>
      <c r="N5" s="19"/>
      <c r="O5" s="19"/>
      <c r="P5" s="19"/>
      <c r="Q5" s="19"/>
      <c r="R5" s="19"/>
      <c r="S5" s="19"/>
      <c r="T5" s="19"/>
      <c r="U5" s="19"/>
    </row>
    <row r="6" spans="1:21" ht="13.5" customHeight="1" x14ac:dyDescent="0.2">
      <c r="A6" s="19"/>
      <c r="B6" s="19"/>
      <c r="C6" s="19"/>
      <c r="D6" s="19"/>
      <c r="E6" s="19"/>
      <c r="F6" s="19"/>
      <c r="G6" s="19"/>
      <c r="H6" s="19"/>
      <c r="I6" s="19"/>
      <c r="J6" s="19"/>
      <c r="K6" s="19"/>
      <c r="L6" s="19"/>
      <c r="M6" s="19"/>
      <c r="N6" s="19"/>
      <c r="O6" s="19"/>
      <c r="P6" s="19"/>
      <c r="Q6" s="19"/>
      <c r="R6" s="19"/>
      <c r="S6" s="19"/>
      <c r="T6" s="19"/>
      <c r="U6" s="19"/>
    </row>
    <row r="7" spans="1:21" ht="13.5" customHeight="1" x14ac:dyDescent="0.2">
      <c r="A7" s="19"/>
      <c r="B7" s="19"/>
      <c r="C7" s="19"/>
      <c r="D7" s="19"/>
      <c r="E7" s="19"/>
      <c r="F7" s="19"/>
      <c r="G7" s="19"/>
      <c r="H7" s="19"/>
      <c r="I7" s="19"/>
      <c r="J7" s="19"/>
      <c r="K7" s="19"/>
      <c r="L7" s="19"/>
      <c r="M7" s="19"/>
      <c r="N7" s="19"/>
      <c r="O7" s="19"/>
      <c r="P7" s="19"/>
      <c r="Q7" s="19"/>
      <c r="R7" s="19"/>
      <c r="S7" s="19"/>
      <c r="T7" s="19"/>
      <c r="U7" s="19"/>
    </row>
    <row r="8" spans="1:21" ht="13.5" customHeight="1" x14ac:dyDescent="0.2">
      <c r="A8" s="19"/>
      <c r="B8" s="19"/>
      <c r="C8" s="19"/>
      <c r="D8" s="19"/>
      <c r="E8" s="19"/>
      <c r="F8" s="19"/>
      <c r="G8" s="19"/>
      <c r="H8" s="19"/>
      <c r="I8" s="19"/>
      <c r="J8" s="19"/>
      <c r="K8" s="19"/>
      <c r="L8" s="19"/>
      <c r="M8" s="19"/>
      <c r="N8" s="19"/>
      <c r="O8" s="19"/>
      <c r="P8" s="19"/>
      <c r="Q8" s="19"/>
      <c r="R8" s="19"/>
      <c r="S8" s="19"/>
      <c r="T8" s="19"/>
      <c r="U8" s="19"/>
    </row>
    <row r="9" spans="1:21" ht="13.5" customHeight="1" x14ac:dyDescent="0.2">
      <c r="A9" s="19"/>
      <c r="B9" s="19"/>
      <c r="C9" s="19"/>
      <c r="D9" s="19"/>
      <c r="E9" s="19"/>
      <c r="F9" s="19"/>
      <c r="G9" s="19"/>
      <c r="H9" s="19"/>
      <c r="I9" s="19"/>
      <c r="J9" s="19"/>
      <c r="K9" s="19"/>
      <c r="L9" s="19"/>
      <c r="M9" s="19"/>
      <c r="N9" s="19"/>
      <c r="O9" s="19"/>
      <c r="P9" s="19"/>
      <c r="Q9" s="19"/>
      <c r="R9" s="19"/>
      <c r="S9" s="19"/>
      <c r="T9" s="19"/>
      <c r="U9" s="19"/>
    </row>
    <row r="10" spans="1:21" ht="13.5" customHeight="1" x14ac:dyDescent="0.2">
      <c r="A10" s="19"/>
      <c r="B10" s="19"/>
      <c r="C10" s="19"/>
      <c r="D10" s="19"/>
      <c r="E10" s="19"/>
      <c r="F10" s="19"/>
      <c r="G10" s="19"/>
      <c r="H10" s="19"/>
      <c r="I10" s="19"/>
      <c r="J10" s="19"/>
      <c r="K10" s="19"/>
      <c r="L10" s="19"/>
      <c r="M10" s="19"/>
      <c r="N10" s="19"/>
      <c r="O10" s="19"/>
      <c r="P10" s="19"/>
      <c r="Q10" s="19"/>
      <c r="R10" s="19"/>
      <c r="S10" s="19"/>
      <c r="T10" s="19"/>
      <c r="U10" s="19"/>
    </row>
    <row r="11" spans="1:21" ht="13.5" customHeight="1" x14ac:dyDescent="0.2">
      <c r="A11" s="19"/>
      <c r="B11" s="19"/>
      <c r="C11" s="19"/>
      <c r="D11" s="19"/>
      <c r="E11" s="19"/>
      <c r="F11" s="19"/>
      <c r="G11" s="19"/>
      <c r="H11" s="19"/>
      <c r="I11" s="19"/>
      <c r="J11" s="19"/>
      <c r="K11" s="19"/>
      <c r="L11" s="19"/>
      <c r="M11" s="19"/>
      <c r="N11" s="19"/>
      <c r="O11" s="19"/>
      <c r="P11" s="19"/>
      <c r="Q11" s="19"/>
      <c r="R11" s="19"/>
      <c r="S11" s="19"/>
      <c r="T11" s="19"/>
      <c r="U11" s="19"/>
    </row>
    <row r="12" spans="1:21" ht="13.5" customHeight="1" x14ac:dyDescent="0.2">
      <c r="A12" s="19"/>
      <c r="B12" s="19"/>
      <c r="C12" s="19"/>
      <c r="D12" s="19"/>
      <c r="E12" s="19"/>
      <c r="F12" s="19"/>
      <c r="G12" s="19"/>
      <c r="H12" s="19"/>
      <c r="I12" s="19"/>
      <c r="J12" s="19"/>
      <c r="K12" s="19"/>
      <c r="L12" s="19"/>
      <c r="M12" s="19"/>
      <c r="N12" s="19"/>
      <c r="O12" s="19"/>
      <c r="P12" s="19"/>
      <c r="Q12" s="19"/>
      <c r="R12" s="19"/>
      <c r="S12" s="19"/>
      <c r="T12" s="19"/>
      <c r="U12" s="19"/>
    </row>
    <row r="13" spans="1:21" ht="13.5" customHeight="1" x14ac:dyDescent="0.2">
      <c r="A13" s="19"/>
      <c r="B13" s="19"/>
      <c r="C13" s="19"/>
      <c r="D13" s="19"/>
      <c r="E13" s="19"/>
      <c r="F13" s="19"/>
      <c r="G13" s="19"/>
      <c r="H13" s="19"/>
      <c r="I13" s="19"/>
      <c r="J13" s="19"/>
      <c r="K13" s="19"/>
      <c r="L13" s="19"/>
      <c r="M13" s="19"/>
      <c r="N13" s="19"/>
      <c r="O13" s="19"/>
      <c r="P13" s="19"/>
      <c r="Q13" s="19"/>
      <c r="R13" s="19"/>
      <c r="S13" s="19"/>
      <c r="T13" s="19"/>
      <c r="U13" s="19"/>
    </row>
    <row r="14" spans="1:21" ht="13.5" customHeight="1" x14ac:dyDescent="0.2">
      <c r="A14" s="19"/>
      <c r="B14" s="19"/>
      <c r="C14" s="19"/>
      <c r="D14" s="19"/>
      <c r="E14" s="19"/>
      <c r="F14" s="19"/>
      <c r="G14" s="19"/>
      <c r="H14" s="19"/>
      <c r="I14" s="19"/>
      <c r="J14" s="19"/>
      <c r="K14" s="19"/>
      <c r="L14" s="19"/>
      <c r="M14" s="19"/>
      <c r="N14" s="19"/>
      <c r="O14" s="19"/>
      <c r="P14" s="19"/>
      <c r="Q14" s="19"/>
      <c r="R14" s="19"/>
      <c r="S14" s="19"/>
      <c r="T14" s="19"/>
      <c r="U14" s="19"/>
    </row>
    <row r="15" spans="1:21" ht="13.5" customHeight="1" x14ac:dyDescent="0.2">
      <c r="A15" s="19"/>
      <c r="B15" s="19"/>
      <c r="C15" s="19"/>
      <c r="D15" s="19"/>
      <c r="E15" s="19"/>
      <c r="F15" s="19"/>
      <c r="G15" s="19"/>
      <c r="H15" s="19"/>
      <c r="I15" s="19"/>
      <c r="J15" s="19"/>
      <c r="K15" s="19"/>
      <c r="L15" s="19"/>
      <c r="M15" s="19"/>
      <c r="N15" s="19"/>
      <c r="O15" s="19"/>
      <c r="P15" s="19"/>
      <c r="Q15" s="19"/>
      <c r="R15" s="19"/>
      <c r="S15" s="19"/>
      <c r="T15" s="19"/>
      <c r="U15" s="19"/>
    </row>
    <row r="16" spans="1:21" ht="13.5" customHeight="1" x14ac:dyDescent="0.2">
      <c r="A16" s="19"/>
      <c r="B16" s="19"/>
      <c r="C16" s="19"/>
      <c r="D16" s="19"/>
      <c r="E16" s="19"/>
      <c r="F16" s="19"/>
      <c r="G16" s="19"/>
      <c r="H16" s="19"/>
      <c r="I16" s="19"/>
      <c r="J16" s="19"/>
      <c r="K16" s="19"/>
      <c r="L16" s="19"/>
      <c r="M16" s="19"/>
      <c r="N16" s="19"/>
      <c r="O16" s="19"/>
      <c r="P16" s="19"/>
      <c r="Q16" s="19"/>
      <c r="R16" s="19"/>
      <c r="S16" s="19"/>
      <c r="T16" s="19"/>
      <c r="U16" s="19"/>
    </row>
    <row r="17" spans="1:21" ht="13.5" customHeight="1" x14ac:dyDescent="0.2">
      <c r="A17" s="19"/>
      <c r="B17" s="19"/>
      <c r="C17" s="19"/>
      <c r="D17" s="19"/>
      <c r="E17" s="19"/>
      <c r="F17" s="19"/>
      <c r="G17" s="19"/>
      <c r="H17" s="19"/>
      <c r="I17" s="19"/>
      <c r="J17" s="19"/>
      <c r="K17" s="19"/>
      <c r="L17" s="19"/>
      <c r="M17" s="19"/>
      <c r="N17" s="19"/>
      <c r="O17" s="19"/>
      <c r="P17" s="19"/>
      <c r="Q17" s="19"/>
      <c r="R17" s="19"/>
      <c r="S17" s="19"/>
      <c r="T17" s="19"/>
      <c r="U17" s="19"/>
    </row>
    <row r="18" spans="1:21" ht="13.5" customHeight="1" x14ac:dyDescent="0.2">
      <c r="A18" s="19"/>
      <c r="B18" s="19"/>
      <c r="C18" s="19"/>
      <c r="D18" s="19"/>
      <c r="E18" s="19"/>
      <c r="F18" s="19"/>
      <c r="G18" s="19"/>
      <c r="H18" s="19"/>
      <c r="I18" s="19"/>
      <c r="J18" s="19"/>
      <c r="K18" s="19"/>
      <c r="L18" s="19"/>
      <c r="M18" s="19"/>
      <c r="N18" s="19"/>
      <c r="O18" s="19"/>
      <c r="P18" s="19"/>
      <c r="Q18" s="19"/>
      <c r="R18" s="19"/>
      <c r="S18" s="19"/>
      <c r="T18" s="19"/>
      <c r="U18" s="19"/>
    </row>
    <row r="19" spans="1:21" ht="13.5" customHeight="1" x14ac:dyDescent="0.2">
      <c r="A19" s="19"/>
      <c r="B19" s="19"/>
      <c r="C19" s="19"/>
      <c r="D19" s="19"/>
      <c r="E19" s="19"/>
      <c r="F19" s="19"/>
      <c r="G19" s="19"/>
      <c r="H19" s="19"/>
      <c r="I19" s="19"/>
      <c r="J19" s="19"/>
      <c r="K19" s="19"/>
      <c r="L19" s="19"/>
      <c r="M19" s="19"/>
      <c r="N19" s="19"/>
      <c r="O19" s="19"/>
      <c r="P19" s="19"/>
      <c r="Q19" s="19"/>
      <c r="R19" s="19"/>
      <c r="S19" s="19"/>
      <c r="T19" s="19"/>
      <c r="U19" s="19"/>
    </row>
    <row r="20" spans="1:21" ht="13.5" customHeight="1" x14ac:dyDescent="0.2">
      <c r="A20" s="19"/>
      <c r="B20" s="19"/>
      <c r="C20" s="19"/>
      <c r="D20" s="19"/>
      <c r="E20" s="19"/>
      <c r="F20" s="19"/>
      <c r="G20" s="19"/>
      <c r="H20" s="19"/>
      <c r="I20" s="19"/>
      <c r="J20" s="19"/>
      <c r="K20" s="19"/>
      <c r="L20" s="19"/>
      <c r="M20" s="19"/>
      <c r="N20" s="19"/>
      <c r="O20" s="19"/>
      <c r="P20" s="19"/>
      <c r="Q20" s="19"/>
      <c r="R20" s="19"/>
      <c r="S20" s="19"/>
      <c r="T20" s="19"/>
      <c r="U20" s="19"/>
    </row>
    <row r="21" spans="1:21" ht="13.5" customHeight="1" x14ac:dyDescent="0.2">
      <c r="A21" s="19"/>
      <c r="B21" s="19"/>
      <c r="C21" s="19"/>
      <c r="D21" s="19"/>
      <c r="E21" s="19"/>
      <c r="F21" s="19"/>
      <c r="G21" s="19"/>
      <c r="H21" s="19"/>
      <c r="I21" s="19"/>
      <c r="J21" s="19"/>
      <c r="K21" s="19"/>
      <c r="L21" s="19"/>
      <c r="M21" s="19"/>
      <c r="N21" s="19"/>
      <c r="O21" s="19"/>
      <c r="P21" s="19"/>
      <c r="Q21" s="19"/>
      <c r="R21" s="19"/>
      <c r="S21" s="19"/>
      <c r="T21" s="19"/>
      <c r="U21" s="19"/>
    </row>
    <row r="22" spans="1:21" ht="13.5" customHeight="1" x14ac:dyDescent="0.2">
      <c r="A22" s="19"/>
      <c r="B22" s="19"/>
      <c r="C22" s="19"/>
      <c r="D22" s="19"/>
      <c r="E22" s="19"/>
      <c r="F22" s="19"/>
      <c r="G22" s="19"/>
      <c r="H22" s="19"/>
      <c r="I22" s="19"/>
      <c r="J22" s="19"/>
      <c r="K22" s="19"/>
      <c r="L22" s="19"/>
      <c r="M22" s="19"/>
      <c r="N22" s="19"/>
      <c r="O22" s="19"/>
      <c r="P22" s="19"/>
      <c r="Q22" s="19"/>
      <c r="R22" s="19"/>
      <c r="S22" s="19"/>
      <c r="T22" s="19"/>
      <c r="U22" s="19"/>
    </row>
    <row r="23" spans="1:21" ht="13.5" customHeight="1" x14ac:dyDescent="0.2">
      <c r="A23" s="19"/>
      <c r="B23" s="19"/>
      <c r="C23" s="19"/>
      <c r="D23" s="19"/>
      <c r="E23" s="19"/>
      <c r="F23" s="19"/>
      <c r="G23" s="19"/>
      <c r="H23" s="19"/>
      <c r="I23" s="19"/>
      <c r="J23" s="19"/>
      <c r="K23" s="19"/>
      <c r="L23" s="19"/>
      <c r="M23" s="19"/>
      <c r="N23" s="19"/>
      <c r="O23" s="19"/>
      <c r="P23" s="19"/>
      <c r="Q23" s="19"/>
      <c r="R23" s="19"/>
      <c r="S23" s="19"/>
      <c r="T23" s="19"/>
      <c r="U23" s="19"/>
    </row>
    <row r="24" spans="1:21" ht="13.5" customHeight="1" x14ac:dyDescent="0.2">
      <c r="A24" s="19"/>
      <c r="B24" s="19"/>
      <c r="C24" s="19"/>
      <c r="D24" s="19"/>
      <c r="E24" s="19"/>
      <c r="F24" s="19"/>
      <c r="G24" s="19"/>
      <c r="H24" s="19"/>
      <c r="I24" s="19"/>
      <c r="J24" s="19"/>
      <c r="K24" s="19"/>
      <c r="L24" s="19"/>
      <c r="M24" s="19"/>
      <c r="N24" s="19"/>
      <c r="O24" s="19"/>
      <c r="P24" s="19"/>
      <c r="Q24" s="19"/>
      <c r="R24" s="19"/>
      <c r="S24" s="19"/>
      <c r="T24" s="19"/>
      <c r="U24" s="19"/>
    </row>
    <row r="25" spans="1:21" ht="13.5" customHeight="1" x14ac:dyDescent="0.2">
      <c r="A25" s="19"/>
      <c r="B25" s="19"/>
      <c r="C25" s="19"/>
      <c r="D25" s="19"/>
      <c r="E25" s="19"/>
      <c r="F25" s="19"/>
      <c r="G25" s="19"/>
      <c r="H25" s="19"/>
      <c r="I25" s="19"/>
      <c r="J25" s="19"/>
      <c r="K25" s="19"/>
      <c r="L25" s="19"/>
      <c r="M25" s="19"/>
      <c r="N25" s="19"/>
      <c r="O25" s="19"/>
      <c r="P25" s="19"/>
      <c r="Q25" s="19"/>
      <c r="R25" s="19"/>
      <c r="S25" s="19"/>
      <c r="T25" s="19"/>
      <c r="U25" s="19"/>
    </row>
    <row r="26" spans="1:21" ht="13.5" customHeight="1" x14ac:dyDescent="0.2">
      <c r="A26" s="19"/>
      <c r="B26" s="19"/>
      <c r="C26" s="19"/>
      <c r="D26" s="19"/>
      <c r="E26" s="19"/>
      <c r="F26" s="19"/>
      <c r="G26" s="19"/>
      <c r="H26" s="19"/>
      <c r="I26" s="19"/>
      <c r="J26" s="19"/>
      <c r="K26" s="19"/>
      <c r="L26" s="19"/>
      <c r="M26" s="19"/>
      <c r="N26" s="19"/>
      <c r="O26" s="19"/>
      <c r="P26" s="19"/>
      <c r="Q26" s="19"/>
      <c r="R26" s="19"/>
      <c r="S26" s="19"/>
      <c r="T26" s="19"/>
      <c r="U26" s="19"/>
    </row>
    <row r="27" spans="1:21" ht="13.5" customHeight="1" x14ac:dyDescent="0.2">
      <c r="A27" s="19"/>
      <c r="B27" s="19"/>
      <c r="C27" s="19"/>
      <c r="D27" s="19"/>
      <c r="E27" s="19"/>
      <c r="F27" s="19"/>
      <c r="G27" s="19"/>
      <c r="H27" s="19"/>
      <c r="I27" s="19"/>
      <c r="J27" s="19"/>
      <c r="K27" s="19"/>
      <c r="L27" s="19"/>
      <c r="M27" s="19"/>
      <c r="N27" s="19"/>
      <c r="O27" s="19"/>
      <c r="P27" s="19"/>
      <c r="Q27" s="19"/>
      <c r="R27" s="19"/>
      <c r="S27" s="19"/>
      <c r="T27" s="19"/>
      <c r="U27" s="19"/>
    </row>
    <row r="28" spans="1:21" ht="13.5" customHeight="1" x14ac:dyDescent="0.2">
      <c r="A28" s="19"/>
      <c r="B28" s="19"/>
      <c r="C28" s="19"/>
      <c r="D28" s="19"/>
      <c r="E28" s="19"/>
      <c r="F28" s="19"/>
      <c r="G28" s="19"/>
      <c r="H28" s="19"/>
      <c r="I28" s="19"/>
      <c r="J28" s="19"/>
      <c r="K28" s="19"/>
      <c r="L28" s="19"/>
      <c r="M28" s="19"/>
      <c r="N28" s="19"/>
      <c r="O28" s="19"/>
      <c r="P28" s="19"/>
      <c r="Q28" s="19"/>
      <c r="R28" s="19"/>
      <c r="S28" s="19"/>
      <c r="T28" s="19"/>
      <c r="U28" s="19"/>
    </row>
    <row r="29" spans="1:21" ht="13.5" customHeight="1" x14ac:dyDescent="0.2">
      <c r="A29" s="19"/>
      <c r="B29" s="19"/>
      <c r="C29" s="19"/>
      <c r="D29" s="19"/>
      <c r="E29" s="19"/>
      <c r="F29" s="19"/>
      <c r="G29" s="19"/>
      <c r="H29" s="19"/>
      <c r="I29" s="19"/>
      <c r="J29" s="19"/>
      <c r="K29" s="19"/>
      <c r="L29" s="19"/>
      <c r="M29" s="19"/>
      <c r="N29" s="19"/>
      <c r="O29" s="19"/>
      <c r="P29" s="19"/>
      <c r="Q29" s="19"/>
      <c r="R29" s="19"/>
      <c r="S29" s="19"/>
      <c r="T29" s="19"/>
      <c r="U29" s="19"/>
    </row>
    <row r="30" spans="1:21" ht="13.5" customHeight="1" x14ac:dyDescent="0.2">
      <c r="A30" s="19"/>
      <c r="B30" s="19"/>
      <c r="C30" s="19"/>
      <c r="D30" s="19"/>
      <c r="E30" s="19"/>
      <c r="F30" s="19"/>
      <c r="G30" s="19"/>
      <c r="H30" s="19"/>
      <c r="I30" s="19"/>
      <c r="J30" s="19"/>
      <c r="K30" s="19"/>
      <c r="L30" s="19"/>
      <c r="M30" s="19"/>
      <c r="N30" s="19"/>
      <c r="O30" s="19"/>
      <c r="P30" s="19"/>
      <c r="Q30" s="19"/>
      <c r="R30" s="19"/>
      <c r="S30" s="19"/>
      <c r="T30" s="19"/>
      <c r="U30" s="19"/>
    </row>
    <row r="31" spans="1:21" ht="13.5" customHeight="1" x14ac:dyDescent="0.2">
      <c r="A31" s="19"/>
      <c r="B31" s="19"/>
      <c r="C31" s="19"/>
      <c r="D31" s="19"/>
      <c r="E31" s="19"/>
      <c r="F31" s="19"/>
      <c r="G31" s="19"/>
      <c r="H31" s="19"/>
      <c r="I31" s="19"/>
      <c r="J31" s="19"/>
      <c r="K31" s="19"/>
      <c r="L31" s="19"/>
      <c r="M31" s="19"/>
      <c r="N31" s="19"/>
      <c r="O31" s="19"/>
      <c r="P31" s="19"/>
      <c r="Q31" s="19"/>
      <c r="R31" s="19"/>
      <c r="S31" s="19"/>
      <c r="T31" s="19"/>
      <c r="U31" s="19"/>
    </row>
    <row r="32" spans="1:21" ht="13.5" customHeight="1" x14ac:dyDescent="0.2">
      <c r="A32" s="19"/>
      <c r="B32" s="19"/>
      <c r="C32" s="19"/>
      <c r="D32" s="19"/>
      <c r="E32" s="19"/>
      <c r="F32" s="19"/>
      <c r="G32" s="19"/>
      <c r="H32" s="19"/>
      <c r="I32" s="19"/>
      <c r="J32" s="19"/>
      <c r="K32" s="19"/>
      <c r="L32" s="19"/>
      <c r="M32" s="19"/>
      <c r="N32" s="19"/>
      <c r="O32" s="19"/>
      <c r="P32" s="19"/>
      <c r="Q32" s="19"/>
      <c r="R32" s="19"/>
      <c r="S32" s="19"/>
      <c r="T32" s="19"/>
      <c r="U32" s="19"/>
    </row>
    <row r="33" spans="1:21" ht="13.5" customHeight="1" x14ac:dyDescent="0.2">
      <c r="A33" s="19"/>
      <c r="B33" s="19"/>
      <c r="C33" s="19"/>
      <c r="D33" s="19"/>
      <c r="E33" s="19"/>
      <c r="F33" s="19"/>
      <c r="G33" s="19"/>
      <c r="H33" s="19"/>
      <c r="I33" s="19"/>
      <c r="J33" s="19"/>
      <c r="K33" s="19"/>
      <c r="L33" s="19"/>
      <c r="M33" s="19"/>
      <c r="N33" s="19"/>
      <c r="O33" s="19"/>
      <c r="P33" s="19"/>
      <c r="Q33" s="19"/>
      <c r="R33" s="19"/>
      <c r="S33" s="19"/>
      <c r="T33" s="19"/>
      <c r="U33" s="19"/>
    </row>
    <row r="34" spans="1:21" ht="13.5" customHeight="1" x14ac:dyDescent="0.2">
      <c r="A34" s="19"/>
      <c r="B34" s="19"/>
      <c r="C34" s="19"/>
      <c r="D34" s="19"/>
      <c r="E34" s="19"/>
      <c r="F34" s="19"/>
      <c r="G34" s="19"/>
      <c r="H34" s="19"/>
      <c r="I34" s="19"/>
      <c r="J34" s="19"/>
      <c r="K34" s="19"/>
      <c r="L34" s="19"/>
      <c r="M34" s="19"/>
      <c r="N34" s="19"/>
      <c r="O34" s="19"/>
      <c r="P34" s="19"/>
      <c r="Q34" s="19"/>
      <c r="R34" s="19"/>
      <c r="S34" s="19"/>
      <c r="T34" s="19"/>
      <c r="U34" s="19"/>
    </row>
    <row r="35" spans="1:21" ht="13.5" customHeight="1" x14ac:dyDescent="0.2">
      <c r="A35" s="19"/>
      <c r="B35" s="19"/>
      <c r="C35" s="19"/>
      <c r="D35" s="19"/>
      <c r="E35" s="19"/>
      <c r="F35" s="19"/>
      <c r="G35" s="19"/>
      <c r="H35" s="19"/>
      <c r="I35" s="19"/>
      <c r="J35" s="19"/>
      <c r="K35" s="19"/>
      <c r="L35" s="19"/>
      <c r="M35" s="19"/>
      <c r="N35" s="19"/>
      <c r="O35" s="19"/>
      <c r="P35" s="19"/>
      <c r="Q35" s="19"/>
      <c r="R35" s="19"/>
      <c r="S35" s="19"/>
      <c r="T35" s="19"/>
      <c r="U35" s="19"/>
    </row>
    <row r="36" spans="1:21" ht="13.5" customHeight="1" x14ac:dyDescent="0.2">
      <c r="A36" s="19"/>
      <c r="B36" s="19"/>
      <c r="C36" s="19"/>
      <c r="D36" s="19"/>
      <c r="E36" s="19"/>
      <c r="F36" s="19"/>
      <c r="G36" s="19"/>
      <c r="H36" s="19"/>
      <c r="I36" s="19"/>
      <c r="J36" s="19"/>
      <c r="K36" s="19"/>
      <c r="L36" s="19"/>
      <c r="M36" s="19"/>
      <c r="N36" s="19"/>
      <c r="O36" s="19"/>
      <c r="P36" s="19"/>
      <c r="Q36" s="19"/>
      <c r="R36" s="19"/>
      <c r="S36" s="19"/>
      <c r="T36" s="19"/>
      <c r="U36" s="19"/>
    </row>
    <row r="37" spans="1:21" ht="13.5" customHeight="1" x14ac:dyDescent="0.2">
      <c r="A37" s="19"/>
      <c r="B37" s="19"/>
      <c r="C37" s="19"/>
      <c r="D37" s="19"/>
      <c r="E37" s="19"/>
      <c r="F37" s="19"/>
      <c r="G37" s="19"/>
      <c r="H37" s="19"/>
      <c r="I37" s="19"/>
      <c r="J37" s="19"/>
      <c r="K37" s="19"/>
      <c r="L37" s="19"/>
      <c r="M37" s="19"/>
      <c r="N37" s="19"/>
      <c r="O37" s="19"/>
      <c r="P37" s="19"/>
      <c r="Q37" s="19"/>
      <c r="R37" s="19"/>
      <c r="S37" s="19"/>
      <c r="T37" s="19"/>
      <c r="U37" s="19"/>
    </row>
    <row r="38" spans="1:21" ht="13.5" customHeight="1" x14ac:dyDescent="0.2">
      <c r="A38" s="19"/>
      <c r="B38" s="19"/>
      <c r="C38" s="19"/>
      <c r="D38" s="19"/>
      <c r="E38" s="19"/>
      <c r="F38" s="19"/>
      <c r="G38" s="19"/>
      <c r="H38" s="19"/>
      <c r="I38" s="19"/>
      <c r="J38" s="19"/>
      <c r="K38" s="19"/>
      <c r="L38" s="19"/>
      <c r="M38" s="19"/>
      <c r="N38" s="19"/>
      <c r="O38" s="19"/>
      <c r="P38" s="19"/>
      <c r="Q38" s="19"/>
      <c r="R38" s="19"/>
      <c r="S38" s="19"/>
      <c r="T38" s="19"/>
      <c r="U38" s="19"/>
    </row>
    <row r="39" spans="1:21" ht="13.5" customHeight="1" x14ac:dyDescent="0.2">
      <c r="A39" s="19"/>
      <c r="B39" s="19"/>
      <c r="C39" s="19"/>
      <c r="D39" s="19"/>
      <c r="E39" s="19"/>
      <c r="F39" s="19"/>
      <c r="G39" s="19"/>
      <c r="H39" s="19"/>
      <c r="I39" s="19"/>
      <c r="J39" s="19"/>
      <c r="K39" s="19"/>
      <c r="L39" s="19"/>
      <c r="M39" s="19"/>
      <c r="N39" s="19"/>
      <c r="O39" s="19"/>
      <c r="P39" s="19"/>
      <c r="Q39" s="19"/>
      <c r="R39" s="19"/>
      <c r="S39" s="19"/>
      <c r="T39" s="19"/>
      <c r="U39" s="19"/>
    </row>
    <row r="40" spans="1:21" ht="13.5" customHeight="1" x14ac:dyDescent="0.2">
      <c r="A40" s="19"/>
      <c r="B40" s="19"/>
      <c r="C40" s="19"/>
      <c r="D40" s="19"/>
      <c r="E40" s="19"/>
      <c r="F40" s="19"/>
      <c r="G40" s="19"/>
      <c r="H40" s="19"/>
      <c r="I40" s="19"/>
      <c r="J40" s="19"/>
      <c r="K40" s="19"/>
      <c r="L40" s="19"/>
      <c r="M40" s="19"/>
      <c r="N40" s="19"/>
      <c r="O40" s="19"/>
      <c r="P40" s="19"/>
      <c r="Q40" s="19"/>
      <c r="R40" s="19"/>
      <c r="S40" s="19"/>
      <c r="T40" s="19"/>
      <c r="U40" s="19"/>
    </row>
    <row r="41" spans="1:21" ht="13.5" customHeight="1" x14ac:dyDescent="0.2">
      <c r="A41" s="19"/>
      <c r="B41" s="19"/>
      <c r="C41" s="19"/>
      <c r="D41" s="19"/>
      <c r="E41" s="19"/>
      <c r="F41" s="19"/>
      <c r="G41" s="19"/>
      <c r="H41" s="19"/>
      <c r="I41" s="19"/>
      <c r="J41" s="19"/>
      <c r="K41" s="19"/>
      <c r="L41" s="19"/>
      <c r="M41" s="19"/>
      <c r="N41" s="19"/>
      <c r="O41" s="19"/>
      <c r="P41" s="19"/>
      <c r="Q41" s="19"/>
      <c r="R41" s="19"/>
      <c r="S41" s="19"/>
      <c r="T41" s="19"/>
      <c r="U41" s="19"/>
    </row>
    <row r="42" spans="1:21" ht="13.5" customHeight="1" x14ac:dyDescent="0.2">
      <c r="A42" s="19"/>
      <c r="B42" s="19"/>
      <c r="C42" s="19"/>
      <c r="D42" s="19"/>
      <c r="E42" s="19"/>
      <c r="F42" s="19"/>
      <c r="G42" s="19"/>
      <c r="H42" s="19"/>
      <c r="I42" s="19"/>
      <c r="J42" s="19"/>
      <c r="K42" s="19"/>
      <c r="L42" s="19"/>
      <c r="M42" s="19"/>
      <c r="N42" s="19"/>
      <c r="O42" s="19"/>
      <c r="P42" s="19"/>
      <c r="Q42" s="19"/>
      <c r="R42" s="19"/>
      <c r="S42" s="19"/>
      <c r="T42" s="19"/>
      <c r="U42" s="19"/>
    </row>
    <row r="43" spans="1:21" ht="30.75" customHeight="1" thickBot="1" x14ac:dyDescent="0.25">
      <c r="A43" s="19"/>
      <c r="B43" s="19"/>
      <c r="C43" s="19"/>
      <c r="D43" s="19"/>
      <c r="E43" s="19"/>
      <c r="F43" s="19"/>
      <c r="G43" s="19"/>
      <c r="H43" s="19"/>
      <c r="I43" s="19"/>
      <c r="J43" s="19"/>
      <c r="K43" s="19"/>
      <c r="L43" s="19"/>
      <c r="M43" s="19"/>
      <c r="N43" s="19"/>
      <c r="O43" s="21" t="s">
        <v>8</v>
      </c>
      <c r="P43" s="19"/>
      <c r="Q43" s="19"/>
      <c r="R43" s="19"/>
      <c r="S43" s="19"/>
      <c r="T43" s="19"/>
      <c r="U43" s="19"/>
    </row>
    <row r="44" spans="1:21" ht="30.75" customHeight="1" thickBot="1" x14ac:dyDescent="0.3">
      <c r="A44" s="19"/>
      <c r="B44" s="22" t="s">
        <v>9</v>
      </c>
      <c r="C44" s="23"/>
      <c r="D44" s="23"/>
      <c r="E44" s="24"/>
      <c r="F44" s="24"/>
      <c r="G44" s="24"/>
      <c r="H44" s="24"/>
      <c r="I44" s="24"/>
      <c r="J44" s="25" t="s">
        <v>2</v>
      </c>
      <c r="K44" s="26" t="s">
        <v>566</v>
      </c>
      <c r="L44" s="27" t="s">
        <v>567</v>
      </c>
      <c r="M44" s="27" t="s">
        <v>568</v>
      </c>
      <c r="N44" s="27" t="s">
        <v>569</v>
      </c>
      <c r="O44" s="28" t="s">
        <v>570</v>
      </c>
      <c r="P44" s="19"/>
      <c r="Q44" s="19"/>
      <c r="R44" s="19"/>
      <c r="S44" s="19"/>
      <c r="T44" s="19"/>
      <c r="U44" s="19"/>
    </row>
    <row r="45" spans="1:21" ht="30.75" customHeight="1" x14ac:dyDescent="0.2">
      <c r="A45" s="19"/>
      <c r="B45" s="1165" t="s">
        <v>10</v>
      </c>
      <c r="C45" s="1166"/>
      <c r="D45" s="314"/>
      <c r="E45" s="1171" t="s">
        <v>11</v>
      </c>
      <c r="F45" s="1171"/>
      <c r="G45" s="1171"/>
      <c r="H45" s="1171"/>
      <c r="I45" s="1171"/>
      <c r="J45" s="1172"/>
      <c r="K45" s="315">
        <v>28810</v>
      </c>
      <c r="L45" s="316">
        <v>30984</v>
      </c>
      <c r="M45" s="316">
        <v>32689</v>
      </c>
      <c r="N45" s="316">
        <v>33116</v>
      </c>
      <c r="O45" s="317">
        <v>32101</v>
      </c>
      <c r="P45" s="19"/>
      <c r="Q45" s="19"/>
      <c r="R45" s="19"/>
      <c r="S45" s="19"/>
      <c r="T45" s="19"/>
      <c r="U45" s="19"/>
    </row>
    <row r="46" spans="1:21" ht="30.75" customHeight="1" x14ac:dyDescent="0.2">
      <c r="A46" s="19"/>
      <c r="B46" s="1167"/>
      <c r="C46" s="1168"/>
      <c r="D46" s="318"/>
      <c r="E46" s="1144" t="s">
        <v>12</v>
      </c>
      <c r="F46" s="1144"/>
      <c r="G46" s="1144"/>
      <c r="H46" s="1144"/>
      <c r="I46" s="1144"/>
      <c r="J46" s="1145"/>
      <c r="K46" s="319" t="s">
        <v>527</v>
      </c>
      <c r="L46" s="320" t="s">
        <v>527</v>
      </c>
      <c r="M46" s="320" t="s">
        <v>527</v>
      </c>
      <c r="N46" s="320" t="s">
        <v>527</v>
      </c>
      <c r="O46" s="321" t="s">
        <v>527</v>
      </c>
      <c r="P46" s="19"/>
      <c r="Q46" s="19"/>
      <c r="R46" s="19"/>
      <c r="S46" s="19"/>
      <c r="T46" s="19"/>
      <c r="U46" s="19"/>
    </row>
    <row r="47" spans="1:21" ht="30.75" customHeight="1" x14ac:dyDescent="0.2">
      <c r="A47" s="19"/>
      <c r="B47" s="1167"/>
      <c r="C47" s="1168"/>
      <c r="D47" s="318"/>
      <c r="E47" s="1144" t="s">
        <v>13</v>
      </c>
      <c r="F47" s="1144"/>
      <c r="G47" s="1144"/>
      <c r="H47" s="1144"/>
      <c r="I47" s="1144"/>
      <c r="J47" s="1145"/>
      <c r="K47" s="319">
        <v>7343</v>
      </c>
      <c r="L47" s="320">
        <v>7614</v>
      </c>
      <c r="M47" s="320">
        <v>7820</v>
      </c>
      <c r="N47" s="320">
        <v>7831</v>
      </c>
      <c r="O47" s="321">
        <v>7939</v>
      </c>
      <c r="P47" s="19"/>
      <c r="Q47" s="19"/>
      <c r="R47" s="19"/>
      <c r="S47" s="19"/>
      <c r="T47" s="19"/>
      <c r="U47" s="19"/>
    </row>
    <row r="48" spans="1:21" ht="30.75" customHeight="1" x14ac:dyDescent="0.2">
      <c r="A48" s="19"/>
      <c r="B48" s="1167"/>
      <c r="C48" s="1168"/>
      <c r="D48" s="318"/>
      <c r="E48" s="1144" t="s">
        <v>14</v>
      </c>
      <c r="F48" s="1144"/>
      <c r="G48" s="1144"/>
      <c r="H48" s="1144"/>
      <c r="I48" s="1144"/>
      <c r="J48" s="1145"/>
      <c r="K48" s="319">
        <v>6424</v>
      </c>
      <c r="L48" s="320">
        <v>6206</v>
      </c>
      <c r="M48" s="320">
        <v>5659</v>
      </c>
      <c r="N48" s="320">
        <v>5622</v>
      </c>
      <c r="O48" s="321">
        <v>5438</v>
      </c>
      <c r="P48" s="19"/>
      <c r="Q48" s="19"/>
      <c r="R48" s="19"/>
      <c r="S48" s="19"/>
      <c r="T48" s="19"/>
      <c r="U48" s="19"/>
    </row>
    <row r="49" spans="1:21" ht="30.75" customHeight="1" x14ac:dyDescent="0.2">
      <c r="A49" s="19"/>
      <c r="B49" s="1167"/>
      <c r="C49" s="1168"/>
      <c r="D49" s="318"/>
      <c r="E49" s="1144" t="s">
        <v>15</v>
      </c>
      <c r="F49" s="1144"/>
      <c r="G49" s="1144"/>
      <c r="H49" s="1144"/>
      <c r="I49" s="1144"/>
      <c r="J49" s="1145"/>
      <c r="K49" s="319" t="s">
        <v>527</v>
      </c>
      <c r="L49" s="320" t="s">
        <v>527</v>
      </c>
      <c r="M49" s="320" t="s">
        <v>527</v>
      </c>
      <c r="N49" s="320" t="s">
        <v>527</v>
      </c>
      <c r="O49" s="321" t="s">
        <v>527</v>
      </c>
      <c r="P49" s="19"/>
      <c r="Q49" s="19"/>
      <c r="R49" s="19"/>
      <c r="S49" s="19"/>
      <c r="T49" s="19"/>
      <c r="U49" s="19"/>
    </row>
    <row r="50" spans="1:21" ht="30.75" customHeight="1" x14ac:dyDescent="0.2">
      <c r="A50" s="19"/>
      <c r="B50" s="1167"/>
      <c r="C50" s="1168"/>
      <c r="D50" s="318"/>
      <c r="E50" s="1144" t="s">
        <v>16</v>
      </c>
      <c r="F50" s="1144"/>
      <c r="G50" s="1144"/>
      <c r="H50" s="1144"/>
      <c r="I50" s="1144"/>
      <c r="J50" s="1145"/>
      <c r="K50" s="319">
        <v>62</v>
      </c>
      <c r="L50" s="320">
        <v>62</v>
      </c>
      <c r="M50" s="320">
        <v>63</v>
      </c>
      <c r="N50" s="320">
        <v>63</v>
      </c>
      <c r="O50" s="321">
        <v>64</v>
      </c>
      <c r="P50" s="19"/>
      <c r="Q50" s="19"/>
      <c r="R50" s="19"/>
      <c r="S50" s="19"/>
      <c r="T50" s="19"/>
      <c r="U50" s="19"/>
    </row>
    <row r="51" spans="1:21" ht="30.75" customHeight="1" x14ac:dyDescent="0.2">
      <c r="A51" s="19"/>
      <c r="B51" s="1169"/>
      <c r="C51" s="1170"/>
      <c r="D51" s="322"/>
      <c r="E51" s="1144" t="s">
        <v>17</v>
      </c>
      <c r="F51" s="1144"/>
      <c r="G51" s="1144"/>
      <c r="H51" s="1144"/>
      <c r="I51" s="1144"/>
      <c r="J51" s="1145"/>
      <c r="K51" s="319" t="s">
        <v>527</v>
      </c>
      <c r="L51" s="320" t="s">
        <v>527</v>
      </c>
      <c r="M51" s="320" t="s">
        <v>527</v>
      </c>
      <c r="N51" s="320" t="s">
        <v>527</v>
      </c>
      <c r="O51" s="321" t="s">
        <v>527</v>
      </c>
      <c r="P51" s="19"/>
      <c r="Q51" s="19"/>
      <c r="R51" s="19"/>
      <c r="S51" s="19"/>
      <c r="T51" s="19"/>
      <c r="U51" s="19"/>
    </row>
    <row r="52" spans="1:21" ht="30.75" customHeight="1" x14ac:dyDescent="0.2">
      <c r="A52" s="19"/>
      <c r="B52" s="1142" t="s">
        <v>18</v>
      </c>
      <c r="C52" s="1143"/>
      <c r="D52" s="322"/>
      <c r="E52" s="1144" t="s">
        <v>19</v>
      </c>
      <c r="F52" s="1144"/>
      <c r="G52" s="1144"/>
      <c r="H52" s="1144"/>
      <c r="I52" s="1144"/>
      <c r="J52" s="1145"/>
      <c r="K52" s="319">
        <v>32868</v>
      </c>
      <c r="L52" s="320">
        <v>33205</v>
      </c>
      <c r="M52" s="320">
        <v>33034</v>
      </c>
      <c r="N52" s="320">
        <v>33697</v>
      </c>
      <c r="O52" s="321">
        <v>34591</v>
      </c>
      <c r="P52" s="19"/>
      <c r="Q52" s="19"/>
      <c r="R52" s="19"/>
      <c r="S52" s="19"/>
      <c r="T52" s="19"/>
      <c r="U52" s="19"/>
    </row>
    <row r="53" spans="1:21" ht="30.75" customHeight="1" thickBot="1" x14ac:dyDescent="0.25">
      <c r="A53" s="19"/>
      <c r="B53" s="1146" t="s">
        <v>20</v>
      </c>
      <c r="C53" s="1147"/>
      <c r="D53" s="323"/>
      <c r="E53" s="1148" t="s">
        <v>21</v>
      </c>
      <c r="F53" s="1148"/>
      <c r="G53" s="1148"/>
      <c r="H53" s="1148"/>
      <c r="I53" s="1148"/>
      <c r="J53" s="1149"/>
      <c r="K53" s="324">
        <v>9771</v>
      </c>
      <c r="L53" s="325">
        <v>11661</v>
      </c>
      <c r="M53" s="325">
        <v>13197</v>
      </c>
      <c r="N53" s="325">
        <v>12935</v>
      </c>
      <c r="O53" s="326">
        <v>10951</v>
      </c>
      <c r="P53" s="19"/>
      <c r="Q53" s="19"/>
      <c r="R53" s="19"/>
      <c r="S53" s="19"/>
      <c r="T53" s="19"/>
      <c r="U53" s="19"/>
    </row>
    <row r="54" spans="1:21" ht="24" customHeight="1" x14ac:dyDescent="0.25">
      <c r="A54" s="19"/>
      <c r="B54" s="29" t="s">
        <v>22</v>
      </c>
      <c r="C54" s="19"/>
      <c r="D54" s="19"/>
      <c r="E54" s="19"/>
      <c r="F54" s="19"/>
      <c r="G54" s="19"/>
      <c r="H54" s="19"/>
      <c r="I54" s="19"/>
      <c r="J54" s="19"/>
      <c r="K54" s="19"/>
      <c r="L54" s="19"/>
      <c r="M54" s="19"/>
      <c r="N54" s="19"/>
      <c r="O54" s="19"/>
      <c r="P54" s="19"/>
      <c r="Q54" s="19"/>
      <c r="R54" s="19"/>
      <c r="S54" s="19"/>
      <c r="T54" s="19"/>
      <c r="U54" s="19"/>
    </row>
    <row r="55" spans="1:21" ht="24" customHeight="1" x14ac:dyDescent="0.25">
      <c r="A55" s="19"/>
      <c r="B55" s="29" t="s">
        <v>23</v>
      </c>
      <c r="C55" s="19"/>
      <c r="D55" s="19"/>
      <c r="E55" s="19"/>
      <c r="F55" s="19"/>
      <c r="G55" s="19"/>
      <c r="H55" s="19"/>
      <c r="I55" s="19"/>
      <c r="J55" s="19"/>
      <c r="K55" s="19"/>
      <c r="L55" s="19"/>
      <c r="M55" s="19"/>
      <c r="N55" s="19"/>
      <c r="O55" s="19"/>
      <c r="P55" s="19"/>
      <c r="Q55" s="19"/>
      <c r="R55" s="19"/>
      <c r="S55" s="19"/>
      <c r="T55" s="19"/>
      <c r="U55" s="19"/>
    </row>
    <row r="56" spans="1:21" ht="24" customHeight="1" thickBot="1" x14ac:dyDescent="0.3">
      <c r="A56" s="19"/>
      <c r="B56" s="30" t="s">
        <v>24</v>
      </c>
      <c r="C56" s="31"/>
      <c r="D56" s="31"/>
      <c r="E56" s="31"/>
      <c r="F56" s="31"/>
      <c r="G56" s="31"/>
      <c r="H56" s="31"/>
      <c r="I56" s="31"/>
      <c r="J56" s="31"/>
      <c r="K56" s="32"/>
      <c r="L56" s="32"/>
      <c r="M56" s="32"/>
      <c r="N56" s="32"/>
      <c r="O56" s="327" t="s">
        <v>582</v>
      </c>
      <c r="P56" s="19"/>
      <c r="Q56" s="19"/>
      <c r="R56" s="19"/>
      <c r="S56" s="19"/>
      <c r="T56" s="19"/>
      <c r="U56" s="19"/>
    </row>
    <row r="57" spans="1:21" ht="31.5" customHeight="1" thickBot="1" x14ac:dyDescent="0.3">
      <c r="A57" s="19"/>
      <c r="B57" s="33"/>
      <c r="C57" s="34"/>
      <c r="D57" s="34"/>
      <c r="E57" s="35"/>
      <c r="F57" s="35"/>
      <c r="G57" s="35"/>
      <c r="H57" s="35"/>
      <c r="I57" s="35"/>
      <c r="J57" s="36" t="s">
        <v>2</v>
      </c>
      <c r="K57" s="37" t="s">
        <v>583</v>
      </c>
      <c r="L57" s="38" t="s">
        <v>584</v>
      </c>
      <c r="M57" s="38" t="s">
        <v>585</v>
      </c>
      <c r="N57" s="38" t="s">
        <v>586</v>
      </c>
      <c r="O57" s="39" t="s">
        <v>587</v>
      </c>
      <c r="P57" s="19"/>
      <c r="Q57" s="19"/>
      <c r="R57" s="19"/>
      <c r="S57" s="19"/>
      <c r="T57" s="19"/>
      <c r="U57" s="19"/>
    </row>
    <row r="58" spans="1:21" ht="31.5" customHeight="1" x14ac:dyDescent="0.2">
      <c r="B58" s="1150" t="s">
        <v>25</v>
      </c>
      <c r="C58" s="1151"/>
      <c r="D58" s="1156" t="s">
        <v>26</v>
      </c>
      <c r="E58" s="1157"/>
      <c r="F58" s="1157"/>
      <c r="G58" s="1157"/>
      <c r="H58" s="1157"/>
      <c r="I58" s="1157"/>
      <c r="J58" s="1158"/>
      <c r="K58" s="40">
        <v>7343</v>
      </c>
      <c r="L58" s="41">
        <v>7613</v>
      </c>
      <c r="M58" s="41">
        <v>7820</v>
      </c>
      <c r="N58" s="41">
        <v>7938</v>
      </c>
      <c r="O58" s="42">
        <v>7938</v>
      </c>
    </row>
    <row r="59" spans="1:21" ht="31.5" customHeight="1" x14ac:dyDescent="0.2">
      <c r="B59" s="1152"/>
      <c r="C59" s="1153"/>
      <c r="D59" s="1159" t="s">
        <v>27</v>
      </c>
      <c r="E59" s="1160"/>
      <c r="F59" s="1160"/>
      <c r="G59" s="1160"/>
      <c r="H59" s="1160"/>
      <c r="I59" s="1160"/>
      <c r="J59" s="1161"/>
      <c r="K59" s="43">
        <v>30092</v>
      </c>
      <c r="L59" s="44">
        <v>33767</v>
      </c>
      <c r="M59" s="44">
        <v>37279</v>
      </c>
      <c r="N59" s="44">
        <v>39611</v>
      </c>
      <c r="O59" s="45">
        <v>44211</v>
      </c>
    </row>
    <row r="60" spans="1:21" ht="31.5" customHeight="1" thickBot="1" x14ac:dyDescent="0.25">
      <c r="B60" s="1154"/>
      <c r="C60" s="1155"/>
      <c r="D60" s="1162" t="s">
        <v>28</v>
      </c>
      <c r="E60" s="1163"/>
      <c r="F60" s="1163"/>
      <c r="G60" s="1163"/>
      <c r="H60" s="1163"/>
      <c r="I60" s="1163"/>
      <c r="J60" s="1164"/>
      <c r="K60" s="46">
        <v>29987</v>
      </c>
      <c r="L60" s="47">
        <v>33601</v>
      </c>
      <c r="M60" s="47">
        <v>37182</v>
      </c>
      <c r="N60" s="47">
        <v>39520</v>
      </c>
      <c r="O60" s="48">
        <v>44125</v>
      </c>
    </row>
    <row r="61" spans="1:21" ht="24" customHeight="1" x14ac:dyDescent="0.2">
      <c r="B61" s="49"/>
      <c r="C61" s="49"/>
      <c r="D61" s="50" t="s">
        <v>29</v>
      </c>
      <c r="E61" s="51"/>
      <c r="F61" s="51"/>
      <c r="G61" s="51"/>
      <c r="H61" s="51"/>
      <c r="I61" s="51"/>
      <c r="J61" s="51"/>
      <c r="K61" s="51"/>
      <c r="L61" s="51"/>
      <c r="M61" s="51"/>
      <c r="N61" s="51"/>
      <c r="O61" s="51"/>
    </row>
    <row r="62" spans="1:21" ht="24" customHeight="1" x14ac:dyDescent="0.2">
      <c r="B62" s="52"/>
      <c r="C62" s="52"/>
      <c r="D62" s="50" t="s">
        <v>30</v>
      </c>
      <c r="E62" s="51"/>
      <c r="F62" s="51"/>
      <c r="G62" s="51"/>
      <c r="H62" s="51"/>
      <c r="I62" s="51"/>
      <c r="J62" s="51"/>
      <c r="K62" s="51"/>
      <c r="L62" s="51"/>
      <c r="M62" s="51"/>
      <c r="N62" s="51"/>
      <c r="O62" s="51"/>
    </row>
    <row r="63" spans="1:21" ht="24" customHeight="1" x14ac:dyDescent="0.25">
      <c r="A63" s="19"/>
      <c r="B63" s="29"/>
      <c r="C63" s="19"/>
      <c r="D63" s="19"/>
      <c r="E63" s="19"/>
      <c r="F63" s="19"/>
      <c r="G63" s="19"/>
      <c r="H63" s="19"/>
      <c r="I63" s="19"/>
      <c r="J63" s="19"/>
      <c r="K63" s="19"/>
      <c r="L63" s="19"/>
      <c r="M63" s="19"/>
      <c r="N63" s="19"/>
      <c r="O63" s="19"/>
      <c r="P63" s="19"/>
      <c r="Q63" s="19"/>
      <c r="R63" s="19"/>
      <c r="S63" s="19"/>
      <c r="T63" s="19"/>
      <c r="U63" s="19"/>
    </row>
    <row r="64" spans="1:21" ht="24" customHeight="1" x14ac:dyDescent="0.25">
      <c r="A64" s="19"/>
      <c r="B64" s="29"/>
      <c r="C64" s="19"/>
      <c r="D64" s="19"/>
      <c r="E64" s="19"/>
      <c r="F64" s="19"/>
      <c r="G64" s="19"/>
      <c r="H64" s="19"/>
      <c r="I64" s="19"/>
      <c r="J64" s="19"/>
      <c r="K64" s="19"/>
      <c r="L64" s="19"/>
      <c r="M64" s="19"/>
      <c r="N64" s="19"/>
      <c r="O64" s="19"/>
      <c r="P64" s="19"/>
      <c r="Q64" s="19"/>
      <c r="R64" s="19"/>
      <c r="S64" s="19"/>
      <c r="T64" s="19"/>
      <c r="U64" s="19"/>
    </row>
    <row r="65" ht="12.65" hidden="1" customHeight="1" x14ac:dyDescent="0.2"/>
    <row r="66" ht="12.65" hidden="1" customHeight="1" x14ac:dyDescent="0.2"/>
    <row r="67" ht="12.65" hidden="1" customHeight="1" x14ac:dyDescent="0.2"/>
    <row r="68" ht="12.65" hidden="1" customHeight="1" x14ac:dyDescent="0.2"/>
    <row r="69" ht="12.65" hidden="1" customHeight="1" x14ac:dyDescent="0.2"/>
  </sheetData>
  <sheetProtection algorithmName="SHA-512" hashValue="w2Fipk8P/wUnUaHgJzz7Vg5astZju3arf8bdgbz1LSJvg1D881c0qtylGmNQdYDi0zPIb7aved22LgUA0twMmw==" saltValue="57nlGVUvwY7SGsR8QVW1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9878-58D8-4082-BCE0-96C51E06D77B}">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53" customWidth="1"/>
    <col min="2" max="3" width="12.6328125" style="53" customWidth="1"/>
    <col min="4" max="4" width="11.6328125" style="53" customWidth="1"/>
    <col min="5" max="8" width="10.36328125" style="53" customWidth="1"/>
    <col min="9" max="13" width="16.36328125" style="53" customWidth="1"/>
    <col min="14" max="19" width="12.6328125" style="53" customWidth="1"/>
    <col min="20" max="16384" width="0" style="5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54" t="s">
        <v>8</v>
      </c>
    </row>
    <row r="40" spans="2:13" ht="27.75" customHeight="1" thickBot="1" x14ac:dyDescent="0.3">
      <c r="B40" s="55" t="s">
        <v>9</v>
      </c>
      <c r="C40" s="56"/>
      <c r="D40" s="56"/>
      <c r="E40" s="57"/>
      <c r="F40" s="57"/>
      <c r="G40" s="57"/>
      <c r="H40" s="58" t="s">
        <v>2</v>
      </c>
      <c r="I40" s="59" t="s">
        <v>566</v>
      </c>
      <c r="J40" s="60" t="s">
        <v>567</v>
      </c>
      <c r="K40" s="60" t="s">
        <v>568</v>
      </c>
      <c r="L40" s="60" t="s">
        <v>569</v>
      </c>
      <c r="M40" s="61" t="s">
        <v>570</v>
      </c>
    </row>
    <row r="41" spans="2:13" ht="27.75" customHeight="1" x14ac:dyDescent="0.2">
      <c r="B41" s="1185" t="s">
        <v>31</v>
      </c>
      <c r="C41" s="1186"/>
      <c r="D41" s="328"/>
      <c r="E41" s="1187" t="s">
        <v>32</v>
      </c>
      <c r="F41" s="1187"/>
      <c r="G41" s="1187"/>
      <c r="H41" s="1188"/>
      <c r="I41" s="231">
        <v>506757</v>
      </c>
      <c r="J41" s="232">
        <v>523491</v>
      </c>
      <c r="K41" s="232">
        <v>536222</v>
      </c>
      <c r="L41" s="232">
        <v>544352</v>
      </c>
      <c r="M41" s="233">
        <v>536637</v>
      </c>
    </row>
    <row r="42" spans="2:13" ht="27.75" customHeight="1" x14ac:dyDescent="0.2">
      <c r="B42" s="1175"/>
      <c r="C42" s="1176"/>
      <c r="D42" s="329"/>
      <c r="E42" s="1179" t="s">
        <v>33</v>
      </c>
      <c r="F42" s="1179"/>
      <c r="G42" s="1179"/>
      <c r="H42" s="1180"/>
      <c r="I42" s="234">
        <v>10059</v>
      </c>
      <c r="J42" s="235">
        <v>7473</v>
      </c>
      <c r="K42" s="235">
        <v>987</v>
      </c>
      <c r="L42" s="235">
        <v>645</v>
      </c>
      <c r="M42" s="236">
        <v>581</v>
      </c>
    </row>
    <row r="43" spans="2:13" ht="27.75" customHeight="1" x14ac:dyDescent="0.2">
      <c r="B43" s="1175"/>
      <c r="C43" s="1176"/>
      <c r="D43" s="329"/>
      <c r="E43" s="1179" t="s">
        <v>34</v>
      </c>
      <c r="F43" s="1179"/>
      <c r="G43" s="1179"/>
      <c r="H43" s="1180"/>
      <c r="I43" s="234">
        <v>103307</v>
      </c>
      <c r="J43" s="235">
        <v>99006</v>
      </c>
      <c r="K43" s="235">
        <v>93570</v>
      </c>
      <c r="L43" s="235">
        <v>87551</v>
      </c>
      <c r="M43" s="236">
        <v>81374</v>
      </c>
    </row>
    <row r="44" spans="2:13" ht="27.75" customHeight="1" x14ac:dyDescent="0.2">
      <c r="B44" s="1175"/>
      <c r="C44" s="1176"/>
      <c r="D44" s="329"/>
      <c r="E44" s="1179" t="s">
        <v>35</v>
      </c>
      <c r="F44" s="1179"/>
      <c r="G44" s="1179"/>
      <c r="H44" s="1180"/>
      <c r="I44" s="234" t="s">
        <v>527</v>
      </c>
      <c r="J44" s="235" t="s">
        <v>527</v>
      </c>
      <c r="K44" s="235" t="s">
        <v>527</v>
      </c>
      <c r="L44" s="235" t="s">
        <v>527</v>
      </c>
      <c r="M44" s="236" t="s">
        <v>527</v>
      </c>
    </row>
    <row r="45" spans="2:13" ht="27.75" customHeight="1" x14ac:dyDescent="0.2">
      <c r="B45" s="1175"/>
      <c r="C45" s="1176"/>
      <c r="D45" s="329"/>
      <c r="E45" s="1179" t="s">
        <v>36</v>
      </c>
      <c r="F45" s="1179"/>
      <c r="G45" s="1179"/>
      <c r="H45" s="1180"/>
      <c r="I45" s="234">
        <v>46731</v>
      </c>
      <c r="J45" s="235">
        <v>45974</v>
      </c>
      <c r="K45" s="235">
        <v>45898</v>
      </c>
      <c r="L45" s="235">
        <v>45178</v>
      </c>
      <c r="M45" s="236">
        <v>45017</v>
      </c>
    </row>
    <row r="46" spans="2:13" ht="27.75" customHeight="1" x14ac:dyDescent="0.2">
      <c r="B46" s="1175"/>
      <c r="C46" s="1176"/>
      <c r="D46" s="330"/>
      <c r="E46" s="1179" t="s">
        <v>37</v>
      </c>
      <c r="F46" s="1179"/>
      <c r="G46" s="1179"/>
      <c r="H46" s="1180"/>
      <c r="I46" s="234">
        <v>2059</v>
      </c>
      <c r="J46" s="235">
        <v>2133</v>
      </c>
      <c r="K46" s="235" t="s">
        <v>527</v>
      </c>
      <c r="L46" s="235" t="s">
        <v>527</v>
      </c>
      <c r="M46" s="236" t="s">
        <v>527</v>
      </c>
    </row>
    <row r="47" spans="2:13" ht="27.75" customHeight="1" x14ac:dyDescent="0.2">
      <c r="B47" s="1175"/>
      <c r="C47" s="1176"/>
      <c r="D47" s="331"/>
      <c r="E47" s="1189" t="s">
        <v>38</v>
      </c>
      <c r="F47" s="1190"/>
      <c r="G47" s="1190"/>
      <c r="H47" s="1191"/>
      <c r="I47" s="234" t="s">
        <v>527</v>
      </c>
      <c r="J47" s="235" t="s">
        <v>527</v>
      </c>
      <c r="K47" s="235" t="s">
        <v>527</v>
      </c>
      <c r="L47" s="235" t="s">
        <v>527</v>
      </c>
      <c r="M47" s="236" t="s">
        <v>527</v>
      </c>
    </row>
    <row r="48" spans="2:13" ht="27.75" customHeight="1" x14ac:dyDescent="0.2">
      <c r="B48" s="1175"/>
      <c r="C48" s="1176"/>
      <c r="D48" s="329"/>
      <c r="E48" s="1179" t="s">
        <v>39</v>
      </c>
      <c r="F48" s="1179"/>
      <c r="G48" s="1179"/>
      <c r="H48" s="1180"/>
      <c r="I48" s="234" t="s">
        <v>527</v>
      </c>
      <c r="J48" s="235" t="s">
        <v>527</v>
      </c>
      <c r="K48" s="235" t="s">
        <v>527</v>
      </c>
      <c r="L48" s="235" t="s">
        <v>527</v>
      </c>
      <c r="M48" s="236" t="s">
        <v>527</v>
      </c>
    </row>
    <row r="49" spans="2:13" ht="27.75" customHeight="1" x14ac:dyDescent="0.2">
      <c r="B49" s="1177"/>
      <c r="C49" s="1178"/>
      <c r="D49" s="329"/>
      <c r="E49" s="1179" t="s">
        <v>40</v>
      </c>
      <c r="F49" s="1179"/>
      <c r="G49" s="1179"/>
      <c r="H49" s="1180"/>
      <c r="I49" s="234" t="s">
        <v>527</v>
      </c>
      <c r="J49" s="235" t="s">
        <v>527</v>
      </c>
      <c r="K49" s="235" t="s">
        <v>527</v>
      </c>
      <c r="L49" s="235" t="s">
        <v>527</v>
      </c>
      <c r="M49" s="236" t="s">
        <v>527</v>
      </c>
    </row>
    <row r="50" spans="2:13" ht="27.75" customHeight="1" x14ac:dyDescent="0.2">
      <c r="B50" s="1173" t="s">
        <v>41</v>
      </c>
      <c r="C50" s="1174"/>
      <c r="D50" s="332"/>
      <c r="E50" s="1179" t="s">
        <v>42</v>
      </c>
      <c r="F50" s="1179"/>
      <c r="G50" s="1179"/>
      <c r="H50" s="1180"/>
      <c r="I50" s="234">
        <v>71350</v>
      </c>
      <c r="J50" s="235">
        <v>76287</v>
      </c>
      <c r="K50" s="235">
        <v>81399</v>
      </c>
      <c r="L50" s="235">
        <v>108080</v>
      </c>
      <c r="M50" s="236">
        <v>111060</v>
      </c>
    </row>
    <row r="51" spans="2:13" ht="27.75" customHeight="1" x14ac:dyDescent="0.2">
      <c r="B51" s="1175"/>
      <c r="C51" s="1176"/>
      <c r="D51" s="329"/>
      <c r="E51" s="1179" t="s">
        <v>43</v>
      </c>
      <c r="F51" s="1179"/>
      <c r="G51" s="1179"/>
      <c r="H51" s="1180"/>
      <c r="I51" s="234">
        <v>152298</v>
      </c>
      <c r="J51" s="235">
        <v>161221</v>
      </c>
      <c r="K51" s="235">
        <v>154177</v>
      </c>
      <c r="L51" s="235">
        <v>158003</v>
      </c>
      <c r="M51" s="236">
        <v>154806</v>
      </c>
    </row>
    <row r="52" spans="2:13" ht="27.75" customHeight="1" x14ac:dyDescent="0.2">
      <c r="B52" s="1177"/>
      <c r="C52" s="1178"/>
      <c r="D52" s="329"/>
      <c r="E52" s="1179" t="s">
        <v>44</v>
      </c>
      <c r="F52" s="1179"/>
      <c r="G52" s="1179"/>
      <c r="H52" s="1180"/>
      <c r="I52" s="234">
        <v>405207</v>
      </c>
      <c r="J52" s="235">
        <v>421910</v>
      </c>
      <c r="K52" s="235">
        <v>430979</v>
      </c>
      <c r="L52" s="235">
        <v>437980</v>
      </c>
      <c r="M52" s="236">
        <v>436040</v>
      </c>
    </row>
    <row r="53" spans="2:13" ht="27.75" customHeight="1" thickBot="1" x14ac:dyDescent="0.25">
      <c r="B53" s="1181" t="s">
        <v>20</v>
      </c>
      <c r="C53" s="1182"/>
      <c r="D53" s="333"/>
      <c r="E53" s="1183" t="s">
        <v>45</v>
      </c>
      <c r="F53" s="1183"/>
      <c r="G53" s="1183"/>
      <c r="H53" s="1184"/>
      <c r="I53" s="237">
        <v>40058</v>
      </c>
      <c r="J53" s="238">
        <v>18659</v>
      </c>
      <c r="K53" s="238">
        <v>10121</v>
      </c>
      <c r="L53" s="238">
        <v>-26336</v>
      </c>
      <c r="M53" s="239">
        <v>-38296</v>
      </c>
    </row>
    <row r="54" spans="2:13" ht="27.75" customHeight="1" x14ac:dyDescent="0.25">
      <c r="B54" s="334" t="s">
        <v>46</v>
      </c>
      <c r="C54" s="335"/>
      <c r="D54" s="335"/>
      <c r="E54" s="336"/>
      <c r="F54" s="336"/>
      <c r="G54" s="336"/>
      <c r="H54" s="336"/>
      <c r="I54" s="337"/>
      <c r="J54" s="337"/>
      <c r="K54" s="337"/>
      <c r="L54" s="337"/>
      <c r="M54" s="337"/>
    </row>
    <row r="55" spans="2:13" ht="13" x14ac:dyDescent="0.2"/>
  </sheetData>
  <sheetProtection algorithmName="SHA-512" hashValue="hyYLtU8JEyo8R4pDRn3Ko6By9XQcrFHDul2LB7XhfXv3eYpXJ+HcQn3iahctCcI5VEaIs790vFKl07dibc2IxA==" saltValue="f6xeEabrCKUzP6ccBv8y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BBF7-DED5-48AC-B5A1-9BD428AD9A95}">
  <sheetPr>
    <pageSetUpPr fitToPage="1"/>
  </sheetPr>
  <dimension ref="B1:W64"/>
  <sheetViews>
    <sheetView showGridLines="0" zoomScaleNormal="100" zoomScaleSheetLayoutView="100" workbookViewId="0">
      <selection sqref="A1:A104857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62" t="s">
        <v>47</v>
      </c>
    </row>
    <row r="54" spans="2:8" ht="29.25" customHeight="1" thickBot="1" x14ac:dyDescent="0.35">
      <c r="B54" s="63" t="s">
        <v>1</v>
      </c>
      <c r="C54" s="64"/>
      <c r="D54" s="64"/>
      <c r="E54" s="65" t="s">
        <v>2</v>
      </c>
      <c r="F54" s="66" t="s">
        <v>568</v>
      </c>
      <c r="G54" s="66" t="s">
        <v>569</v>
      </c>
      <c r="H54" s="67" t="s">
        <v>570</v>
      </c>
    </row>
    <row r="55" spans="2:8" ht="52.5" customHeight="1" x14ac:dyDescent="0.2">
      <c r="B55" s="338"/>
      <c r="C55" s="1200" t="s">
        <v>48</v>
      </c>
      <c r="D55" s="1200"/>
      <c r="E55" s="1201"/>
      <c r="F55" s="339">
        <v>8564</v>
      </c>
      <c r="G55" s="339">
        <v>16172</v>
      </c>
      <c r="H55" s="340">
        <v>19832</v>
      </c>
    </row>
    <row r="56" spans="2:8" ht="52.5" customHeight="1" x14ac:dyDescent="0.2">
      <c r="B56" s="341"/>
      <c r="C56" s="1202" t="s">
        <v>49</v>
      </c>
      <c r="D56" s="1202"/>
      <c r="E56" s="1203"/>
      <c r="F56" s="342">
        <v>990</v>
      </c>
      <c r="G56" s="342">
        <v>9665</v>
      </c>
      <c r="H56" s="343">
        <v>1708</v>
      </c>
    </row>
    <row r="57" spans="2:8" ht="53.25" customHeight="1" x14ac:dyDescent="0.2">
      <c r="B57" s="341"/>
      <c r="C57" s="1204" t="s">
        <v>50</v>
      </c>
      <c r="D57" s="1204"/>
      <c r="E57" s="1205"/>
      <c r="F57" s="344">
        <v>33842</v>
      </c>
      <c r="G57" s="344">
        <v>39638</v>
      </c>
      <c r="H57" s="345">
        <v>42612</v>
      </c>
    </row>
    <row r="58" spans="2:8" ht="45.75" customHeight="1" x14ac:dyDescent="0.2">
      <c r="B58" s="346"/>
      <c r="C58" s="1192" t="s">
        <v>602</v>
      </c>
      <c r="D58" s="1193"/>
      <c r="E58" s="1194"/>
      <c r="F58" s="347">
        <v>18862</v>
      </c>
      <c r="G58" s="347">
        <v>25018</v>
      </c>
      <c r="H58" s="348">
        <v>27689</v>
      </c>
    </row>
    <row r="59" spans="2:8" ht="45.75" customHeight="1" x14ac:dyDescent="0.2">
      <c r="B59" s="346"/>
      <c r="C59" s="1192" t="s">
        <v>603</v>
      </c>
      <c r="D59" s="1193"/>
      <c r="E59" s="1194"/>
      <c r="F59" s="347">
        <v>5271</v>
      </c>
      <c r="G59" s="347">
        <v>5125</v>
      </c>
      <c r="H59" s="348">
        <v>4998</v>
      </c>
    </row>
    <row r="60" spans="2:8" ht="45.75" customHeight="1" x14ac:dyDescent="0.2">
      <c r="B60" s="346"/>
      <c r="C60" s="1192" t="s">
        <v>604</v>
      </c>
      <c r="D60" s="1193"/>
      <c r="E60" s="1194"/>
      <c r="F60" s="347">
        <v>2345</v>
      </c>
      <c r="G60" s="347">
        <v>2167</v>
      </c>
      <c r="H60" s="348">
        <v>1957</v>
      </c>
    </row>
    <row r="61" spans="2:8" ht="45.75" customHeight="1" x14ac:dyDescent="0.2">
      <c r="B61" s="346"/>
      <c r="C61" s="1192" t="s">
        <v>605</v>
      </c>
      <c r="D61" s="1193"/>
      <c r="E61" s="1194"/>
      <c r="F61" s="347">
        <v>1331</v>
      </c>
      <c r="G61" s="347">
        <v>1345</v>
      </c>
      <c r="H61" s="348">
        <v>1464</v>
      </c>
    </row>
    <row r="62" spans="2:8" ht="45.75" customHeight="1" thickBot="1" x14ac:dyDescent="0.25">
      <c r="B62" s="349"/>
      <c r="C62" s="1195" t="s">
        <v>606</v>
      </c>
      <c r="D62" s="1196"/>
      <c r="E62" s="1197"/>
      <c r="F62" s="350">
        <v>1246</v>
      </c>
      <c r="G62" s="350">
        <v>1169</v>
      </c>
      <c r="H62" s="351">
        <v>1069</v>
      </c>
    </row>
    <row r="63" spans="2:8" ht="52.5" customHeight="1" thickBot="1" x14ac:dyDescent="0.25">
      <c r="B63" s="352"/>
      <c r="C63" s="1198" t="s">
        <v>51</v>
      </c>
      <c r="D63" s="1198"/>
      <c r="E63" s="1199"/>
      <c r="F63" s="353">
        <v>43397</v>
      </c>
      <c r="G63" s="353">
        <v>65474</v>
      </c>
      <c r="H63" s="354">
        <v>64152</v>
      </c>
    </row>
    <row r="64" spans="2:8" ht="13" x14ac:dyDescent="0.2"/>
  </sheetData>
  <sheetProtection algorithmName="SHA-512" hashValue="puPBQTMOTjprdcSiizwPaeAauHMeTjtObqPJ+N/8Ft2RBlDEry4PbaNVSklhaHXW5AzrzXyzucTV5x+q0m7Igw==" saltValue="bo9qeQDiBjhnBfaQpLw4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74" customWidth="1"/>
    <col min="2" max="8" width="13.36328125" style="74" customWidth="1"/>
    <col min="9" max="16384" width="11.08984375" style="74"/>
  </cols>
  <sheetData>
    <row r="1" spans="1:8" x14ac:dyDescent="0.2">
      <c r="A1" s="68"/>
      <c r="B1" s="69"/>
      <c r="C1" s="70"/>
      <c r="D1" s="71"/>
      <c r="E1" s="72"/>
      <c r="F1" s="72"/>
      <c r="G1" s="72"/>
      <c r="H1" s="73"/>
    </row>
    <row r="2" spans="1:8" x14ac:dyDescent="0.2">
      <c r="A2" s="75"/>
      <c r="B2" s="76"/>
      <c r="C2" s="77"/>
      <c r="D2" s="78" t="s">
        <v>52</v>
      </c>
      <c r="E2" s="79"/>
      <c r="F2" s="80" t="s">
        <v>565</v>
      </c>
      <c r="G2" s="81"/>
      <c r="H2" s="82"/>
    </row>
    <row r="3" spans="1:8" x14ac:dyDescent="0.2">
      <c r="A3" s="78" t="s">
        <v>558</v>
      </c>
      <c r="B3" s="83"/>
      <c r="C3" s="84"/>
      <c r="D3" s="85">
        <v>55480</v>
      </c>
      <c r="E3" s="86"/>
      <c r="F3" s="87">
        <v>54945</v>
      </c>
      <c r="G3" s="88"/>
      <c r="H3" s="89"/>
    </row>
    <row r="4" spans="1:8" x14ac:dyDescent="0.2">
      <c r="A4" s="90"/>
      <c r="B4" s="91"/>
      <c r="C4" s="92"/>
      <c r="D4" s="93">
        <v>25592</v>
      </c>
      <c r="E4" s="94"/>
      <c r="F4" s="95">
        <v>29293</v>
      </c>
      <c r="G4" s="96"/>
      <c r="H4" s="97"/>
    </row>
    <row r="5" spans="1:8" x14ac:dyDescent="0.2">
      <c r="A5" s="78" t="s">
        <v>560</v>
      </c>
      <c r="B5" s="83"/>
      <c r="C5" s="84"/>
      <c r="D5" s="85">
        <v>58875</v>
      </c>
      <c r="E5" s="86"/>
      <c r="F5" s="87">
        <v>57132</v>
      </c>
      <c r="G5" s="88"/>
      <c r="H5" s="89"/>
    </row>
    <row r="6" spans="1:8" x14ac:dyDescent="0.2">
      <c r="A6" s="90"/>
      <c r="B6" s="91"/>
      <c r="C6" s="92"/>
      <c r="D6" s="93">
        <v>25983</v>
      </c>
      <c r="E6" s="94"/>
      <c r="F6" s="95">
        <v>30126</v>
      </c>
      <c r="G6" s="96"/>
      <c r="H6" s="97"/>
    </row>
    <row r="7" spans="1:8" x14ac:dyDescent="0.2">
      <c r="A7" s="78" t="s">
        <v>561</v>
      </c>
      <c r="B7" s="83"/>
      <c r="C7" s="84"/>
      <c r="D7" s="85">
        <v>52361</v>
      </c>
      <c r="E7" s="86"/>
      <c r="F7" s="87">
        <v>58766</v>
      </c>
      <c r="G7" s="88"/>
      <c r="H7" s="89"/>
    </row>
    <row r="8" spans="1:8" x14ac:dyDescent="0.2">
      <c r="A8" s="90"/>
      <c r="B8" s="91"/>
      <c r="C8" s="92"/>
      <c r="D8" s="93">
        <v>22624</v>
      </c>
      <c r="E8" s="94"/>
      <c r="F8" s="95">
        <v>29363</v>
      </c>
      <c r="G8" s="96"/>
      <c r="H8" s="97"/>
    </row>
    <row r="9" spans="1:8" x14ac:dyDescent="0.2">
      <c r="A9" s="78" t="s">
        <v>562</v>
      </c>
      <c r="B9" s="83"/>
      <c r="C9" s="84"/>
      <c r="D9" s="85">
        <v>39233</v>
      </c>
      <c r="E9" s="86"/>
      <c r="F9" s="87">
        <v>62482</v>
      </c>
      <c r="G9" s="88"/>
      <c r="H9" s="89"/>
    </row>
    <row r="10" spans="1:8" x14ac:dyDescent="0.2">
      <c r="A10" s="90"/>
      <c r="B10" s="91"/>
      <c r="C10" s="92"/>
      <c r="D10" s="93">
        <v>19528</v>
      </c>
      <c r="E10" s="94"/>
      <c r="F10" s="95">
        <v>34626</v>
      </c>
      <c r="G10" s="96"/>
      <c r="H10" s="97"/>
    </row>
    <row r="11" spans="1:8" x14ac:dyDescent="0.2">
      <c r="A11" s="78" t="s">
        <v>563</v>
      </c>
      <c r="B11" s="83"/>
      <c r="C11" s="84"/>
      <c r="D11" s="85">
        <v>38298</v>
      </c>
      <c r="E11" s="86"/>
      <c r="F11" s="87">
        <v>59288</v>
      </c>
      <c r="G11" s="88"/>
      <c r="H11" s="89"/>
    </row>
    <row r="12" spans="1:8" x14ac:dyDescent="0.2">
      <c r="A12" s="90"/>
      <c r="B12" s="91"/>
      <c r="C12" s="98"/>
      <c r="D12" s="93">
        <v>16151</v>
      </c>
      <c r="E12" s="94"/>
      <c r="F12" s="95">
        <v>32670</v>
      </c>
      <c r="G12" s="96"/>
      <c r="H12" s="97"/>
    </row>
    <row r="13" spans="1:8" x14ac:dyDescent="0.2">
      <c r="A13" s="78"/>
      <c r="B13" s="83"/>
      <c r="C13" s="99"/>
      <c r="D13" s="100">
        <v>48849</v>
      </c>
      <c r="E13" s="101"/>
      <c r="F13" s="102">
        <v>58523</v>
      </c>
      <c r="G13" s="103"/>
      <c r="H13" s="89"/>
    </row>
    <row r="14" spans="1:8" x14ac:dyDescent="0.2">
      <c r="A14" s="90"/>
      <c r="B14" s="91"/>
      <c r="C14" s="92"/>
      <c r="D14" s="93">
        <v>21976</v>
      </c>
      <c r="E14" s="94"/>
      <c r="F14" s="95">
        <v>31216</v>
      </c>
      <c r="G14" s="96"/>
      <c r="H14" s="97"/>
    </row>
    <row r="17" spans="1:11" x14ac:dyDescent="0.2">
      <c r="A17" s="74" t="s">
        <v>53</v>
      </c>
    </row>
    <row r="18" spans="1:11" x14ac:dyDescent="0.2">
      <c r="A18" s="104"/>
      <c r="B18" s="104" t="e">
        <f>#REF!</f>
        <v>#REF!</v>
      </c>
      <c r="C18" s="104" t="e">
        <f>#REF!</f>
        <v>#REF!</v>
      </c>
      <c r="D18" s="104" t="e">
        <f>#REF!</f>
        <v>#REF!</v>
      </c>
      <c r="E18" s="104" t="e">
        <f>#REF!</f>
        <v>#REF!</v>
      </c>
      <c r="F18" s="104" t="e">
        <f>#REF!</f>
        <v>#REF!</v>
      </c>
    </row>
    <row r="19" spans="1:11" x14ac:dyDescent="0.2">
      <c r="A19" s="104" t="s">
        <v>54</v>
      </c>
      <c r="B19" s="104" t="e">
        <f>ROUND(VALUE(SUBSTITUTE(#REF!,"▲","-")),2)</f>
        <v>#REF!</v>
      </c>
      <c r="C19" s="104" t="e">
        <f>ROUND(VALUE(SUBSTITUTE(#REF!,"▲","-")),2)</f>
        <v>#REF!</v>
      </c>
      <c r="D19" s="104" t="e">
        <f>ROUND(VALUE(SUBSTITUTE(#REF!,"▲","-")),2)</f>
        <v>#REF!</v>
      </c>
      <c r="E19" s="104" t="e">
        <f>ROUND(VALUE(SUBSTITUTE(#REF!,"▲","-")),2)</f>
        <v>#REF!</v>
      </c>
      <c r="F19" s="104" t="e">
        <f>ROUND(VALUE(SUBSTITUTE(#REF!,"▲","-")),2)</f>
        <v>#REF!</v>
      </c>
    </row>
    <row r="20" spans="1:11" x14ac:dyDescent="0.2">
      <c r="A20" s="104" t="s">
        <v>55</v>
      </c>
      <c r="B20" s="104" t="e">
        <f>ROUND(VALUE(SUBSTITUTE(#REF!,"▲","-")),2)</f>
        <v>#REF!</v>
      </c>
      <c r="C20" s="104" t="e">
        <f>ROUND(VALUE(SUBSTITUTE(#REF!,"▲","-")),2)</f>
        <v>#REF!</v>
      </c>
      <c r="D20" s="104" t="e">
        <f>ROUND(VALUE(SUBSTITUTE(#REF!,"▲","-")),2)</f>
        <v>#REF!</v>
      </c>
      <c r="E20" s="104" t="e">
        <f>ROUND(VALUE(SUBSTITUTE(#REF!,"▲","-")),2)</f>
        <v>#REF!</v>
      </c>
      <c r="F20" s="104" t="e">
        <f>ROUND(VALUE(SUBSTITUTE(#REF!,"▲","-")),2)</f>
        <v>#REF!</v>
      </c>
    </row>
    <row r="21" spans="1:11" x14ac:dyDescent="0.2">
      <c r="A21" s="104" t="s">
        <v>56</v>
      </c>
      <c r="B21" s="104" t="e">
        <f>IF(ISNUMBER(VALUE(SUBSTITUTE(#REF!,"▲","-"))),ROUND(VALUE(SUBSTITUTE(#REF!,"▲","-")),2),NA())</f>
        <v>#N/A</v>
      </c>
      <c r="C21" s="104" t="e">
        <f>IF(ISNUMBER(VALUE(SUBSTITUTE(#REF!,"▲","-"))),ROUND(VALUE(SUBSTITUTE(#REF!,"▲","-")),2),NA())</f>
        <v>#N/A</v>
      </c>
      <c r="D21" s="104" t="e">
        <f>IF(ISNUMBER(VALUE(SUBSTITUTE(#REF!,"▲","-"))),ROUND(VALUE(SUBSTITUTE(#REF!,"▲","-")),2),NA())</f>
        <v>#N/A</v>
      </c>
      <c r="E21" s="104" t="e">
        <f>IF(ISNUMBER(VALUE(SUBSTITUTE(#REF!,"▲","-"))),ROUND(VALUE(SUBSTITUTE(#REF!,"▲","-")),2),NA())</f>
        <v>#N/A</v>
      </c>
      <c r="F21" s="104" t="e">
        <f>IF(ISNUMBER(VALUE(SUBSTITUTE(#REF!,"▲","-"))),ROUND(VALUE(SUBSTITUTE(#REF!,"▲","-")),2),NA())</f>
        <v>#N/A</v>
      </c>
    </row>
    <row r="24" spans="1:11" x14ac:dyDescent="0.2">
      <c r="A24" s="74" t="s">
        <v>57</v>
      </c>
    </row>
    <row r="25" spans="1:11" x14ac:dyDescent="0.2">
      <c r="A25" s="105"/>
      <c r="B25" s="105" t="e">
        <f>#REF!</f>
        <v>#REF!</v>
      </c>
      <c r="C25" s="105"/>
      <c r="D25" s="105" t="e">
        <f>#REF!</f>
        <v>#REF!</v>
      </c>
      <c r="E25" s="105"/>
      <c r="F25" s="105" t="e">
        <f>#REF!</f>
        <v>#REF!</v>
      </c>
      <c r="G25" s="105"/>
      <c r="H25" s="105" t="e">
        <f>#REF!</f>
        <v>#REF!</v>
      </c>
      <c r="I25" s="105"/>
      <c r="J25" s="105" t="e">
        <f>#REF!</f>
        <v>#REF!</v>
      </c>
      <c r="K25" s="105"/>
    </row>
    <row r="26" spans="1:11" x14ac:dyDescent="0.2">
      <c r="A26" s="105"/>
      <c r="B26" s="105" t="s">
        <v>58</v>
      </c>
      <c r="C26" s="105" t="s">
        <v>59</v>
      </c>
      <c r="D26" s="105" t="s">
        <v>58</v>
      </c>
      <c r="E26" s="105" t="s">
        <v>59</v>
      </c>
      <c r="F26" s="105" t="s">
        <v>58</v>
      </c>
      <c r="G26" s="105" t="s">
        <v>59</v>
      </c>
      <c r="H26" s="105" t="s">
        <v>58</v>
      </c>
      <c r="I26" s="105" t="s">
        <v>59</v>
      </c>
      <c r="J26" s="105" t="s">
        <v>58</v>
      </c>
      <c r="K26" s="105" t="s">
        <v>59</v>
      </c>
    </row>
    <row r="27" spans="1:11" x14ac:dyDescent="0.2">
      <c r="A27" s="105" t="e">
        <f>IF(#REF!="",NA(),#REF!)</f>
        <v>#REF!</v>
      </c>
      <c r="B27" s="105" t="e">
        <f>IF(ROUND(VALUE(SUBSTITUTE(#REF!,"▲", "-")), 2) &lt; 0, ABS(ROUND(VALUE(SUBSTITUTE(#REF!,"▲", "-")), 2)), NA())</f>
        <v>#REF!</v>
      </c>
      <c r="C27" s="105" t="e">
        <f>IF(ROUND(VALUE(SUBSTITUTE(#REF!,"▲", "-")), 2) &gt;= 0, ABS(ROUND(VALUE(SUBSTITUTE(#REF!,"▲", "-")), 2)), NA())</f>
        <v>#REF!</v>
      </c>
      <c r="D27" s="105" t="e">
        <f>IF(ROUND(VALUE(SUBSTITUTE(#REF!,"▲", "-")), 2) &lt; 0, ABS(ROUND(VALUE(SUBSTITUTE(#REF!,"▲", "-")), 2)), NA())</f>
        <v>#REF!</v>
      </c>
      <c r="E27" s="105" t="e">
        <f>IF(ROUND(VALUE(SUBSTITUTE(#REF!,"▲", "-")), 2) &gt;= 0, ABS(ROUND(VALUE(SUBSTITUTE(#REF!,"▲", "-")), 2)), NA())</f>
        <v>#REF!</v>
      </c>
      <c r="F27" s="105" t="e">
        <f>IF(ROUND(VALUE(SUBSTITUTE(#REF!,"▲", "-")), 2) &lt; 0, ABS(ROUND(VALUE(SUBSTITUTE(#REF!,"▲", "-")), 2)), NA())</f>
        <v>#REF!</v>
      </c>
      <c r="G27" s="105" t="e">
        <f>IF(ROUND(VALUE(SUBSTITUTE(#REF!,"▲", "-")), 2) &gt;= 0, ABS(ROUND(VALUE(SUBSTITUTE(#REF!,"▲", "-")), 2)), NA())</f>
        <v>#REF!</v>
      </c>
      <c r="H27" s="105" t="e">
        <f>IF(ROUND(VALUE(SUBSTITUTE(#REF!,"▲", "-")), 2) &lt; 0, ABS(ROUND(VALUE(SUBSTITUTE(#REF!,"▲", "-")), 2)), NA())</f>
        <v>#REF!</v>
      </c>
      <c r="I27" s="105" t="e">
        <f>IF(ROUND(VALUE(SUBSTITUTE(#REF!,"▲", "-")), 2) &gt;= 0, ABS(ROUND(VALUE(SUBSTITUTE(#REF!,"▲", "-")), 2)), NA())</f>
        <v>#REF!</v>
      </c>
      <c r="J27" s="105" t="e">
        <f>IF(ROUND(VALUE(SUBSTITUTE(#REF!,"▲", "-")), 2) &lt; 0, ABS(ROUND(VALUE(SUBSTITUTE(#REF!,"▲", "-")), 2)), NA())</f>
        <v>#REF!</v>
      </c>
      <c r="K27" s="105" t="e">
        <f>IF(ROUND(VALUE(SUBSTITUTE(#REF!,"▲", "-")), 2) &gt;= 0, ABS(ROUND(VALUE(SUBSTITUTE(#REF!,"▲", "-")), 2)), NA())</f>
        <v>#REF!</v>
      </c>
    </row>
    <row r="28" spans="1:11" x14ac:dyDescent="0.2">
      <c r="A28" s="105" t="e">
        <f>IF(#REF!="",NA(),#REF!)</f>
        <v>#REF!</v>
      </c>
      <c r="B28" s="105" t="e">
        <f>IF(ROUND(VALUE(SUBSTITUTE(#REF!,"▲", "-")), 2) &lt; 0, ABS(ROUND(VALUE(SUBSTITUTE(#REF!,"▲", "-")), 2)), NA())</f>
        <v>#REF!</v>
      </c>
      <c r="C28" s="105" t="e">
        <f>IF(ROUND(VALUE(SUBSTITUTE(#REF!,"▲", "-")), 2) &gt;= 0, ABS(ROUND(VALUE(SUBSTITUTE(#REF!,"▲", "-")), 2)), NA())</f>
        <v>#REF!</v>
      </c>
      <c r="D28" s="105" t="e">
        <f>IF(ROUND(VALUE(SUBSTITUTE(#REF!,"▲", "-")), 2) &lt; 0, ABS(ROUND(VALUE(SUBSTITUTE(#REF!,"▲", "-")), 2)), NA())</f>
        <v>#REF!</v>
      </c>
      <c r="E28" s="105" t="e">
        <f>IF(ROUND(VALUE(SUBSTITUTE(#REF!,"▲", "-")), 2) &gt;= 0, ABS(ROUND(VALUE(SUBSTITUTE(#REF!,"▲", "-")), 2)), NA())</f>
        <v>#REF!</v>
      </c>
      <c r="F28" s="105" t="e">
        <f>IF(ROUND(VALUE(SUBSTITUTE(#REF!,"▲", "-")), 2) &lt; 0, ABS(ROUND(VALUE(SUBSTITUTE(#REF!,"▲", "-")), 2)), NA())</f>
        <v>#REF!</v>
      </c>
      <c r="G28" s="105" t="e">
        <f>IF(ROUND(VALUE(SUBSTITUTE(#REF!,"▲", "-")), 2) &gt;= 0, ABS(ROUND(VALUE(SUBSTITUTE(#REF!,"▲", "-")), 2)), NA())</f>
        <v>#REF!</v>
      </c>
      <c r="H28" s="105" t="e">
        <f>IF(ROUND(VALUE(SUBSTITUTE(#REF!,"▲", "-")), 2) &lt; 0, ABS(ROUND(VALUE(SUBSTITUTE(#REF!,"▲", "-")), 2)), NA())</f>
        <v>#REF!</v>
      </c>
      <c r="I28" s="105" t="e">
        <f>IF(ROUND(VALUE(SUBSTITUTE(#REF!,"▲", "-")), 2) &gt;= 0, ABS(ROUND(VALUE(SUBSTITUTE(#REF!,"▲", "-")), 2)), NA())</f>
        <v>#REF!</v>
      </c>
      <c r="J28" s="105" t="e">
        <f>IF(ROUND(VALUE(SUBSTITUTE(#REF!,"▲", "-")), 2) &lt; 0, ABS(ROUND(VALUE(SUBSTITUTE(#REF!,"▲", "-")), 2)), NA())</f>
        <v>#REF!</v>
      </c>
      <c r="K28" s="105" t="e">
        <f>IF(ROUND(VALUE(SUBSTITUTE(#REF!,"▲", "-")), 2) &gt;= 0, ABS(ROUND(VALUE(SUBSTITUTE(#REF!,"▲", "-")), 2)), NA())</f>
        <v>#REF!</v>
      </c>
    </row>
    <row r="29" spans="1:11" x14ac:dyDescent="0.2">
      <c r="A29" s="105" t="e">
        <f>IF(#REF!="",NA(),#REF!)</f>
        <v>#REF!</v>
      </c>
      <c r="B29" s="105" t="e">
        <f>IF(ROUND(VALUE(SUBSTITUTE(#REF!,"▲", "-")), 2) &lt; 0, ABS(ROUND(VALUE(SUBSTITUTE(#REF!,"▲", "-")), 2)), NA())</f>
        <v>#REF!</v>
      </c>
      <c r="C29" s="105" t="e">
        <f>IF(ROUND(VALUE(SUBSTITUTE(#REF!,"▲", "-")), 2) &gt;= 0, ABS(ROUND(VALUE(SUBSTITUTE(#REF!,"▲", "-")), 2)), NA())</f>
        <v>#REF!</v>
      </c>
      <c r="D29" s="105" t="e">
        <f>IF(ROUND(VALUE(SUBSTITUTE(#REF!,"▲", "-")), 2) &lt; 0, ABS(ROUND(VALUE(SUBSTITUTE(#REF!,"▲", "-")), 2)), NA())</f>
        <v>#REF!</v>
      </c>
      <c r="E29" s="105" t="e">
        <f>IF(ROUND(VALUE(SUBSTITUTE(#REF!,"▲", "-")), 2) &gt;= 0, ABS(ROUND(VALUE(SUBSTITUTE(#REF!,"▲", "-")), 2)), NA())</f>
        <v>#REF!</v>
      </c>
      <c r="F29" s="105" t="e">
        <f>IF(ROUND(VALUE(SUBSTITUTE(#REF!,"▲", "-")), 2) &lt; 0, ABS(ROUND(VALUE(SUBSTITUTE(#REF!,"▲", "-")), 2)), NA())</f>
        <v>#REF!</v>
      </c>
      <c r="G29" s="105" t="e">
        <f>IF(ROUND(VALUE(SUBSTITUTE(#REF!,"▲", "-")), 2) &gt;= 0, ABS(ROUND(VALUE(SUBSTITUTE(#REF!,"▲", "-")), 2)), NA())</f>
        <v>#REF!</v>
      </c>
      <c r="H29" s="105" t="e">
        <f>IF(ROUND(VALUE(SUBSTITUTE(#REF!,"▲", "-")), 2) &lt; 0, ABS(ROUND(VALUE(SUBSTITUTE(#REF!,"▲", "-")), 2)), NA())</f>
        <v>#REF!</v>
      </c>
      <c r="I29" s="105" t="e">
        <f>IF(ROUND(VALUE(SUBSTITUTE(#REF!,"▲", "-")), 2) &gt;= 0, ABS(ROUND(VALUE(SUBSTITUTE(#REF!,"▲", "-")), 2)), NA())</f>
        <v>#REF!</v>
      </c>
      <c r="J29" s="105" t="e">
        <f>IF(ROUND(VALUE(SUBSTITUTE(#REF!,"▲", "-")), 2) &lt; 0, ABS(ROUND(VALUE(SUBSTITUTE(#REF!,"▲", "-")), 2)), NA())</f>
        <v>#REF!</v>
      </c>
      <c r="K29" s="105" t="e">
        <f>IF(ROUND(VALUE(SUBSTITUTE(#REF!,"▲", "-")), 2) &gt;= 0, ABS(ROUND(VALUE(SUBSTITUTE(#REF!,"▲", "-")), 2)), NA())</f>
        <v>#REF!</v>
      </c>
    </row>
    <row r="30" spans="1:11" x14ac:dyDescent="0.2">
      <c r="A30" s="105" t="e">
        <f>IF(#REF!="",NA(),#REF!)</f>
        <v>#REF!</v>
      </c>
      <c r="B30" s="105" t="e">
        <f>IF(ROUND(VALUE(SUBSTITUTE(#REF!,"▲", "-")), 2) &lt; 0, ABS(ROUND(VALUE(SUBSTITUTE(#REF!,"▲", "-")), 2)), NA())</f>
        <v>#REF!</v>
      </c>
      <c r="C30" s="105" t="e">
        <f>IF(ROUND(VALUE(SUBSTITUTE(#REF!,"▲", "-")), 2) &gt;= 0, ABS(ROUND(VALUE(SUBSTITUTE(#REF!,"▲", "-")), 2)), NA())</f>
        <v>#REF!</v>
      </c>
      <c r="D30" s="105" t="e">
        <f>IF(ROUND(VALUE(SUBSTITUTE(#REF!,"▲", "-")), 2) &lt; 0, ABS(ROUND(VALUE(SUBSTITUTE(#REF!,"▲", "-")), 2)), NA())</f>
        <v>#REF!</v>
      </c>
      <c r="E30" s="105" t="e">
        <f>IF(ROUND(VALUE(SUBSTITUTE(#REF!,"▲", "-")), 2) &gt;= 0, ABS(ROUND(VALUE(SUBSTITUTE(#REF!,"▲", "-")), 2)), NA())</f>
        <v>#REF!</v>
      </c>
      <c r="F30" s="105" t="e">
        <f>IF(ROUND(VALUE(SUBSTITUTE(#REF!,"▲", "-")), 2) &lt; 0, ABS(ROUND(VALUE(SUBSTITUTE(#REF!,"▲", "-")), 2)), NA())</f>
        <v>#REF!</v>
      </c>
      <c r="G30" s="105" t="e">
        <f>IF(ROUND(VALUE(SUBSTITUTE(#REF!,"▲", "-")), 2) &gt;= 0, ABS(ROUND(VALUE(SUBSTITUTE(#REF!,"▲", "-")), 2)), NA())</f>
        <v>#REF!</v>
      </c>
      <c r="H30" s="105" t="e">
        <f>IF(ROUND(VALUE(SUBSTITUTE(#REF!,"▲", "-")), 2) &lt; 0, ABS(ROUND(VALUE(SUBSTITUTE(#REF!,"▲", "-")), 2)), NA())</f>
        <v>#REF!</v>
      </c>
      <c r="I30" s="105" t="e">
        <f>IF(ROUND(VALUE(SUBSTITUTE(#REF!,"▲", "-")), 2) &gt;= 0, ABS(ROUND(VALUE(SUBSTITUTE(#REF!,"▲", "-")), 2)), NA())</f>
        <v>#REF!</v>
      </c>
      <c r="J30" s="105" t="e">
        <f>IF(ROUND(VALUE(SUBSTITUTE(#REF!,"▲", "-")), 2) &lt; 0, ABS(ROUND(VALUE(SUBSTITUTE(#REF!,"▲", "-")), 2)), NA())</f>
        <v>#REF!</v>
      </c>
      <c r="K30" s="105" t="e">
        <f>IF(ROUND(VALUE(SUBSTITUTE(#REF!,"▲", "-")), 2) &gt;= 0, ABS(ROUND(VALUE(SUBSTITUTE(#REF!,"▲", "-")), 2)), NA())</f>
        <v>#REF!</v>
      </c>
    </row>
    <row r="31" spans="1:11" x14ac:dyDescent="0.2">
      <c r="A31" s="105" t="e">
        <f>IF(#REF!="",NA(),#REF!)</f>
        <v>#REF!</v>
      </c>
      <c r="B31" s="105" t="e">
        <f>IF(ROUND(VALUE(SUBSTITUTE(#REF!,"▲", "-")), 2) &lt; 0, ABS(ROUND(VALUE(SUBSTITUTE(#REF!,"▲", "-")), 2)), NA())</f>
        <v>#REF!</v>
      </c>
      <c r="C31" s="105" t="e">
        <f>IF(ROUND(VALUE(SUBSTITUTE(#REF!,"▲", "-")), 2) &gt;= 0, ABS(ROUND(VALUE(SUBSTITUTE(#REF!,"▲", "-")), 2)), NA())</f>
        <v>#REF!</v>
      </c>
      <c r="D31" s="105" t="e">
        <f>IF(ROUND(VALUE(SUBSTITUTE(#REF!,"▲", "-")), 2) &lt; 0, ABS(ROUND(VALUE(SUBSTITUTE(#REF!,"▲", "-")), 2)), NA())</f>
        <v>#REF!</v>
      </c>
      <c r="E31" s="105" t="e">
        <f>IF(ROUND(VALUE(SUBSTITUTE(#REF!,"▲", "-")), 2) &gt;= 0, ABS(ROUND(VALUE(SUBSTITUTE(#REF!,"▲", "-")), 2)), NA())</f>
        <v>#REF!</v>
      </c>
      <c r="F31" s="105" t="e">
        <f>IF(ROUND(VALUE(SUBSTITUTE(#REF!,"▲", "-")), 2) &lt; 0, ABS(ROUND(VALUE(SUBSTITUTE(#REF!,"▲", "-")), 2)), NA())</f>
        <v>#REF!</v>
      </c>
      <c r="G31" s="105" t="e">
        <f>IF(ROUND(VALUE(SUBSTITUTE(#REF!,"▲", "-")), 2) &gt;= 0, ABS(ROUND(VALUE(SUBSTITUTE(#REF!,"▲", "-")), 2)), NA())</f>
        <v>#REF!</v>
      </c>
      <c r="H31" s="105" t="e">
        <f>IF(ROUND(VALUE(SUBSTITUTE(#REF!,"▲", "-")), 2) &lt; 0, ABS(ROUND(VALUE(SUBSTITUTE(#REF!,"▲", "-")), 2)), NA())</f>
        <v>#REF!</v>
      </c>
      <c r="I31" s="105" t="e">
        <f>IF(ROUND(VALUE(SUBSTITUTE(#REF!,"▲", "-")), 2) &gt;= 0, ABS(ROUND(VALUE(SUBSTITUTE(#REF!,"▲", "-")), 2)), NA())</f>
        <v>#REF!</v>
      </c>
      <c r="J31" s="105" t="e">
        <f>IF(ROUND(VALUE(SUBSTITUTE(#REF!,"▲", "-")), 2) &lt; 0, ABS(ROUND(VALUE(SUBSTITUTE(#REF!,"▲", "-")), 2)), NA())</f>
        <v>#REF!</v>
      </c>
      <c r="K31" s="105" t="e">
        <f>IF(ROUND(VALUE(SUBSTITUTE(#REF!,"▲", "-")), 2) &gt;= 0, ABS(ROUND(VALUE(SUBSTITUTE(#REF!,"▲", "-")), 2)), NA())</f>
        <v>#REF!</v>
      </c>
    </row>
    <row r="32" spans="1:11" x14ac:dyDescent="0.2">
      <c r="A32" s="105" t="e">
        <f>IF(#REF!="",NA(),#REF!)</f>
        <v>#REF!</v>
      </c>
      <c r="B32" s="105" t="e">
        <f>IF(ROUND(VALUE(SUBSTITUTE(#REF!,"▲", "-")), 2) &lt; 0, ABS(ROUND(VALUE(SUBSTITUTE(#REF!,"▲", "-")), 2)), NA())</f>
        <v>#REF!</v>
      </c>
      <c r="C32" s="105" t="e">
        <f>IF(ROUND(VALUE(SUBSTITUTE(#REF!,"▲", "-")), 2) &gt;= 0, ABS(ROUND(VALUE(SUBSTITUTE(#REF!,"▲", "-")), 2)), NA())</f>
        <v>#REF!</v>
      </c>
      <c r="D32" s="105" t="e">
        <f>IF(ROUND(VALUE(SUBSTITUTE(#REF!,"▲", "-")), 2) &lt; 0, ABS(ROUND(VALUE(SUBSTITUTE(#REF!,"▲", "-")), 2)), NA())</f>
        <v>#REF!</v>
      </c>
      <c r="E32" s="105" t="e">
        <f>IF(ROUND(VALUE(SUBSTITUTE(#REF!,"▲", "-")), 2) &gt;= 0, ABS(ROUND(VALUE(SUBSTITUTE(#REF!,"▲", "-")), 2)), NA())</f>
        <v>#REF!</v>
      </c>
      <c r="F32" s="105" t="e">
        <f>IF(ROUND(VALUE(SUBSTITUTE(#REF!,"▲", "-")), 2) &lt; 0, ABS(ROUND(VALUE(SUBSTITUTE(#REF!,"▲", "-")), 2)), NA())</f>
        <v>#REF!</v>
      </c>
      <c r="G32" s="105" t="e">
        <f>IF(ROUND(VALUE(SUBSTITUTE(#REF!,"▲", "-")), 2) &gt;= 0, ABS(ROUND(VALUE(SUBSTITUTE(#REF!,"▲", "-")), 2)), NA())</f>
        <v>#REF!</v>
      </c>
      <c r="H32" s="105" t="e">
        <f>IF(ROUND(VALUE(SUBSTITUTE(#REF!,"▲", "-")), 2) &lt; 0, ABS(ROUND(VALUE(SUBSTITUTE(#REF!,"▲", "-")), 2)), NA())</f>
        <v>#REF!</v>
      </c>
      <c r="I32" s="105" t="e">
        <f>IF(ROUND(VALUE(SUBSTITUTE(#REF!,"▲", "-")), 2) &gt;= 0, ABS(ROUND(VALUE(SUBSTITUTE(#REF!,"▲", "-")), 2)), NA())</f>
        <v>#REF!</v>
      </c>
      <c r="J32" s="105" t="e">
        <f>IF(ROUND(VALUE(SUBSTITUTE(#REF!,"▲", "-")), 2) &lt; 0, ABS(ROUND(VALUE(SUBSTITUTE(#REF!,"▲", "-")), 2)), NA())</f>
        <v>#REF!</v>
      </c>
      <c r="K32" s="105" t="e">
        <f>IF(ROUND(VALUE(SUBSTITUTE(#REF!,"▲", "-")), 2) &gt;= 0, ABS(ROUND(VALUE(SUBSTITUTE(#REF!,"▲", "-")), 2)), NA())</f>
        <v>#REF!</v>
      </c>
    </row>
    <row r="33" spans="1:16" x14ac:dyDescent="0.2">
      <c r="A33" s="105" t="e">
        <f>IF(#REF!="",NA(),#REF!)</f>
        <v>#REF!</v>
      </c>
      <c r="B33" s="105" t="e">
        <f>IF(ROUND(VALUE(SUBSTITUTE(#REF!,"▲", "-")), 2) &lt; 0, ABS(ROUND(VALUE(SUBSTITUTE(#REF!,"▲", "-")), 2)), NA())</f>
        <v>#REF!</v>
      </c>
      <c r="C33" s="105" t="e">
        <f>IF(ROUND(VALUE(SUBSTITUTE(#REF!,"▲", "-")), 2) &gt;= 0, ABS(ROUND(VALUE(SUBSTITUTE(#REF!,"▲", "-")), 2)), NA())</f>
        <v>#REF!</v>
      </c>
      <c r="D33" s="105" t="e">
        <f>IF(ROUND(VALUE(SUBSTITUTE(#REF!,"▲", "-")), 2) &lt; 0, ABS(ROUND(VALUE(SUBSTITUTE(#REF!,"▲", "-")), 2)), NA())</f>
        <v>#REF!</v>
      </c>
      <c r="E33" s="105" t="e">
        <f>IF(ROUND(VALUE(SUBSTITUTE(#REF!,"▲", "-")), 2) &gt;= 0, ABS(ROUND(VALUE(SUBSTITUTE(#REF!,"▲", "-")), 2)), NA())</f>
        <v>#REF!</v>
      </c>
      <c r="F33" s="105" t="e">
        <f>IF(ROUND(VALUE(SUBSTITUTE(#REF!,"▲", "-")), 2) &lt; 0, ABS(ROUND(VALUE(SUBSTITUTE(#REF!,"▲", "-")), 2)), NA())</f>
        <v>#REF!</v>
      </c>
      <c r="G33" s="105" t="e">
        <f>IF(ROUND(VALUE(SUBSTITUTE(#REF!,"▲", "-")), 2) &gt;= 0, ABS(ROUND(VALUE(SUBSTITUTE(#REF!,"▲", "-")), 2)), NA())</f>
        <v>#REF!</v>
      </c>
      <c r="H33" s="105" t="e">
        <f>IF(ROUND(VALUE(SUBSTITUTE(#REF!,"▲", "-")), 2) &lt; 0, ABS(ROUND(VALUE(SUBSTITUTE(#REF!,"▲", "-")), 2)), NA())</f>
        <v>#REF!</v>
      </c>
      <c r="I33" s="105" t="e">
        <f>IF(ROUND(VALUE(SUBSTITUTE(#REF!,"▲", "-")), 2) &gt;= 0, ABS(ROUND(VALUE(SUBSTITUTE(#REF!,"▲", "-")), 2)), NA())</f>
        <v>#REF!</v>
      </c>
      <c r="J33" s="105" t="e">
        <f>IF(ROUND(VALUE(SUBSTITUTE(#REF!,"▲", "-")), 2) &lt; 0, ABS(ROUND(VALUE(SUBSTITUTE(#REF!,"▲", "-")), 2)), NA())</f>
        <v>#REF!</v>
      </c>
      <c r="K33" s="105" t="e">
        <f>IF(ROUND(VALUE(SUBSTITUTE(#REF!,"▲", "-")), 2) &gt;= 0, ABS(ROUND(VALUE(SUBSTITUTE(#REF!,"▲", "-")), 2)), NA())</f>
        <v>#REF!</v>
      </c>
    </row>
    <row r="34" spans="1:16" x14ac:dyDescent="0.2">
      <c r="A34" s="105" t="e">
        <f>IF(#REF!="",NA(),#REF!)</f>
        <v>#REF!</v>
      </c>
      <c r="B34" s="105" t="e">
        <f>IF(ROUND(VALUE(SUBSTITUTE(#REF!,"▲", "-")), 2) &lt; 0, ABS(ROUND(VALUE(SUBSTITUTE(#REF!,"▲", "-")), 2)), NA())</f>
        <v>#REF!</v>
      </c>
      <c r="C34" s="105" t="e">
        <f>IF(ROUND(VALUE(SUBSTITUTE(#REF!,"▲", "-")), 2) &gt;= 0, ABS(ROUND(VALUE(SUBSTITUTE(#REF!,"▲", "-")), 2)), NA())</f>
        <v>#REF!</v>
      </c>
      <c r="D34" s="105" t="e">
        <f>IF(ROUND(VALUE(SUBSTITUTE(#REF!,"▲", "-")), 2) &lt; 0, ABS(ROUND(VALUE(SUBSTITUTE(#REF!,"▲", "-")), 2)), NA())</f>
        <v>#REF!</v>
      </c>
      <c r="E34" s="105" t="e">
        <f>IF(ROUND(VALUE(SUBSTITUTE(#REF!,"▲", "-")), 2) &gt;= 0, ABS(ROUND(VALUE(SUBSTITUTE(#REF!,"▲", "-")), 2)), NA())</f>
        <v>#REF!</v>
      </c>
      <c r="F34" s="105" t="e">
        <f>IF(ROUND(VALUE(SUBSTITUTE(#REF!,"▲", "-")), 2) &lt; 0, ABS(ROUND(VALUE(SUBSTITUTE(#REF!,"▲", "-")), 2)), NA())</f>
        <v>#REF!</v>
      </c>
      <c r="G34" s="105" t="e">
        <f>IF(ROUND(VALUE(SUBSTITUTE(#REF!,"▲", "-")), 2) &gt;= 0, ABS(ROUND(VALUE(SUBSTITUTE(#REF!,"▲", "-")), 2)), NA())</f>
        <v>#REF!</v>
      </c>
      <c r="H34" s="105" t="e">
        <f>IF(ROUND(VALUE(SUBSTITUTE(#REF!,"▲", "-")), 2) &lt; 0, ABS(ROUND(VALUE(SUBSTITUTE(#REF!,"▲", "-")), 2)), NA())</f>
        <v>#REF!</v>
      </c>
      <c r="I34" s="105" t="e">
        <f>IF(ROUND(VALUE(SUBSTITUTE(#REF!,"▲", "-")), 2) &gt;= 0, ABS(ROUND(VALUE(SUBSTITUTE(#REF!,"▲", "-")), 2)), NA())</f>
        <v>#REF!</v>
      </c>
      <c r="J34" s="105" t="e">
        <f>IF(ROUND(VALUE(SUBSTITUTE(#REF!,"▲", "-")), 2) &lt; 0, ABS(ROUND(VALUE(SUBSTITUTE(#REF!,"▲", "-")), 2)), NA())</f>
        <v>#REF!</v>
      </c>
      <c r="K34" s="105" t="e">
        <f>IF(ROUND(VALUE(SUBSTITUTE(#REF!,"▲", "-")), 2) &gt;= 0, ABS(ROUND(VALUE(SUBSTITUTE(#REF!,"▲", "-")), 2)), NA())</f>
        <v>#REF!</v>
      </c>
    </row>
    <row r="35" spans="1:16" x14ac:dyDescent="0.2">
      <c r="A35" s="105" t="e">
        <f>IF(#REF!="",NA(),#REF!)</f>
        <v>#REF!</v>
      </c>
      <c r="B35" s="105" t="e">
        <f>IF(ROUND(VALUE(SUBSTITUTE(#REF!,"▲", "-")), 2) &lt; 0, ABS(ROUND(VALUE(SUBSTITUTE(#REF!,"▲", "-")), 2)), NA())</f>
        <v>#REF!</v>
      </c>
      <c r="C35" s="105" t="e">
        <f>IF(ROUND(VALUE(SUBSTITUTE(#REF!,"▲", "-")), 2) &gt;= 0, ABS(ROUND(VALUE(SUBSTITUTE(#REF!,"▲", "-")), 2)), NA())</f>
        <v>#REF!</v>
      </c>
      <c r="D35" s="105" t="e">
        <f>IF(ROUND(VALUE(SUBSTITUTE(#REF!,"▲", "-")), 2) &lt; 0, ABS(ROUND(VALUE(SUBSTITUTE(#REF!,"▲", "-")), 2)), NA())</f>
        <v>#REF!</v>
      </c>
      <c r="E35" s="105" t="e">
        <f>IF(ROUND(VALUE(SUBSTITUTE(#REF!,"▲", "-")), 2) &gt;= 0, ABS(ROUND(VALUE(SUBSTITUTE(#REF!,"▲", "-")), 2)), NA())</f>
        <v>#REF!</v>
      </c>
      <c r="F35" s="105" t="e">
        <f>IF(ROUND(VALUE(SUBSTITUTE(#REF!,"▲", "-")), 2) &lt; 0, ABS(ROUND(VALUE(SUBSTITUTE(#REF!,"▲", "-")), 2)), NA())</f>
        <v>#REF!</v>
      </c>
      <c r="G35" s="105" t="e">
        <f>IF(ROUND(VALUE(SUBSTITUTE(#REF!,"▲", "-")), 2) &gt;= 0, ABS(ROUND(VALUE(SUBSTITUTE(#REF!,"▲", "-")), 2)), NA())</f>
        <v>#REF!</v>
      </c>
      <c r="H35" s="105" t="e">
        <f>IF(ROUND(VALUE(SUBSTITUTE(#REF!,"▲", "-")), 2) &lt; 0, ABS(ROUND(VALUE(SUBSTITUTE(#REF!,"▲", "-")), 2)), NA())</f>
        <v>#REF!</v>
      </c>
      <c r="I35" s="105" t="e">
        <f>IF(ROUND(VALUE(SUBSTITUTE(#REF!,"▲", "-")), 2) &gt;= 0, ABS(ROUND(VALUE(SUBSTITUTE(#REF!,"▲", "-")), 2)), NA())</f>
        <v>#REF!</v>
      </c>
      <c r="J35" s="105" t="e">
        <f>IF(ROUND(VALUE(SUBSTITUTE(#REF!,"▲", "-")), 2) &lt; 0, ABS(ROUND(VALUE(SUBSTITUTE(#REF!,"▲", "-")), 2)), NA())</f>
        <v>#REF!</v>
      </c>
      <c r="K35" s="105" t="e">
        <f>IF(ROUND(VALUE(SUBSTITUTE(#REF!,"▲", "-")), 2) &gt;= 0, ABS(ROUND(VALUE(SUBSTITUTE(#REF!,"▲", "-")), 2)), NA())</f>
        <v>#REF!</v>
      </c>
    </row>
    <row r="36" spans="1:16" x14ac:dyDescent="0.2">
      <c r="A36" s="105" t="e">
        <f>IF(#REF!="",NA(),#REF!)</f>
        <v>#REF!</v>
      </c>
      <c r="B36" s="105" t="e">
        <f>IF(ROUND(VALUE(SUBSTITUTE(#REF!,"▲", "-")), 2) &lt; 0, ABS(ROUND(VALUE(SUBSTITUTE(#REF!,"▲", "-")), 2)), NA())</f>
        <v>#REF!</v>
      </c>
      <c r="C36" s="105" t="e">
        <f>IF(ROUND(VALUE(SUBSTITUTE(#REF!,"▲", "-")), 2) &gt;= 0, ABS(ROUND(VALUE(SUBSTITUTE(#REF!,"▲", "-")), 2)), NA())</f>
        <v>#REF!</v>
      </c>
      <c r="D36" s="105" t="e">
        <f>IF(ROUND(VALUE(SUBSTITUTE(#REF!,"▲", "-")), 2) &lt; 0, ABS(ROUND(VALUE(SUBSTITUTE(#REF!,"▲", "-")), 2)), NA())</f>
        <v>#REF!</v>
      </c>
      <c r="E36" s="105" t="e">
        <f>IF(ROUND(VALUE(SUBSTITUTE(#REF!,"▲", "-")), 2) &gt;= 0, ABS(ROUND(VALUE(SUBSTITUTE(#REF!,"▲", "-")), 2)), NA())</f>
        <v>#REF!</v>
      </c>
      <c r="F36" s="105" t="e">
        <f>IF(ROUND(VALUE(SUBSTITUTE(#REF!,"▲", "-")), 2) &lt; 0, ABS(ROUND(VALUE(SUBSTITUTE(#REF!,"▲", "-")), 2)), NA())</f>
        <v>#REF!</v>
      </c>
      <c r="G36" s="105" t="e">
        <f>IF(ROUND(VALUE(SUBSTITUTE(#REF!,"▲", "-")), 2) &gt;= 0, ABS(ROUND(VALUE(SUBSTITUTE(#REF!,"▲", "-")), 2)), NA())</f>
        <v>#REF!</v>
      </c>
      <c r="H36" s="105" t="e">
        <f>IF(ROUND(VALUE(SUBSTITUTE(#REF!,"▲", "-")), 2) &lt; 0, ABS(ROUND(VALUE(SUBSTITUTE(#REF!,"▲", "-")), 2)), NA())</f>
        <v>#REF!</v>
      </c>
      <c r="I36" s="105" t="e">
        <f>IF(ROUND(VALUE(SUBSTITUTE(#REF!,"▲", "-")), 2) &gt;= 0, ABS(ROUND(VALUE(SUBSTITUTE(#REF!,"▲", "-")), 2)), NA())</f>
        <v>#REF!</v>
      </c>
      <c r="J36" s="105" t="e">
        <f>IF(ROUND(VALUE(SUBSTITUTE(#REF!,"▲", "-")), 2) &lt; 0, ABS(ROUND(VALUE(SUBSTITUTE(#REF!,"▲", "-")), 2)), NA())</f>
        <v>#REF!</v>
      </c>
      <c r="K36" s="105" t="e">
        <f>IF(ROUND(VALUE(SUBSTITUTE(#REF!,"▲", "-")), 2) &gt;= 0, ABS(ROUND(VALUE(SUBSTITUTE(#REF!,"▲", "-")), 2)), NA())</f>
        <v>#REF!</v>
      </c>
    </row>
    <row r="39" spans="1:16" x14ac:dyDescent="0.2">
      <c r="A39" s="74" t="s">
        <v>60</v>
      </c>
    </row>
    <row r="40" spans="1:16" x14ac:dyDescent="0.2">
      <c r="A40" s="106"/>
      <c r="B40" s="106" t="e">
        <f>#REF!</f>
        <v>#REF!</v>
      </c>
      <c r="C40" s="106"/>
      <c r="D40" s="106"/>
      <c r="E40" s="106" t="e">
        <f>#REF!</f>
        <v>#REF!</v>
      </c>
      <c r="F40" s="106"/>
      <c r="G40" s="106"/>
      <c r="H40" s="106" t="e">
        <f>#REF!</f>
        <v>#REF!</v>
      </c>
      <c r="I40" s="106"/>
      <c r="J40" s="106"/>
      <c r="K40" s="106" t="e">
        <f>#REF!</f>
        <v>#REF!</v>
      </c>
      <c r="L40" s="106"/>
      <c r="M40" s="106"/>
      <c r="N40" s="106" t="e">
        <f>#REF!</f>
        <v>#REF!</v>
      </c>
      <c r="O40" s="106"/>
      <c r="P40" s="106"/>
    </row>
    <row r="41" spans="1:16" x14ac:dyDescent="0.2">
      <c r="A41" s="106"/>
      <c r="B41" s="106" t="s">
        <v>61</v>
      </c>
      <c r="C41" s="106"/>
      <c r="D41" s="106" t="s">
        <v>62</v>
      </c>
      <c r="E41" s="106" t="s">
        <v>61</v>
      </c>
      <c r="F41" s="106"/>
      <c r="G41" s="106" t="s">
        <v>62</v>
      </c>
      <c r="H41" s="106" t="s">
        <v>61</v>
      </c>
      <c r="I41" s="106"/>
      <c r="J41" s="106" t="s">
        <v>62</v>
      </c>
      <c r="K41" s="106" t="s">
        <v>61</v>
      </c>
      <c r="L41" s="106"/>
      <c r="M41" s="106" t="s">
        <v>62</v>
      </c>
      <c r="N41" s="106" t="s">
        <v>61</v>
      </c>
      <c r="O41" s="106"/>
      <c r="P41" s="106" t="s">
        <v>62</v>
      </c>
    </row>
    <row r="42" spans="1:16" x14ac:dyDescent="0.2">
      <c r="A42" s="106" t="s">
        <v>63</v>
      </c>
      <c r="B42" s="106"/>
      <c r="C42" s="106"/>
      <c r="D42" s="106" t="e">
        <f>#REF!</f>
        <v>#REF!</v>
      </c>
      <c r="E42" s="106"/>
      <c r="F42" s="106"/>
      <c r="G42" s="106" t="e">
        <f>#REF!</f>
        <v>#REF!</v>
      </c>
      <c r="H42" s="106"/>
      <c r="I42" s="106"/>
      <c r="J42" s="106" t="e">
        <f>#REF!</f>
        <v>#REF!</v>
      </c>
      <c r="K42" s="106"/>
      <c r="L42" s="106"/>
      <c r="M42" s="106" t="e">
        <f>#REF!</f>
        <v>#REF!</v>
      </c>
      <c r="N42" s="106"/>
      <c r="O42" s="106"/>
      <c r="P42" s="106" t="e">
        <f>#REF!</f>
        <v>#REF!</v>
      </c>
    </row>
    <row r="43" spans="1:16" x14ac:dyDescent="0.2">
      <c r="A43" s="106" t="s">
        <v>64</v>
      </c>
      <c r="B43" s="106" t="e">
        <f>#REF!</f>
        <v>#REF!</v>
      </c>
      <c r="C43" s="106"/>
      <c r="D43" s="106"/>
      <c r="E43" s="106" t="e">
        <f>#REF!</f>
        <v>#REF!</v>
      </c>
      <c r="F43" s="106"/>
      <c r="G43" s="106"/>
      <c r="H43" s="106" t="e">
        <f>#REF!</f>
        <v>#REF!</v>
      </c>
      <c r="I43" s="106"/>
      <c r="J43" s="106"/>
      <c r="K43" s="106" t="e">
        <f>#REF!</f>
        <v>#REF!</v>
      </c>
      <c r="L43" s="106"/>
      <c r="M43" s="106"/>
      <c r="N43" s="106" t="e">
        <f>#REF!</f>
        <v>#REF!</v>
      </c>
      <c r="O43" s="106"/>
      <c r="P43" s="106"/>
    </row>
    <row r="44" spans="1:16" x14ac:dyDescent="0.2">
      <c r="A44" s="106" t="s">
        <v>65</v>
      </c>
      <c r="B44" s="106" t="e">
        <f>#REF!</f>
        <v>#REF!</v>
      </c>
      <c r="C44" s="106"/>
      <c r="D44" s="106"/>
      <c r="E44" s="106" t="e">
        <f>#REF!</f>
        <v>#REF!</v>
      </c>
      <c r="F44" s="106"/>
      <c r="G44" s="106"/>
      <c r="H44" s="106" t="e">
        <f>#REF!</f>
        <v>#REF!</v>
      </c>
      <c r="I44" s="106"/>
      <c r="J44" s="106"/>
      <c r="K44" s="106" t="e">
        <f>#REF!</f>
        <v>#REF!</v>
      </c>
      <c r="L44" s="106"/>
      <c r="M44" s="106"/>
      <c r="N44" s="106" t="e">
        <f>#REF!</f>
        <v>#REF!</v>
      </c>
      <c r="O44" s="106"/>
      <c r="P44" s="106"/>
    </row>
    <row r="45" spans="1:16" x14ac:dyDescent="0.2">
      <c r="A45" s="106" t="s">
        <v>66</v>
      </c>
      <c r="B45" s="106" t="e">
        <f>#REF!</f>
        <v>#REF!</v>
      </c>
      <c r="C45" s="106"/>
      <c r="D45" s="106"/>
      <c r="E45" s="106" t="e">
        <f>#REF!</f>
        <v>#REF!</v>
      </c>
      <c r="F45" s="106"/>
      <c r="G45" s="106"/>
      <c r="H45" s="106" t="e">
        <f>#REF!</f>
        <v>#REF!</v>
      </c>
      <c r="I45" s="106"/>
      <c r="J45" s="106"/>
      <c r="K45" s="106" t="e">
        <f>#REF!</f>
        <v>#REF!</v>
      </c>
      <c r="L45" s="106"/>
      <c r="M45" s="106"/>
      <c r="N45" s="106" t="e">
        <f>#REF!</f>
        <v>#REF!</v>
      </c>
      <c r="O45" s="106"/>
      <c r="P45" s="106"/>
    </row>
    <row r="46" spans="1:16" x14ac:dyDescent="0.2">
      <c r="A46" s="106" t="s">
        <v>67</v>
      </c>
      <c r="B46" s="106" t="e">
        <f>#REF!</f>
        <v>#REF!</v>
      </c>
      <c r="C46" s="106"/>
      <c r="D46" s="106"/>
      <c r="E46" s="106" t="e">
        <f>#REF!</f>
        <v>#REF!</v>
      </c>
      <c r="F46" s="106"/>
      <c r="G46" s="106"/>
      <c r="H46" s="106" t="e">
        <f>#REF!</f>
        <v>#REF!</v>
      </c>
      <c r="I46" s="106"/>
      <c r="J46" s="106"/>
      <c r="K46" s="106" t="e">
        <f>#REF!</f>
        <v>#REF!</v>
      </c>
      <c r="L46" s="106"/>
      <c r="M46" s="106"/>
      <c r="N46" s="106" t="e">
        <f>#REF!</f>
        <v>#REF!</v>
      </c>
      <c r="O46" s="106"/>
      <c r="P46" s="106"/>
    </row>
    <row r="47" spans="1:16" x14ac:dyDescent="0.2">
      <c r="A47" s="106" t="s">
        <v>68</v>
      </c>
      <c r="B47" s="106" t="e">
        <f>#REF!</f>
        <v>#REF!</v>
      </c>
      <c r="C47" s="106"/>
      <c r="D47" s="106"/>
      <c r="E47" s="106" t="e">
        <f>#REF!</f>
        <v>#REF!</v>
      </c>
      <c r="F47" s="106"/>
      <c r="G47" s="106"/>
      <c r="H47" s="106" t="e">
        <f>#REF!</f>
        <v>#REF!</v>
      </c>
      <c r="I47" s="106"/>
      <c r="J47" s="106"/>
      <c r="K47" s="106" t="e">
        <f>#REF!</f>
        <v>#REF!</v>
      </c>
      <c r="L47" s="106"/>
      <c r="M47" s="106"/>
      <c r="N47" s="106" t="e">
        <f>#REF!</f>
        <v>#REF!</v>
      </c>
      <c r="O47" s="106"/>
      <c r="P47" s="106"/>
    </row>
    <row r="48" spans="1:16" x14ac:dyDescent="0.2">
      <c r="A48" s="106" t="s">
        <v>69</v>
      </c>
      <c r="B48" s="106" t="e">
        <f>#REF!</f>
        <v>#REF!</v>
      </c>
      <c r="C48" s="106"/>
      <c r="D48" s="106"/>
      <c r="E48" s="106" t="e">
        <f>#REF!</f>
        <v>#REF!</v>
      </c>
      <c r="F48" s="106"/>
      <c r="G48" s="106"/>
      <c r="H48" s="106" t="e">
        <f>#REF!</f>
        <v>#REF!</v>
      </c>
      <c r="I48" s="106"/>
      <c r="J48" s="106"/>
      <c r="K48" s="106" t="e">
        <f>#REF!</f>
        <v>#REF!</v>
      </c>
      <c r="L48" s="106"/>
      <c r="M48" s="106"/>
      <c r="N48" s="106" t="e">
        <f>#REF!</f>
        <v>#REF!</v>
      </c>
      <c r="O48" s="106"/>
      <c r="P48" s="106"/>
    </row>
    <row r="49" spans="1:16" x14ac:dyDescent="0.2">
      <c r="A49" s="106" t="s">
        <v>70</v>
      </c>
      <c r="B49" s="106" t="e">
        <f>#REF!</f>
        <v>#REF!</v>
      </c>
      <c r="C49" s="106"/>
      <c r="D49" s="106"/>
      <c r="E49" s="106" t="e">
        <f>#REF!</f>
        <v>#REF!</v>
      </c>
      <c r="F49" s="106"/>
      <c r="G49" s="106"/>
      <c r="H49" s="106" t="e">
        <f>#REF!</f>
        <v>#REF!</v>
      </c>
      <c r="I49" s="106"/>
      <c r="J49" s="106"/>
      <c r="K49" s="106" t="e">
        <f>#REF!</f>
        <v>#REF!</v>
      </c>
      <c r="L49" s="106"/>
      <c r="M49" s="106"/>
      <c r="N49" s="106" t="e">
        <f>#REF!</f>
        <v>#REF!</v>
      </c>
      <c r="O49" s="106"/>
      <c r="P49" s="106"/>
    </row>
    <row r="50" spans="1:16" x14ac:dyDescent="0.2">
      <c r="A50" s="106" t="s">
        <v>71</v>
      </c>
      <c r="B50" s="106" t="e">
        <f>NA()</f>
        <v>#N/A</v>
      </c>
      <c r="C50" s="106" t="e">
        <f>IF(ISNUMBER(#REF!),#REF!,NA())</f>
        <v>#N/A</v>
      </c>
      <c r="D50" s="106" t="e">
        <f>NA()</f>
        <v>#N/A</v>
      </c>
      <c r="E50" s="106" t="e">
        <f>NA()</f>
        <v>#N/A</v>
      </c>
      <c r="F50" s="106" t="e">
        <f>IF(ISNUMBER(#REF!),#REF!,NA())</f>
        <v>#N/A</v>
      </c>
      <c r="G50" s="106" t="e">
        <f>NA()</f>
        <v>#N/A</v>
      </c>
      <c r="H50" s="106" t="e">
        <f>NA()</f>
        <v>#N/A</v>
      </c>
      <c r="I50" s="106" t="e">
        <f>IF(ISNUMBER(#REF!),#REF!,NA())</f>
        <v>#N/A</v>
      </c>
      <c r="J50" s="106" t="e">
        <f>NA()</f>
        <v>#N/A</v>
      </c>
      <c r="K50" s="106" t="e">
        <f>NA()</f>
        <v>#N/A</v>
      </c>
      <c r="L50" s="106" t="e">
        <f>IF(ISNUMBER(#REF!),#REF!,NA())</f>
        <v>#N/A</v>
      </c>
      <c r="M50" s="106" t="e">
        <f>NA()</f>
        <v>#N/A</v>
      </c>
      <c r="N50" s="106" t="e">
        <f>NA()</f>
        <v>#N/A</v>
      </c>
      <c r="O50" s="106" t="e">
        <f>IF(ISNUMBER(#REF!),#REF!,NA())</f>
        <v>#N/A</v>
      </c>
      <c r="P50" s="106" t="e">
        <f>NA()</f>
        <v>#N/A</v>
      </c>
    </row>
    <row r="53" spans="1:16" x14ac:dyDescent="0.2">
      <c r="A53" s="74" t="s">
        <v>72</v>
      </c>
    </row>
    <row r="54" spans="1:16" x14ac:dyDescent="0.2">
      <c r="A54" s="105"/>
      <c r="B54" s="105" t="e">
        <f>#REF!</f>
        <v>#REF!</v>
      </c>
      <c r="C54" s="105"/>
      <c r="D54" s="105"/>
      <c r="E54" s="105" t="e">
        <f>#REF!</f>
        <v>#REF!</v>
      </c>
      <c r="F54" s="105"/>
      <c r="G54" s="105"/>
      <c r="H54" s="105" t="e">
        <f>#REF!</f>
        <v>#REF!</v>
      </c>
      <c r="I54" s="105"/>
      <c r="J54" s="105"/>
      <c r="K54" s="105" t="e">
        <f>#REF!</f>
        <v>#REF!</v>
      </c>
      <c r="L54" s="105"/>
      <c r="M54" s="105"/>
      <c r="N54" s="105" t="e">
        <f>#REF!</f>
        <v>#REF!</v>
      </c>
      <c r="O54" s="105"/>
      <c r="P54" s="105"/>
    </row>
    <row r="55" spans="1:16" x14ac:dyDescent="0.2">
      <c r="A55" s="105"/>
      <c r="B55" s="105" t="s">
        <v>73</v>
      </c>
      <c r="C55" s="105"/>
      <c r="D55" s="105" t="s">
        <v>74</v>
      </c>
      <c r="E55" s="105" t="s">
        <v>73</v>
      </c>
      <c r="F55" s="105"/>
      <c r="G55" s="105" t="s">
        <v>74</v>
      </c>
      <c r="H55" s="105" t="s">
        <v>73</v>
      </c>
      <c r="I55" s="105"/>
      <c r="J55" s="105" t="s">
        <v>74</v>
      </c>
      <c r="K55" s="105" t="s">
        <v>73</v>
      </c>
      <c r="L55" s="105"/>
      <c r="M55" s="105" t="s">
        <v>74</v>
      </c>
      <c r="N55" s="105" t="s">
        <v>73</v>
      </c>
      <c r="O55" s="105"/>
      <c r="P55" s="105" t="s">
        <v>74</v>
      </c>
    </row>
    <row r="56" spans="1:16" x14ac:dyDescent="0.2">
      <c r="A56" s="105" t="s">
        <v>44</v>
      </c>
      <c r="B56" s="105"/>
      <c r="C56" s="105"/>
      <c r="D56" s="105" t="e">
        <f>#REF!</f>
        <v>#REF!</v>
      </c>
      <c r="E56" s="105"/>
      <c r="F56" s="105"/>
      <c r="G56" s="105" t="e">
        <f>#REF!</f>
        <v>#REF!</v>
      </c>
      <c r="H56" s="105"/>
      <c r="I56" s="105"/>
      <c r="J56" s="105" t="e">
        <f>#REF!</f>
        <v>#REF!</v>
      </c>
      <c r="K56" s="105"/>
      <c r="L56" s="105"/>
      <c r="M56" s="105" t="e">
        <f>#REF!</f>
        <v>#REF!</v>
      </c>
      <c r="N56" s="105"/>
      <c r="O56" s="105"/>
      <c r="P56" s="105" t="e">
        <f>#REF!</f>
        <v>#REF!</v>
      </c>
    </row>
    <row r="57" spans="1:16" x14ac:dyDescent="0.2">
      <c r="A57" s="105" t="s">
        <v>43</v>
      </c>
      <c r="B57" s="105"/>
      <c r="C57" s="105"/>
      <c r="D57" s="105" t="e">
        <f>#REF!</f>
        <v>#REF!</v>
      </c>
      <c r="E57" s="105"/>
      <c r="F57" s="105"/>
      <c r="G57" s="105" t="e">
        <f>#REF!</f>
        <v>#REF!</v>
      </c>
      <c r="H57" s="105"/>
      <c r="I57" s="105"/>
      <c r="J57" s="105" t="e">
        <f>#REF!</f>
        <v>#REF!</v>
      </c>
      <c r="K57" s="105"/>
      <c r="L57" s="105"/>
      <c r="M57" s="105" t="e">
        <f>#REF!</f>
        <v>#REF!</v>
      </c>
      <c r="N57" s="105"/>
      <c r="O57" s="105"/>
      <c r="P57" s="105" t="e">
        <f>#REF!</f>
        <v>#REF!</v>
      </c>
    </row>
    <row r="58" spans="1:16" x14ac:dyDescent="0.2">
      <c r="A58" s="105" t="s">
        <v>42</v>
      </c>
      <c r="B58" s="105"/>
      <c r="C58" s="105"/>
      <c r="D58" s="105" t="e">
        <f>#REF!</f>
        <v>#REF!</v>
      </c>
      <c r="E58" s="105"/>
      <c r="F58" s="105"/>
      <c r="G58" s="105" t="e">
        <f>#REF!</f>
        <v>#REF!</v>
      </c>
      <c r="H58" s="105"/>
      <c r="I58" s="105"/>
      <c r="J58" s="105" t="e">
        <f>#REF!</f>
        <v>#REF!</v>
      </c>
      <c r="K58" s="105"/>
      <c r="L58" s="105"/>
      <c r="M58" s="105" t="e">
        <f>#REF!</f>
        <v>#REF!</v>
      </c>
      <c r="N58" s="105"/>
      <c r="O58" s="105"/>
      <c r="P58" s="105" t="e">
        <f>#REF!</f>
        <v>#REF!</v>
      </c>
    </row>
    <row r="59" spans="1:16" x14ac:dyDescent="0.2">
      <c r="A59" s="105" t="s">
        <v>40</v>
      </c>
      <c r="B59" s="105" t="e">
        <f>#REF!</f>
        <v>#REF!</v>
      </c>
      <c r="C59" s="105"/>
      <c r="D59" s="105"/>
      <c r="E59" s="105" t="e">
        <f>#REF!</f>
        <v>#REF!</v>
      </c>
      <c r="F59" s="105"/>
      <c r="G59" s="105"/>
      <c r="H59" s="105" t="e">
        <f>#REF!</f>
        <v>#REF!</v>
      </c>
      <c r="I59" s="105"/>
      <c r="J59" s="105"/>
      <c r="K59" s="105" t="e">
        <f>#REF!</f>
        <v>#REF!</v>
      </c>
      <c r="L59" s="105"/>
      <c r="M59" s="105"/>
      <c r="N59" s="105" t="e">
        <f>#REF!</f>
        <v>#REF!</v>
      </c>
      <c r="O59" s="105"/>
      <c r="P59" s="105"/>
    </row>
    <row r="60" spans="1:16" x14ac:dyDescent="0.2">
      <c r="A60" s="105" t="s">
        <v>39</v>
      </c>
      <c r="B60" s="105" t="e">
        <f>#REF!</f>
        <v>#REF!</v>
      </c>
      <c r="C60" s="105"/>
      <c r="D60" s="105"/>
      <c r="E60" s="105" t="e">
        <f>#REF!</f>
        <v>#REF!</v>
      </c>
      <c r="F60" s="105"/>
      <c r="G60" s="105"/>
      <c r="H60" s="105" t="e">
        <f>#REF!</f>
        <v>#REF!</v>
      </c>
      <c r="I60" s="105"/>
      <c r="J60" s="105"/>
      <c r="K60" s="105" t="e">
        <f>#REF!</f>
        <v>#REF!</v>
      </c>
      <c r="L60" s="105"/>
      <c r="M60" s="105"/>
      <c r="N60" s="105" t="e">
        <f>#REF!</f>
        <v>#REF!</v>
      </c>
      <c r="O60" s="105"/>
      <c r="P60" s="105"/>
    </row>
    <row r="61" spans="1:16" x14ac:dyDescent="0.2">
      <c r="A61" s="105" t="s">
        <v>37</v>
      </c>
      <c r="B61" s="105" t="e">
        <f>#REF!</f>
        <v>#REF!</v>
      </c>
      <c r="C61" s="105"/>
      <c r="D61" s="105"/>
      <c r="E61" s="105" t="e">
        <f>#REF!</f>
        <v>#REF!</v>
      </c>
      <c r="F61" s="105"/>
      <c r="G61" s="105"/>
      <c r="H61" s="105" t="e">
        <f>#REF!</f>
        <v>#REF!</v>
      </c>
      <c r="I61" s="105"/>
      <c r="J61" s="105"/>
      <c r="K61" s="105" t="e">
        <f>#REF!</f>
        <v>#REF!</v>
      </c>
      <c r="L61" s="105"/>
      <c r="M61" s="105"/>
      <c r="N61" s="105" t="e">
        <f>#REF!</f>
        <v>#REF!</v>
      </c>
      <c r="O61" s="105"/>
      <c r="P61" s="105"/>
    </row>
    <row r="62" spans="1:16" x14ac:dyDescent="0.2">
      <c r="A62" s="105" t="s">
        <v>36</v>
      </c>
      <c r="B62" s="105" t="e">
        <f>#REF!</f>
        <v>#REF!</v>
      </c>
      <c r="C62" s="105"/>
      <c r="D62" s="105"/>
      <c r="E62" s="105" t="e">
        <f>#REF!</f>
        <v>#REF!</v>
      </c>
      <c r="F62" s="105"/>
      <c r="G62" s="105"/>
      <c r="H62" s="105" t="e">
        <f>#REF!</f>
        <v>#REF!</v>
      </c>
      <c r="I62" s="105"/>
      <c r="J62" s="105"/>
      <c r="K62" s="105" t="e">
        <f>#REF!</f>
        <v>#REF!</v>
      </c>
      <c r="L62" s="105"/>
      <c r="M62" s="105"/>
      <c r="N62" s="105" t="e">
        <f>#REF!</f>
        <v>#REF!</v>
      </c>
      <c r="O62" s="105"/>
      <c r="P62" s="105"/>
    </row>
    <row r="63" spans="1:16" x14ac:dyDescent="0.2">
      <c r="A63" s="105" t="s">
        <v>35</v>
      </c>
      <c r="B63" s="105" t="e">
        <f>#REF!</f>
        <v>#REF!</v>
      </c>
      <c r="C63" s="105"/>
      <c r="D63" s="105"/>
      <c r="E63" s="105" t="e">
        <f>#REF!</f>
        <v>#REF!</v>
      </c>
      <c r="F63" s="105"/>
      <c r="G63" s="105"/>
      <c r="H63" s="105" t="e">
        <f>#REF!</f>
        <v>#REF!</v>
      </c>
      <c r="I63" s="105"/>
      <c r="J63" s="105"/>
      <c r="K63" s="105" t="e">
        <f>#REF!</f>
        <v>#REF!</v>
      </c>
      <c r="L63" s="105"/>
      <c r="M63" s="105"/>
      <c r="N63" s="105" t="e">
        <f>#REF!</f>
        <v>#REF!</v>
      </c>
      <c r="O63" s="105"/>
      <c r="P63" s="105"/>
    </row>
    <row r="64" spans="1:16" x14ac:dyDescent="0.2">
      <c r="A64" s="105" t="s">
        <v>34</v>
      </c>
      <c r="B64" s="105" t="e">
        <f>#REF!</f>
        <v>#REF!</v>
      </c>
      <c r="C64" s="105"/>
      <c r="D64" s="105"/>
      <c r="E64" s="105" t="e">
        <f>#REF!</f>
        <v>#REF!</v>
      </c>
      <c r="F64" s="105"/>
      <c r="G64" s="105"/>
      <c r="H64" s="105" t="e">
        <f>#REF!</f>
        <v>#REF!</v>
      </c>
      <c r="I64" s="105"/>
      <c r="J64" s="105"/>
      <c r="K64" s="105" t="e">
        <f>#REF!</f>
        <v>#REF!</v>
      </c>
      <c r="L64" s="105"/>
      <c r="M64" s="105"/>
      <c r="N64" s="105" t="e">
        <f>#REF!</f>
        <v>#REF!</v>
      </c>
      <c r="O64" s="105"/>
      <c r="P64" s="105"/>
    </row>
    <row r="65" spans="1:16" x14ac:dyDescent="0.2">
      <c r="A65" s="105" t="s">
        <v>33</v>
      </c>
      <c r="B65" s="105" t="e">
        <f>#REF!</f>
        <v>#REF!</v>
      </c>
      <c r="C65" s="105"/>
      <c r="D65" s="105"/>
      <c r="E65" s="105" t="e">
        <f>#REF!</f>
        <v>#REF!</v>
      </c>
      <c r="F65" s="105"/>
      <c r="G65" s="105"/>
      <c r="H65" s="105" t="e">
        <f>#REF!</f>
        <v>#REF!</v>
      </c>
      <c r="I65" s="105"/>
      <c r="J65" s="105"/>
      <c r="K65" s="105" t="e">
        <f>#REF!</f>
        <v>#REF!</v>
      </c>
      <c r="L65" s="105"/>
      <c r="M65" s="105"/>
      <c r="N65" s="105" t="e">
        <f>#REF!</f>
        <v>#REF!</v>
      </c>
      <c r="O65" s="105"/>
      <c r="P65" s="105"/>
    </row>
    <row r="66" spans="1:16" x14ac:dyDescent="0.2">
      <c r="A66" s="105" t="s">
        <v>32</v>
      </c>
      <c r="B66" s="105" t="e">
        <f>#REF!</f>
        <v>#REF!</v>
      </c>
      <c r="C66" s="105"/>
      <c r="D66" s="105"/>
      <c r="E66" s="105" t="e">
        <f>#REF!</f>
        <v>#REF!</v>
      </c>
      <c r="F66" s="105"/>
      <c r="G66" s="105"/>
      <c r="H66" s="105" t="e">
        <f>#REF!</f>
        <v>#REF!</v>
      </c>
      <c r="I66" s="105"/>
      <c r="J66" s="105"/>
      <c r="K66" s="105" t="e">
        <f>#REF!</f>
        <v>#REF!</v>
      </c>
      <c r="L66" s="105"/>
      <c r="M66" s="105"/>
      <c r="N66" s="105" t="e">
        <f>#REF!</f>
        <v>#REF!</v>
      </c>
      <c r="O66" s="105"/>
      <c r="P66" s="105"/>
    </row>
    <row r="67" spans="1:16" x14ac:dyDescent="0.2">
      <c r="A67" s="105" t="s">
        <v>75</v>
      </c>
      <c r="B67" s="105" t="e">
        <f>NA()</f>
        <v>#N/A</v>
      </c>
      <c r="C67" s="105" t="e">
        <f>IF(ISNUMBER(#REF!), IF(#REF! &lt; 0, 0,#REF!), NA())</f>
        <v>#N/A</v>
      </c>
      <c r="D67" s="105" t="e">
        <f>NA()</f>
        <v>#N/A</v>
      </c>
      <c r="E67" s="105" t="e">
        <f>NA()</f>
        <v>#N/A</v>
      </c>
      <c r="F67" s="105" t="e">
        <f>IF(ISNUMBER(#REF!), IF(#REF! &lt; 0, 0,#REF!), NA())</f>
        <v>#N/A</v>
      </c>
      <c r="G67" s="105" t="e">
        <f>NA()</f>
        <v>#N/A</v>
      </c>
      <c r="H67" s="105" t="e">
        <f>NA()</f>
        <v>#N/A</v>
      </c>
      <c r="I67" s="105" t="e">
        <f>IF(ISNUMBER(#REF!), IF(#REF! &lt; 0, 0,#REF!), NA())</f>
        <v>#N/A</v>
      </c>
      <c r="J67" s="105" t="e">
        <f>NA()</f>
        <v>#N/A</v>
      </c>
      <c r="K67" s="105" t="e">
        <f>NA()</f>
        <v>#N/A</v>
      </c>
      <c r="L67" s="105" t="e">
        <f>IF(ISNUMBER(#REF!), IF(#REF! &lt; 0, 0,#REF!), NA())</f>
        <v>#N/A</v>
      </c>
      <c r="M67" s="105" t="e">
        <f>NA()</f>
        <v>#N/A</v>
      </c>
      <c r="N67" s="105" t="e">
        <f>NA()</f>
        <v>#N/A</v>
      </c>
      <c r="O67" s="105" t="e">
        <f>IF(ISNUMBER(#REF!), IF(#REF! &lt; 0, 0,#REF!), NA())</f>
        <v>#N/A</v>
      </c>
      <c r="P67" s="105" t="e">
        <f>NA()</f>
        <v>#N/A</v>
      </c>
    </row>
    <row r="70" spans="1:16" x14ac:dyDescent="0.2">
      <c r="A70" s="107" t="s">
        <v>76</v>
      </c>
      <c r="B70" s="107"/>
      <c r="C70" s="107"/>
      <c r="D70" s="107"/>
      <c r="E70" s="107"/>
      <c r="F70" s="107"/>
    </row>
    <row r="71" spans="1:16" x14ac:dyDescent="0.2">
      <c r="A71" s="108"/>
      <c r="B71" s="108" t="e">
        <f>#REF!</f>
        <v>#REF!</v>
      </c>
      <c r="C71" s="108" t="e">
        <f>#REF!</f>
        <v>#REF!</v>
      </c>
      <c r="D71" s="108" t="e">
        <f>#REF!</f>
        <v>#REF!</v>
      </c>
    </row>
    <row r="72" spans="1:16" x14ac:dyDescent="0.2">
      <c r="A72" s="108" t="s">
        <v>77</v>
      </c>
      <c r="B72" s="109" t="e">
        <f>#REF!</f>
        <v>#REF!</v>
      </c>
      <c r="C72" s="109" t="e">
        <f>#REF!</f>
        <v>#REF!</v>
      </c>
      <c r="D72" s="109" t="e">
        <f>#REF!</f>
        <v>#REF!</v>
      </c>
    </row>
    <row r="73" spans="1:16" x14ac:dyDescent="0.2">
      <c r="A73" s="108" t="s">
        <v>78</v>
      </c>
      <c r="B73" s="109" t="e">
        <f>#REF!</f>
        <v>#REF!</v>
      </c>
      <c r="C73" s="109" t="e">
        <f>#REF!</f>
        <v>#REF!</v>
      </c>
      <c r="D73" s="109" t="e">
        <f>#REF!</f>
        <v>#REF!</v>
      </c>
    </row>
    <row r="74" spans="1:16" x14ac:dyDescent="0.2">
      <c r="A74" s="108" t="s">
        <v>79</v>
      </c>
      <c r="B74" s="109" t="e">
        <f>#REF!</f>
        <v>#REF!</v>
      </c>
      <c r="C74" s="109" t="e">
        <f>#REF!</f>
        <v>#REF!</v>
      </c>
      <c r="D74" s="109" t="e">
        <f>#REF!</f>
        <v>#REF!</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44" sqref="B44:CC44"/>
    </sheetView>
  </sheetViews>
  <sheetFormatPr defaultColWidth="0" defaultRowHeight="11.25" customHeight="1" zeroHeight="1" x14ac:dyDescent="0.2"/>
  <cols>
    <col min="1" max="1" width="1.6328125" style="144" customWidth="1"/>
    <col min="2" max="2" width="2.36328125" style="144" customWidth="1"/>
    <col min="3" max="16" width="2.6328125" style="144" customWidth="1"/>
    <col min="17" max="17" width="2.36328125" style="144" customWidth="1"/>
    <col min="18" max="95" width="1.6328125" style="144" customWidth="1"/>
    <col min="96" max="133" width="1.6328125" style="156" customWidth="1"/>
    <col min="134" max="143" width="1.6328125" style="144" customWidth="1"/>
    <col min="144" max="16384" width="0" style="144" hidden="1"/>
  </cols>
  <sheetData>
    <row r="1" spans="2:143" ht="22.5" customHeight="1" thickBot="1" x14ac:dyDescent="0.25">
      <c r="B1" s="142"/>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593" t="s">
        <v>214</v>
      </c>
      <c r="DI1" s="594"/>
      <c r="DJ1" s="594"/>
      <c r="DK1" s="594"/>
      <c r="DL1" s="594"/>
      <c r="DM1" s="594"/>
      <c r="DN1" s="595"/>
      <c r="DO1" s="144"/>
      <c r="DP1" s="593" t="s">
        <v>215</v>
      </c>
      <c r="DQ1" s="594"/>
      <c r="DR1" s="594"/>
      <c r="DS1" s="594"/>
      <c r="DT1" s="594"/>
      <c r="DU1" s="594"/>
      <c r="DV1" s="594"/>
      <c r="DW1" s="594"/>
      <c r="DX1" s="594"/>
      <c r="DY1" s="594"/>
      <c r="DZ1" s="594"/>
      <c r="EA1" s="594"/>
      <c r="EB1" s="594"/>
      <c r="EC1" s="595"/>
      <c r="ED1" s="143"/>
      <c r="EE1" s="143"/>
      <c r="EF1" s="143"/>
      <c r="EG1" s="143"/>
      <c r="EH1" s="143"/>
      <c r="EI1" s="143"/>
      <c r="EJ1" s="143"/>
      <c r="EK1" s="143"/>
      <c r="EL1" s="143"/>
      <c r="EM1" s="143"/>
    </row>
    <row r="2" spans="2:143" ht="22.5" customHeight="1" x14ac:dyDescent="0.2">
      <c r="B2" s="145" t="s">
        <v>216</v>
      </c>
      <c r="R2" s="146"/>
      <c r="S2" s="146"/>
      <c r="T2" s="146"/>
      <c r="U2" s="146"/>
      <c r="V2" s="146"/>
      <c r="W2" s="146"/>
      <c r="X2" s="146"/>
      <c r="Y2" s="146"/>
      <c r="Z2" s="146"/>
      <c r="AA2" s="146"/>
      <c r="AB2" s="146"/>
      <c r="AC2" s="146"/>
      <c r="AE2" s="147"/>
      <c r="AF2" s="147"/>
      <c r="AG2" s="147"/>
      <c r="AH2" s="147"/>
      <c r="AI2" s="147"/>
      <c r="AJ2" s="146"/>
      <c r="AK2" s="146"/>
      <c r="AL2" s="146"/>
      <c r="AM2" s="146"/>
      <c r="AN2" s="146"/>
      <c r="AO2" s="146"/>
      <c r="AP2" s="146"/>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row>
    <row r="3" spans="2:143" ht="11.25" customHeight="1" x14ac:dyDescent="0.2">
      <c r="B3" s="596" t="s">
        <v>217</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218</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219</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x14ac:dyDescent="0.2">
      <c r="B4" s="596" t="s">
        <v>1</v>
      </c>
      <c r="C4" s="597"/>
      <c r="D4" s="597"/>
      <c r="E4" s="597"/>
      <c r="F4" s="597"/>
      <c r="G4" s="597"/>
      <c r="H4" s="597"/>
      <c r="I4" s="597"/>
      <c r="J4" s="597"/>
      <c r="K4" s="597"/>
      <c r="L4" s="597"/>
      <c r="M4" s="597"/>
      <c r="N4" s="597"/>
      <c r="O4" s="597"/>
      <c r="P4" s="597"/>
      <c r="Q4" s="598"/>
      <c r="R4" s="596" t="s">
        <v>220</v>
      </c>
      <c r="S4" s="597"/>
      <c r="T4" s="597"/>
      <c r="U4" s="597"/>
      <c r="V4" s="597"/>
      <c r="W4" s="597"/>
      <c r="X4" s="597"/>
      <c r="Y4" s="598"/>
      <c r="Z4" s="596" t="s">
        <v>221</v>
      </c>
      <c r="AA4" s="597"/>
      <c r="AB4" s="597"/>
      <c r="AC4" s="598"/>
      <c r="AD4" s="596" t="s">
        <v>222</v>
      </c>
      <c r="AE4" s="597"/>
      <c r="AF4" s="597"/>
      <c r="AG4" s="597"/>
      <c r="AH4" s="597"/>
      <c r="AI4" s="597"/>
      <c r="AJ4" s="597"/>
      <c r="AK4" s="598"/>
      <c r="AL4" s="596" t="s">
        <v>221</v>
      </c>
      <c r="AM4" s="597"/>
      <c r="AN4" s="597"/>
      <c r="AO4" s="598"/>
      <c r="AP4" s="599" t="s">
        <v>223</v>
      </c>
      <c r="AQ4" s="599"/>
      <c r="AR4" s="599"/>
      <c r="AS4" s="599"/>
      <c r="AT4" s="599"/>
      <c r="AU4" s="599"/>
      <c r="AV4" s="599"/>
      <c r="AW4" s="599"/>
      <c r="AX4" s="599"/>
      <c r="AY4" s="599"/>
      <c r="AZ4" s="599"/>
      <c r="BA4" s="599"/>
      <c r="BB4" s="599"/>
      <c r="BC4" s="599"/>
      <c r="BD4" s="599"/>
      <c r="BE4" s="599"/>
      <c r="BF4" s="599"/>
      <c r="BG4" s="599" t="s">
        <v>224</v>
      </c>
      <c r="BH4" s="599"/>
      <c r="BI4" s="599"/>
      <c r="BJ4" s="599"/>
      <c r="BK4" s="599"/>
      <c r="BL4" s="599"/>
      <c r="BM4" s="599"/>
      <c r="BN4" s="599"/>
      <c r="BO4" s="599" t="s">
        <v>221</v>
      </c>
      <c r="BP4" s="599"/>
      <c r="BQ4" s="599"/>
      <c r="BR4" s="599"/>
      <c r="BS4" s="599" t="s">
        <v>225</v>
      </c>
      <c r="BT4" s="599"/>
      <c r="BU4" s="599"/>
      <c r="BV4" s="599"/>
      <c r="BW4" s="599"/>
      <c r="BX4" s="599"/>
      <c r="BY4" s="599"/>
      <c r="BZ4" s="599"/>
      <c r="CA4" s="599"/>
      <c r="CB4" s="599"/>
      <c r="CD4" s="596" t="s">
        <v>226</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x14ac:dyDescent="0.2">
      <c r="B5" s="600" t="s">
        <v>227</v>
      </c>
      <c r="C5" s="601"/>
      <c r="D5" s="601"/>
      <c r="E5" s="601"/>
      <c r="F5" s="601"/>
      <c r="G5" s="601"/>
      <c r="H5" s="601"/>
      <c r="I5" s="601"/>
      <c r="J5" s="601"/>
      <c r="K5" s="601"/>
      <c r="L5" s="601"/>
      <c r="M5" s="601"/>
      <c r="N5" s="601"/>
      <c r="O5" s="601"/>
      <c r="P5" s="601"/>
      <c r="Q5" s="602"/>
      <c r="R5" s="603">
        <v>156356887</v>
      </c>
      <c r="S5" s="604"/>
      <c r="T5" s="604"/>
      <c r="U5" s="604"/>
      <c r="V5" s="604"/>
      <c r="W5" s="604"/>
      <c r="X5" s="604"/>
      <c r="Y5" s="605"/>
      <c r="Z5" s="606">
        <v>33.799999999999997</v>
      </c>
      <c r="AA5" s="606"/>
      <c r="AB5" s="606"/>
      <c r="AC5" s="606"/>
      <c r="AD5" s="607">
        <v>145342113</v>
      </c>
      <c r="AE5" s="607"/>
      <c r="AF5" s="607"/>
      <c r="AG5" s="607"/>
      <c r="AH5" s="607"/>
      <c r="AI5" s="607"/>
      <c r="AJ5" s="607"/>
      <c r="AK5" s="607"/>
      <c r="AL5" s="608">
        <v>65.400000000000006</v>
      </c>
      <c r="AM5" s="609"/>
      <c r="AN5" s="609"/>
      <c r="AO5" s="610"/>
      <c r="AP5" s="600" t="s">
        <v>228</v>
      </c>
      <c r="AQ5" s="601"/>
      <c r="AR5" s="601"/>
      <c r="AS5" s="601"/>
      <c r="AT5" s="601"/>
      <c r="AU5" s="601"/>
      <c r="AV5" s="601"/>
      <c r="AW5" s="601"/>
      <c r="AX5" s="601"/>
      <c r="AY5" s="601"/>
      <c r="AZ5" s="601"/>
      <c r="BA5" s="601"/>
      <c r="BB5" s="601"/>
      <c r="BC5" s="601"/>
      <c r="BD5" s="601"/>
      <c r="BE5" s="601"/>
      <c r="BF5" s="602"/>
      <c r="BG5" s="614">
        <v>140431571</v>
      </c>
      <c r="BH5" s="615"/>
      <c r="BI5" s="615"/>
      <c r="BJ5" s="615"/>
      <c r="BK5" s="615"/>
      <c r="BL5" s="615"/>
      <c r="BM5" s="615"/>
      <c r="BN5" s="616"/>
      <c r="BO5" s="617">
        <v>89.8</v>
      </c>
      <c r="BP5" s="617"/>
      <c r="BQ5" s="617"/>
      <c r="BR5" s="617"/>
      <c r="BS5" s="618">
        <v>2355710</v>
      </c>
      <c r="BT5" s="618"/>
      <c r="BU5" s="618"/>
      <c r="BV5" s="618"/>
      <c r="BW5" s="618"/>
      <c r="BX5" s="618"/>
      <c r="BY5" s="618"/>
      <c r="BZ5" s="618"/>
      <c r="CA5" s="618"/>
      <c r="CB5" s="622"/>
      <c r="CD5" s="596" t="s">
        <v>223</v>
      </c>
      <c r="CE5" s="597"/>
      <c r="CF5" s="597"/>
      <c r="CG5" s="597"/>
      <c r="CH5" s="597"/>
      <c r="CI5" s="597"/>
      <c r="CJ5" s="597"/>
      <c r="CK5" s="597"/>
      <c r="CL5" s="597"/>
      <c r="CM5" s="597"/>
      <c r="CN5" s="597"/>
      <c r="CO5" s="597"/>
      <c r="CP5" s="597"/>
      <c r="CQ5" s="598"/>
      <c r="CR5" s="596" t="s">
        <v>229</v>
      </c>
      <c r="CS5" s="597"/>
      <c r="CT5" s="597"/>
      <c r="CU5" s="597"/>
      <c r="CV5" s="597"/>
      <c r="CW5" s="597"/>
      <c r="CX5" s="597"/>
      <c r="CY5" s="598"/>
      <c r="CZ5" s="596" t="s">
        <v>221</v>
      </c>
      <c r="DA5" s="597"/>
      <c r="DB5" s="597"/>
      <c r="DC5" s="598"/>
      <c r="DD5" s="596" t="s">
        <v>230</v>
      </c>
      <c r="DE5" s="597"/>
      <c r="DF5" s="597"/>
      <c r="DG5" s="597"/>
      <c r="DH5" s="597"/>
      <c r="DI5" s="597"/>
      <c r="DJ5" s="597"/>
      <c r="DK5" s="597"/>
      <c r="DL5" s="597"/>
      <c r="DM5" s="597"/>
      <c r="DN5" s="597"/>
      <c r="DO5" s="597"/>
      <c r="DP5" s="598"/>
      <c r="DQ5" s="596" t="s">
        <v>231</v>
      </c>
      <c r="DR5" s="597"/>
      <c r="DS5" s="597"/>
      <c r="DT5" s="597"/>
      <c r="DU5" s="597"/>
      <c r="DV5" s="597"/>
      <c r="DW5" s="597"/>
      <c r="DX5" s="597"/>
      <c r="DY5" s="597"/>
      <c r="DZ5" s="597"/>
      <c r="EA5" s="597"/>
      <c r="EB5" s="597"/>
      <c r="EC5" s="598"/>
    </row>
    <row r="6" spans="2:143" ht="11.25" customHeight="1" x14ac:dyDescent="0.2">
      <c r="B6" s="611" t="s">
        <v>232</v>
      </c>
      <c r="C6" s="612"/>
      <c r="D6" s="612"/>
      <c r="E6" s="612"/>
      <c r="F6" s="612"/>
      <c r="G6" s="612"/>
      <c r="H6" s="612"/>
      <c r="I6" s="612"/>
      <c r="J6" s="612"/>
      <c r="K6" s="612"/>
      <c r="L6" s="612"/>
      <c r="M6" s="612"/>
      <c r="N6" s="612"/>
      <c r="O6" s="612"/>
      <c r="P6" s="612"/>
      <c r="Q6" s="613"/>
      <c r="R6" s="614">
        <v>2090684</v>
      </c>
      <c r="S6" s="615"/>
      <c r="T6" s="615"/>
      <c r="U6" s="615"/>
      <c r="V6" s="615"/>
      <c r="W6" s="615"/>
      <c r="X6" s="615"/>
      <c r="Y6" s="616"/>
      <c r="Z6" s="617">
        <v>0.5</v>
      </c>
      <c r="AA6" s="617"/>
      <c r="AB6" s="617"/>
      <c r="AC6" s="617"/>
      <c r="AD6" s="618">
        <v>2090684</v>
      </c>
      <c r="AE6" s="618"/>
      <c r="AF6" s="618"/>
      <c r="AG6" s="618"/>
      <c r="AH6" s="618"/>
      <c r="AI6" s="618"/>
      <c r="AJ6" s="618"/>
      <c r="AK6" s="618"/>
      <c r="AL6" s="619">
        <v>0.9</v>
      </c>
      <c r="AM6" s="620"/>
      <c r="AN6" s="620"/>
      <c r="AO6" s="621"/>
      <c r="AP6" s="611" t="s">
        <v>233</v>
      </c>
      <c r="AQ6" s="612"/>
      <c r="AR6" s="612"/>
      <c r="AS6" s="612"/>
      <c r="AT6" s="612"/>
      <c r="AU6" s="612"/>
      <c r="AV6" s="612"/>
      <c r="AW6" s="612"/>
      <c r="AX6" s="612"/>
      <c r="AY6" s="612"/>
      <c r="AZ6" s="612"/>
      <c r="BA6" s="612"/>
      <c r="BB6" s="612"/>
      <c r="BC6" s="612"/>
      <c r="BD6" s="612"/>
      <c r="BE6" s="612"/>
      <c r="BF6" s="613"/>
      <c r="BG6" s="614">
        <v>140431571</v>
      </c>
      <c r="BH6" s="615"/>
      <c r="BI6" s="615"/>
      <c r="BJ6" s="615"/>
      <c r="BK6" s="615"/>
      <c r="BL6" s="615"/>
      <c r="BM6" s="615"/>
      <c r="BN6" s="616"/>
      <c r="BO6" s="617">
        <v>89.8</v>
      </c>
      <c r="BP6" s="617"/>
      <c r="BQ6" s="617"/>
      <c r="BR6" s="617"/>
      <c r="BS6" s="618">
        <v>2355710</v>
      </c>
      <c r="BT6" s="618"/>
      <c r="BU6" s="618"/>
      <c r="BV6" s="618"/>
      <c r="BW6" s="618"/>
      <c r="BX6" s="618"/>
      <c r="BY6" s="618"/>
      <c r="BZ6" s="618"/>
      <c r="CA6" s="618"/>
      <c r="CB6" s="622"/>
      <c r="CD6" s="600" t="s">
        <v>234</v>
      </c>
      <c r="CE6" s="601"/>
      <c r="CF6" s="601"/>
      <c r="CG6" s="601"/>
      <c r="CH6" s="601"/>
      <c r="CI6" s="601"/>
      <c r="CJ6" s="601"/>
      <c r="CK6" s="601"/>
      <c r="CL6" s="601"/>
      <c r="CM6" s="601"/>
      <c r="CN6" s="601"/>
      <c r="CO6" s="601"/>
      <c r="CP6" s="601"/>
      <c r="CQ6" s="602"/>
      <c r="CR6" s="614">
        <v>1231724</v>
      </c>
      <c r="CS6" s="615"/>
      <c r="CT6" s="615"/>
      <c r="CU6" s="615"/>
      <c r="CV6" s="615"/>
      <c r="CW6" s="615"/>
      <c r="CX6" s="615"/>
      <c r="CY6" s="616"/>
      <c r="CZ6" s="608">
        <v>0.3</v>
      </c>
      <c r="DA6" s="609"/>
      <c r="DB6" s="609"/>
      <c r="DC6" s="625"/>
      <c r="DD6" s="623" t="s">
        <v>235</v>
      </c>
      <c r="DE6" s="615"/>
      <c r="DF6" s="615"/>
      <c r="DG6" s="615"/>
      <c r="DH6" s="615"/>
      <c r="DI6" s="615"/>
      <c r="DJ6" s="615"/>
      <c r="DK6" s="615"/>
      <c r="DL6" s="615"/>
      <c r="DM6" s="615"/>
      <c r="DN6" s="615"/>
      <c r="DO6" s="615"/>
      <c r="DP6" s="616"/>
      <c r="DQ6" s="623">
        <v>1231622</v>
      </c>
      <c r="DR6" s="615"/>
      <c r="DS6" s="615"/>
      <c r="DT6" s="615"/>
      <c r="DU6" s="615"/>
      <c r="DV6" s="615"/>
      <c r="DW6" s="615"/>
      <c r="DX6" s="615"/>
      <c r="DY6" s="615"/>
      <c r="DZ6" s="615"/>
      <c r="EA6" s="615"/>
      <c r="EB6" s="615"/>
      <c r="EC6" s="624"/>
    </row>
    <row r="7" spans="2:143" ht="11.25" customHeight="1" x14ac:dyDescent="0.2">
      <c r="B7" s="611" t="s">
        <v>236</v>
      </c>
      <c r="C7" s="612"/>
      <c r="D7" s="612"/>
      <c r="E7" s="612"/>
      <c r="F7" s="612"/>
      <c r="G7" s="612"/>
      <c r="H7" s="612"/>
      <c r="I7" s="612"/>
      <c r="J7" s="612"/>
      <c r="K7" s="612"/>
      <c r="L7" s="612"/>
      <c r="M7" s="612"/>
      <c r="N7" s="612"/>
      <c r="O7" s="612"/>
      <c r="P7" s="612"/>
      <c r="Q7" s="613"/>
      <c r="R7" s="614">
        <v>114155</v>
      </c>
      <c r="S7" s="615"/>
      <c r="T7" s="615"/>
      <c r="U7" s="615"/>
      <c r="V7" s="615"/>
      <c r="W7" s="615"/>
      <c r="X7" s="615"/>
      <c r="Y7" s="616"/>
      <c r="Z7" s="617">
        <v>0</v>
      </c>
      <c r="AA7" s="617"/>
      <c r="AB7" s="617"/>
      <c r="AC7" s="617"/>
      <c r="AD7" s="618">
        <v>114155</v>
      </c>
      <c r="AE7" s="618"/>
      <c r="AF7" s="618"/>
      <c r="AG7" s="618"/>
      <c r="AH7" s="618"/>
      <c r="AI7" s="618"/>
      <c r="AJ7" s="618"/>
      <c r="AK7" s="618"/>
      <c r="AL7" s="619">
        <v>0.1</v>
      </c>
      <c r="AM7" s="620"/>
      <c r="AN7" s="620"/>
      <c r="AO7" s="621"/>
      <c r="AP7" s="611" t="s">
        <v>237</v>
      </c>
      <c r="AQ7" s="612"/>
      <c r="AR7" s="612"/>
      <c r="AS7" s="612"/>
      <c r="AT7" s="612"/>
      <c r="AU7" s="612"/>
      <c r="AV7" s="612"/>
      <c r="AW7" s="612"/>
      <c r="AX7" s="612"/>
      <c r="AY7" s="612"/>
      <c r="AZ7" s="612"/>
      <c r="BA7" s="612"/>
      <c r="BB7" s="612"/>
      <c r="BC7" s="612"/>
      <c r="BD7" s="612"/>
      <c r="BE7" s="612"/>
      <c r="BF7" s="613"/>
      <c r="BG7" s="614">
        <v>73178491</v>
      </c>
      <c r="BH7" s="615"/>
      <c r="BI7" s="615"/>
      <c r="BJ7" s="615"/>
      <c r="BK7" s="615"/>
      <c r="BL7" s="615"/>
      <c r="BM7" s="615"/>
      <c r="BN7" s="616"/>
      <c r="BO7" s="617">
        <v>46.8</v>
      </c>
      <c r="BP7" s="617"/>
      <c r="BQ7" s="617"/>
      <c r="BR7" s="617"/>
      <c r="BS7" s="618">
        <v>2355710</v>
      </c>
      <c r="BT7" s="618"/>
      <c r="BU7" s="618"/>
      <c r="BV7" s="618"/>
      <c r="BW7" s="618"/>
      <c r="BX7" s="618"/>
      <c r="BY7" s="618"/>
      <c r="BZ7" s="618"/>
      <c r="CA7" s="618"/>
      <c r="CB7" s="622"/>
      <c r="CD7" s="611" t="s">
        <v>238</v>
      </c>
      <c r="CE7" s="612"/>
      <c r="CF7" s="612"/>
      <c r="CG7" s="612"/>
      <c r="CH7" s="612"/>
      <c r="CI7" s="612"/>
      <c r="CJ7" s="612"/>
      <c r="CK7" s="612"/>
      <c r="CL7" s="612"/>
      <c r="CM7" s="612"/>
      <c r="CN7" s="612"/>
      <c r="CO7" s="612"/>
      <c r="CP7" s="612"/>
      <c r="CQ7" s="613"/>
      <c r="CR7" s="614">
        <v>37161538</v>
      </c>
      <c r="CS7" s="615"/>
      <c r="CT7" s="615"/>
      <c r="CU7" s="615"/>
      <c r="CV7" s="615"/>
      <c r="CW7" s="615"/>
      <c r="CX7" s="615"/>
      <c r="CY7" s="616"/>
      <c r="CZ7" s="617">
        <v>8.1999999999999993</v>
      </c>
      <c r="DA7" s="617"/>
      <c r="DB7" s="617"/>
      <c r="DC7" s="617"/>
      <c r="DD7" s="623">
        <v>878671</v>
      </c>
      <c r="DE7" s="615"/>
      <c r="DF7" s="615"/>
      <c r="DG7" s="615"/>
      <c r="DH7" s="615"/>
      <c r="DI7" s="615"/>
      <c r="DJ7" s="615"/>
      <c r="DK7" s="615"/>
      <c r="DL7" s="615"/>
      <c r="DM7" s="615"/>
      <c r="DN7" s="615"/>
      <c r="DO7" s="615"/>
      <c r="DP7" s="616"/>
      <c r="DQ7" s="623">
        <v>33135675</v>
      </c>
      <c r="DR7" s="615"/>
      <c r="DS7" s="615"/>
      <c r="DT7" s="615"/>
      <c r="DU7" s="615"/>
      <c r="DV7" s="615"/>
      <c r="DW7" s="615"/>
      <c r="DX7" s="615"/>
      <c r="DY7" s="615"/>
      <c r="DZ7" s="615"/>
      <c r="EA7" s="615"/>
      <c r="EB7" s="615"/>
      <c r="EC7" s="624"/>
    </row>
    <row r="8" spans="2:143" ht="11.25" customHeight="1" x14ac:dyDescent="0.2">
      <c r="B8" s="611" t="s">
        <v>239</v>
      </c>
      <c r="C8" s="612"/>
      <c r="D8" s="612"/>
      <c r="E8" s="612"/>
      <c r="F8" s="612"/>
      <c r="G8" s="612"/>
      <c r="H8" s="612"/>
      <c r="I8" s="612"/>
      <c r="J8" s="612"/>
      <c r="K8" s="612"/>
      <c r="L8" s="612"/>
      <c r="M8" s="612"/>
      <c r="N8" s="612"/>
      <c r="O8" s="612"/>
      <c r="P8" s="612"/>
      <c r="Q8" s="613"/>
      <c r="R8" s="614">
        <v>951029</v>
      </c>
      <c r="S8" s="615"/>
      <c r="T8" s="615"/>
      <c r="U8" s="615"/>
      <c r="V8" s="615"/>
      <c r="W8" s="615"/>
      <c r="X8" s="615"/>
      <c r="Y8" s="616"/>
      <c r="Z8" s="617">
        <v>0.2</v>
      </c>
      <c r="AA8" s="617"/>
      <c r="AB8" s="617"/>
      <c r="AC8" s="617"/>
      <c r="AD8" s="618">
        <v>951029</v>
      </c>
      <c r="AE8" s="618"/>
      <c r="AF8" s="618"/>
      <c r="AG8" s="618"/>
      <c r="AH8" s="618"/>
      <c r="AI8" s="618"/>
      <c r="AJ8" s="618"/>
      <c r="AK8" s="618"/>
      <c r="AL8" s="619">
        <v>0.4</v>
      </c>
      <c r="AM8" s="620"/>
      <c r="AN8" s="620"/>
      <c r="AO8" s="621"/>
      <c r="AP8" s="611" t="s">
        <v>240</v>
      </c>
      <c r="AQ8" s="612"/>
      <c r="AR8" s="612"/>
      <c r="AS8" s="612"/>
      <c r="AT8" s="612"/>
      <c r="AU8" s="612"/>
      <c r="AV8" s="612"/>
      <c r="AW8" s="612"/>
      <c r="AX8" s="612"/>
      <c r="AY8" s="612"/>
      <c r="AZ8" s="612"/>
      <c r="BA8" s="612"/>
      <c r="BB8" s="612"/>
      <c r="BC8" s="612"/>
      <c r="BD8" s="612"/>
      <c r="BE8" s="612"/>
      <c r="BF8" s="613"/>
      <c r="BG8" s="614">
        <v>1355419</v>
      </c>
      <c r="BH8" s="615"/>
      <c r="BI8" s="615"/>
      <c r="BJ8" s="615"/>
      <c r="BK8" s="615"/>
      <c r="BL8" s="615"/>
      <c r="BM8" s="615"/>
      <c r="BN8" s="616"/>
      <c r="BO8" s="617">
        <v>0.9</v>
      </c>
      <c r="BP8" s="617"/>
      <c r="BQ8" s="617"/>
      <c r="BR8" s="617"/>
      <c r="BS8" s="618" t="s">
        <v>235</v>
      </c>
      <c r="BT8" s="618"/>
      <c r="BU8" s="618"/>
      <c r="BV8" s="618"/>
      <c r="BW8" s="618"/>
      <c r="BX8" s="618"/>
      <c r="BY8" s="618"/>
      <c r="BZ8" s="618"/>
      <c r="CA8" s="618"/>
      <c r="CB8" s="622"/>
      <c r="CD8" s="611" t="s">
        <v>241</v>
      </c>
      <c r="CE8" s="612"/>
      <c r="CF8" s="612"/>
      <c r="CG8" s="612"/>
      <c r="CH8" s="612"/>
      <c r="CI8" s="612"/>
      <c r="CJ8" s="612"/>
      <c r="CK8" s="612"/>
      <c r="CL8" s="612"/>
      <c r="CM8" s="612"/>
      <c r="CN8" s="612"/>
      <c r="CO8" s="612"/>
      <c r="CP8" s="612"/>
      <c r="CQ8" s="613"/>
      <c r="CR8" s="614">
        <v>207742657</v>
      </c>
      <c r="CS8" s="615"/>
      <c r="CT8" s="615"/>
      <c r="CU8" s="615"/>
      <c r="CV8" s="615"/>
      <c r="CW8" s="615"/>
      <c r="CX8" s="615"/>
      <c r="CY8" s="616"/>
      <c r="CZ8" s="617">
        <v>45.7</v>
      </c>
      <c r="DA8" s="617"/>
      <c r="DB8" s="617"/>
      <c r="DC8" s="617"/>
      <c r="DD8" s="623">
        <v>1195558</v>
      </c>
      <c r="DE8" s="615"/>
      <c r="DF8" s="615"/>
      <c r="DG8" s="615"/>
      <c r="DH8" s="615"/>
      <c r="DI8" s="615"/>
      <c r="DJ8" s="615"/>
      <c r="DK8" s="615"/>
      <c r="DL8" s="615"/>
      <c r="DM8" s="615"/>
      <c r="DN8" s="615"/>
      <c r="DO8" s="615"/>
      <c r="DP8" s="616"/>
      <c r="DQ8" s="623">
        <v>91036134</v>
      </c>
      <c r="DR8" s="615"/>
      <c r="DS8" s="615"/>
      <c r="DT8" s="615"/>
      <c r="DU8" s="615"/>
      <c r="DV8" s="615"/>
      <c r="DW8" s="615"/>
      <c r="DX8" s="615"/>
      <c r="DY8" s="615"/>
      <c r="DZ8" s="615"/>
      <c r="EA8" s="615"/>
      <c r="EB8" s="615"/>
      <c r="EC8" s="624"/>
    </row>
    <row r="9" spans="2:143" ht="11.25" customHeight="1" x14ac:dyDescent="0.2">
      <c r="B9" s="611" t="s">
        <v>242</v>
      </c>
      <c r="C9" s="612"/>
      <c r="D9" s="612"/>
      <c r="E9" s="612"/>
      <c r="F9" s="612"/>
      <c r="G9" s="612"/>
      <c r="H9" s="612"/>
      <c r="I9" s="612"/>
      <c r="J9" s="612"/>
      <c r="K9" s="612"/>
      <c r="L9" s="612"/>
      <c r="M9" s="612"/>
      <c r="N9" s="612"/>
      <c r="O9" s="612"/>
      <c r="P9" s="612"/>
      <c r="Q9" s="613"/>
      <c r="R9" s="614">
        <v>678847</v>
      </c>
      <c r="S9" s="615"/>
      <c r="T9" s="615"/>
      <c r="U9" s="615"/>
      <c r="V9" s="615"/>
      <c r="W9" s="615"/>
      <c r="X9" s="615"/>
      <c r="Y9" s="616"/>
      <c r="Z9" s="617">
        <v>0.1</v>
      </c>
      <c r="AA9" s="617"/>
      <c r="AB9" s="617"/>
      <c r="AC9" s="617"/>
      <c r="AD9" s="618">
        <v>678847</v>
      </c>
      <c r="AE9" s="618"/>
      <c r="AF9" s="618"/>
      <c r="AG9" s="618"/>
      <c r="AH9" s="618"/>
      <c r="AI9" s="618"/>
      <c r="AJ9" s="618"/>
      <c r="AK9" s="618"/>
      <c r="AL9" s="619">
        <v>0.3</v>
      </c>
      <c r="AM9" s="620"/>
      <c r="AN9" s="620"/>
      <c r="AO9" s="621"/>
      <c r="AP9" s="611" t="s">
        <v>243</v>
      </c>
      <c r="AQ9" s="612"/>
      <c r="AR9" s="612"/>
      <c r="AS9" s="612"/>
      <c r="AT9" s="612"/>
      <c r="AU9" s="612"/>
      <c r="AV9" s="612"/>
      <c r="AW9" s="612"/>
      <c r="AX9" s="612"/>
      <c r="AY9" s="612"/>
      <c r="AZ9" s="612"/>
      <c r="BA9" s="612"/>
      <c r="BB9" s="612"/>
      <c r="BC9" s="612"/>
      <c r="BD9" s="612"/>
      <c r="BE9" s="612"/>
      <c r="BF9" s="613"/>
      <c r="BG9" s="614">
        <v>60717551</v>
      </c>
      <c r="BH9" s="615"/>
      <c r="BI9" s="615"/>
      <c r="BJ9" s="615"/>
      <c r="BK9" s="615"/>
      <c r="BL9" s="615"/>
      <c r="BM9" s="615"/>
      <c r="BN9" s="616"/>
      <c r="BO9" s="617">
        <v>38.799999999999997</v>
      </c>
      <c r="BP9" s="617"/>
      <c r="BQ9" s="617"/>
      <c r="BR9" s="617"/>
      <c r="BS9" s="618" t="s">
        <v>244</v>
      </c>
      <c r="BT9" s="618"/>
      <c r="BU9" s="618"/>
      <c r="BV9" s="618"/>
      <c r="BW9" s="618"/>
      <c r="BX9" s="618"/>
      <c r="BY9" s="618"/>
      <c r="BZ9" s="618"/>
      <c r="CA9" s="618"/>
      <c r="CB9" s="622"/>
      <c r="CD9" s="611" t="s">
        <v>245</v>
      </c>
      <c r="CE9" s="612"/>
      <c r="CF9" s="612"/>
      <c r="CG9" s="612"/>
      <c r="CH9" s="612"/>
      <c r="CI9" s="612"/>
      <c r="CJ9" s="612"/>
      <c r="CK9" s="612"/>
      <c r="CL9" s="612"/>
      <c r="CM9" s="612"/>
      <c r="CN9" s="612"/>
      <c r="CO9" s="612"/>
      <c r="CP9" s="612"/>
      <c r="CQ9" s="613"/>
      <c r="CR9" s="614">
        <v>42807939</v>
      </c>
      <c r="CS9" s="615"/>
      <c r="CT9" s="615"/>
      <c r="CU9" s="615"/>
      <c r="CV9" s="615"/>
      <c r="CW9" s="615"/>
      <c r="CX9" s="615"/>
      <c r="CY9" s="616"/>
      <c r="CZ9" s="617">
        <v>9.4</v>
      </c>
      <c r="DA9" s="617"/>
      <c r="DB9" s="617"/>
      <c r="DC9" s="617"/>
      <c r="DD9" s="623">
        <v>960096</v>
      </c>
      <c r="DE9" s="615"/>
      <c r="DF9" s="615"/>
      <c r="DG9" s="615"/>
      <c r="DH9" s="615"/>
      <c r="DI9" s="615"/>
      <c r="DJ9" s="615"/>
      <c r="DK9" s="615"/>
      <c r="DL9" s="615"/>
      <c r="DM9" s="615"/>
      <c r="DN9" s="615"/>
      <c r="DO9" s="615"/>
      <c r="DP9" s="616"/>
      <c r="DQ9" s="623">
        <v>27367236</v>
      </c>
      <c r="DR9" s="615"/>
      <c r="DS9" s="615"/>
      <c r="DT9" s="615"/>
      <c r="DU9" s="615"/>
      <c r="DV9" s="615"/>
      <c r="DW9" s="615"/>
      <c r="DX9" s="615"/>
      <c r="DY9" s="615"/>
      <c r="DZ9" s="615"/>
      <c r="EA9" s="615"/>
      <c r="EB9" s="615"/>
      <c r="EC9" s="624"/>
    </row>
    <row r="10" spans="2:143" ht="11.25" customHeight="1" x14ac:dyDescent="0.2">
      <c r="B10" s="611" t="s">
        <v>246</v>
      </c>
      <c r="C10" s="612"/>
      <c r="D10" s="612"/>
      <c r="E10" s="612"/>
      <c r="F10" s="612"/>
      <c r="G10" s="612"/>
      <c r="H10" s="612"/>
      <c r="I10" s="612"/>
      <c r="J10" s="612"/>
      <c r="K10" s="612"/>
      <c r="L10" s="612"/>
      <c r="M10" s="612"/>
      <c r="N10" s="612"/>
      <c r="O10" s="612"/>
      <c r="P10" s="612"/>
      <c r="Q10" s="613"/>
      <c r="R10" s="614">
        <v>153094</v>
      </c>
      <c r="S10" s="615"/>
      <c r="T10" s="615"/>
      <c r="U10" s="615"/>
      <c r="V10" s="615"/>
      <c r="W10" s="615"/>
      <c r="X10" s="615"/>
      <c r="Y10" s="616"/>
      <c r="Z10" s="617">
        <v>0</v>
      </c>
      <c r="AA10" s="617"/>
      <c r="AB10" s="617"/>
      <c r="AC10" s="617"/>
      <c r="AD10" s="618">
        <v>153094</v>
      </c>
      <c r="AE10" s="618"/>
      <c r="AF10" s="618"/>
      <c r="AG10" s="618"/>
      <c r="AH10" s="618"/>
      <c r="AI10" s="618"/>
      <c r="AJ10" s="618"/>
      <c r="AK10" s="618"/>
      <c r="AL10" s="619">
        <v>0.1</v>
      </c>
      <c r="AM10" s="620"/>
      <c r="AN10" s="620"/>
      <c r="AO10" s="621"/>
      <c r="AP10" s="611" t="s">
        <v>247</v>
      </c>
      <c r="AQ10" s="612"/>
      <c r="AR10" s="612"/>
      <c r="AS10" s="612"/>
      <c r="AT10" s="612"/>
      <c r="AU10" s="612"/>
      <c r="AV10" s="612"/>
      <c r="AW10" s="612"/>
      <c r="AX10" s="612"/>
      <c r="AY10" s="612"/>
      <c r="AZ10" s="612"/>
      <c r="BA10" s="612"/>
      <c r="BB10" s="612"/>
      <c r="BC10" s="612"/>
      <c r="BD10" s="612"/>
      <c r="BE10" s="612"/>
      <c r="BF10" s="613"/>
      <c r="BG10" s="614">
        <v>2447063</v>
      </c>
      <c r="BH10" s="615"/>
      <c r="BI10" s="615"/>
      <c r="BJ10" s="615"/>
      <c r="BK10" s="615"/>
      <c r="BL10" s="615"/>
      <c r="BM10" s="615"/>
      <c r="BN10" s="616"/>
      <c r="BO10" s="617">
        <v>1.6</v>
      </c>
      <c r="BP10" s="617"/>
      <c r="BQ10" s="617"/>
      <c r="BR10" s="617"/>
      <c r="BS10" s="618" t="s">
        <v>244</v>
      </c>
      <c r="BT10" s="618"/>
      <c r="BU10" s="618"/>
      <c r="BV10" s="618"/>
      <c r="BW10" s="618"/>
      <c r="BX10" s="618"/>
      <c r="BY10" s="618"/>
      <c r="BZ10" s="618"/>
      <c r="CA10" s="618"/>
      <c r="CB10" s="622"/>
      <c r="CD10" s="611" t="s">
        <v>248</v>
      </c>
      <c r="CE10" s="612"/>
      <c r="CF10" s="612"/>
      <c r="CG10" s="612"/>
      <c r="CH10" s="612"/>
      <c r="CI10" s="612"/>
      <c r="CJ10" s="612"/>
      <c r="CK10" s="612"/>
      <c r="CL10" s="612"/>
      <c r="CM10" s="612"/>
      <c r="CN10" s="612"/>
      <c r="CO10" s="612"/>
      <c r="CP10" s="612"/>
      <c r="CQ10" s="613"/>
      <c r="CR10" s="614">
        <v>463529</v>
      </c>
      <c r="CS10" s="615"/>
      <c r="CT10" s="615"/>
      <c r="CU10" s="615"/>
      <c r="CV10" s="615"/>
      <c r="CW10" s="615"/>
      <c r="CX10" s="615"/>
      <c r="CY10" s="616"/>
      <c r="CZ10" s="617">
        <v>0.1</v>
      </c>
      <c r="DA10" s="617"/>
      <c r="DB10" s="617"/>
      <c r="DC10" s="617"/>
      <c r="DD10" s="623">
        <v>116006</v>
      </c>
      <c r="DE10" s="615"/>
      <c r="DF10" s="615"/>
      <c r="DG10" s="615"/>
      <c r="DH10" s="615"/>
      <c r="DI10" s="615"/>
      <c r="DJ10" s="615"/>
      <c r="DK10" s="615"/>
      <c r="DL10" s="615"/>
      <c r="DM10" s="615"/>
      <c r="DN10" s="615"/>
      <c r="DO10" s="615"/>
      <c r="DP10" s="616"/>
      <c r="DQ10" s="623">
        <v>372270</v>
      </c>
      <c r="DR10" s="615"/>
      <c r="DS10" s="615"/>
      <c r="DT10" s="615"/>
      <c r="DU10" s="615"/>
      <c r="DV10" s="615"/>
      <c r="DW10" s="615"/>
      <c r="DX10" s="615"/>
      <c r="DY10" s="615"/>
      <c r="DZ10" s="615"/>
      <c r="EA10" s="615"/>
      <c r="EB10" s="615"/>
      <c r="EC10" s="624"/>
    </row>
    <row r="11" spans="2:143" ht="11.25" customHeight="1" x14ac:dyDescent="0.2">
      <c r="B11" s="611" t="s">
        <v>249</v>
      </c>
      <c r="C11" s="612"/>
      <c r="D11" s="612"/>
      <c r="E11" s="612"/>
      <c r="F11" s="612"/>
      <c r="G11" s="612"/>
      <c r="H11" s="612"/>
      <c r="I11" s="612"/>
      <c r="J11" s="612"/>
      <c r="K11" s="612"/>
      <c r="L11" s="612"/>
      <c r="M11" s="612"/>
      <c r="N11" s="612"/>
      <c r="O11" s="612"/>
      <c r="P11" s="612"/>
      <c r="Q11" s="613"/>
      <c r="R11" s="614">
        <v>19199843</v>
      </c>
      <c r="S11" s="615"/>
      <c r="T11" s="615"/>
      <c r="U11" s="615"/>
      <c r="V11" s="615"/>
      <c r="W11" s="615"/>
      <c r="X11" s="615"/>
      <c r="Y11" s="616"/>
      <c r="Z11" s="619">
        <v>4.0999999999999996</v>
      </c>
      <c r="AA11" s="620"/>
      <c r="AB11" s="620"/>
      <c r="AC11" s="626"/>
      <c r="AD11" s="623">
        <v>19199843</v>
      </c>
      <c r="AE11" s="615"/>
      <c r="AF11" s="615"/>
      <c r="AG11" s="615"/>
      <c r="AH11" s="615"/>
      <c r="AI11" s="615"/>
      <c r="AJ11" s="615"/>
      <c r="AK11" s="616"/>
      <c r="AL11" s="619">
        <v>8.6</v>
      </c>
      <c r="AM11" s="620"/>
      <c r="AN11" s="620"/>
      <c r="AO11" s="621"/>
      <c r="AP11" s="611" t="s">
        <v>250</v>
      </c>
      <c r="AQ11" s="612"/>
      <c r="AR11" s="612"/>
      <c r="AS11" s="612"/>
      <c r="AT11" s="612"/>
      <c r="AU11" s="612"/>
      <c r="AV11" s="612"/>
      <c r="AW11" s="612"/>
      <c r="AX11" s="612"/>
      <c r="AY11" s="612"/>
      <c r="AZ11" s="612"/>
      <c r="BA11" s="612"/>
      <c r="BB11" s="612"/>
      <c r="BC11" s="612"/>
      <c r="BD11" s="612"/>
      <c r="BE11" s="612"/>
      <c r="BF11" s="613"/>
      <c r="BG11" s="614">
        <v>8658458</v>
      </c>
      <c r="BH11" s="615"/>
      <c r="BI11" s="615"/>
      <c r="BJ11" s="615"/>
      <c r="BK11" s="615"/>
      <c r="BL11" s="615"/>
      <c r="BM11" s="615"/>
      <c r="BN11" s="616"/>
      <c r="BO11" s="617">
        <v>5.5</v>
      </c>
      <c r="BP11" s="617"/>
      <c r="BQ11" s="617"/>
      <c r="BR11" s="617"/>
      <c r="BS11" s="618">
        <v>2355710</v>
      </c>
      <c r="BT11" s="618"/>
      <c r="BU11" s="618"/>
      <c r="BV11" s="618"/>
      <c r="BW11" s="618"/>
      <c r="BX11" s="618"/>
      <c r="BY11" s="618"/>
      <c r="BZ11" s="618"/>
      <c r="CA11" s="618"/>
      <c r="CB11" s="622"/>
      <c r="CD11" s="611" t="s">
        <v>251</v>
      </c>
      <c r="CE11" s="612"/>
      <c r="CF11" s="612"/>
      <c r="CG11" s="612"/>
      <c r="CH11" s="612"/>
      <c r="CI11" s="612"/>
      <c r="CJ11" s="612"/>
      <c r="CK11" s="612"/>
      <c r="CL11" s="612"/>
      <c r="CM11" s="612"/>
      <c r="CN11" s="612"/>
      <c r="CO11" s="612"/>
      <c r="CP11" s="612"/>
      <c r="CQ11" s="613"/>
      <c r="CR11" s="614">
        <v>793466</v>
      </c>
      <c r="CS11" s="615"/>
      <c r="CT11" s="615"/>
      <c r="CU11" s="615"/>
      <c r="CV11" s="615"/>
      <c r="CW11" s="615"/>
      <c r="CX11" s="615"/>
      <c r="CY11" s="616"/>
      <c r="CZ11" s="617">
        <v>0.2</v>
      </c>
      <c r="DA11" s="617"/>
      <c r="DB11" s="617"/>
      <c r="DC11" s="617"/>
      <c r="DD11" s="623">
        <v>15010</v>
      </c>
      <c r="DE11" s="615"/>
      <c r="DF11" s="615"/>
      <c r="DG11" s="615"/>
      <c r="DH11" s="615"/>
      <c r="DI11" s="615"/>
      <c r="DJ11" s="615"/>
      <c r="DK11" s="615"/>
      <c r="DL11" s="615"/>
      <c r="DM11" s="615"/>
      <c r="DN11" s="615"/>
      <c r="DO11" s="615"/>
      <c r="DP11" s="616"/>
      <c r="DQ11" s="623">
        <v>664733</v>
      </c>
      <c r="DR11" s="615"/>
      <c r="DS11" s="615"/>
      <c r="DT11" s="615"/>
      <c r="DU11" s="615"/>
      <c r="DV11" s="615"/>
      <c r="DW11" s="615"/>
      <c r="DX11" s="615"/>
      <c r="DY11" s="615"/>
      <c r="DZ11" s="615"/>
      <c r="EA11" s="615"/>
      <c r="EB11" s="615"/>
      <c r="EC11" s="624"/>
    </row>
    <row r="12" spans="2:143" ht="11.25" customHeight="1" x14ac:dyDescent="0.2">
      <c r="B12" s="611" t="s">
        <v>252</v>
      </c>
      <c r="C12" s="612"/>
      <c r="D12" s="612"/>
      <c r="E12" s="612"/>
      <c r="F12" s="612"/>
      <c r="G12" s="612"/>
      <c r="H12" s="612"/>
      <c r="I12" s="612"/>
      <c r="J12" s="612"/>
      <c r="K12" s="612"/>
      <c r="L12" s="612"/>
      <c r="M12" s="612"/>
      <c r="N12" s="612"/>
      <c r="O12" s="612"/>
      <c r="P12" s="612"/>
      <c r="Q12" s="613"/>
      <c r="R12" s="614">
        <v>135950</v>
      </c>
      <c r="S12" s="615"/>
      <c r="T12" s="615"/>
      <c r="U12" s="615"/>
      <c r="V12" s="615"/>
      <c r="W12" s="615"/>
      <c r="X12" s="615"/>
      <c r="Y12" s="616"/>
      <c r="Z12" s="617">
        <v>0</v>
      </c>
      <c r="AA12" s="617"/>
      <c r="AB12" s="617"/>
      <c r="AC12" s="617"/>
      <c r="AD12" s="618">
        <v>135950</v>
      </c>
      <c r="AE12" s="618"/>
      <c r="AF12" s="618"/>
      <c r="AG12" s="618"/>
      <c r="AH12" s="618"/>
      <c r="AI12" s="618"/>
      <c r="AJ12" s="618"/>
      <c r="AK12" s="618"/>
      <c r="AL12" s="619">
        <v>0.1</v>
      </c>
      <c r="AM12" s="620"/>
      <c r="AN12" s="620"/>
      <c r="AO12" s="621"/>
      <c r="AP12" s="611" t="s">
        <v>253</v>
      </c>
      <c r="AQ12" s="612"/>
      <c r="AR12" s="612"/>
      <c r="AS12" s="612"/>
      <c r="AT12" s="612"/>
      <c r="AU12" s="612"/>
      <c r="AV12" s="612"/>
      <c r="AW12" s="612"/>
      <c r="AX12" s="612"/>
      <c r="AY12" s="612"/>
      <c r="AZ12" s="612"/>
      <c r="BA12" s="612"/>
      <c r="BB12" s="612"/>
      <c r="BC12" s="612"/>
      <c r="BD12" s="612"/>
      <c r="BE12" s="612"/>
      <c r="BF12" s="613"/>
      <c r="BG12" s="614">
        <v>59650982</v>
      </c>
      <c r="BH12" s="615"/>
      <c r="BI12" s="615"/>
      <c r="BJ12" s="615"/>
      <c r="BK12" s="615"/>
      <c r="BL12" s="615"/>
      <c r="BM12" s="615"/>
      <c r="BN12" s="616"/>
      <c r="BO12" s="617">
        <v>38.200000000000003</v>
      </c>
      <c r="BP12" s="617"/>
      <c r="BQ12" s="617"/>
      <c r="BR12" s="617"/>
      <c r="BS12" s="618" t="s">
        <v>244</v>
      </c>
      <c r="BT12" s="618"/>
      <c r="BU12" s="618"/>
      <c r="BV12" s="618"/>
      <c r="BW12" s="618"/>
      <c r="BX12" s="618"/>
      <c r="BY12" s="618"/>
      <c r="BZ12" s="618"/>
      <c r="CA12" s="618"/>
      <c r="CB12" s="622"/>
      <c r="CD12" s="611" t="s">
        <v>254</v>
      </c>
      <c r="CE12" s="612"/>
      <c r="CF12" s="612"/>
      <c r="CG12" s="612"/>
      <c r="CH12" s="612"/>
      <c r="CI12" s="612"/>
      <c r="CJ12" s="612"/>
      <c r="CK12" s="612"/>
      <c r="CL12" s="612"/>
      <c r="CM12" s="612"/>
      <c r="CN12" s="612"/>
      <c r="CO12" s="612"/>
      <c r="CP12" s="612"/>
      <c r="CQ12" s="613"/>
      <c r="CR12" s="614">
        <v>2958003</v>
      </c>
      <c r="CS12" s="615"/>
      <c r="CT12" s="615"/>
      <c r="CU12" s="615"/>
      <c r="CV12" s="615"/>
      <c r="CW12" s="615"/>
      <c r="CX12" s="615"/>
      <c r="CY12" s="616"/>
      <c r="CZ12" s="617">
        <v>0.7</v>
      </c>
      <c r="DA12" s="617"/>
      <c r="DB12" s="617"/>
      <c r="DC12" s="617"/>
      <c r="DD12" s="623" t="s">
        <v>235</v>
      </c>
      <c r="DE12" s="615"/>
      <c r="DF12" s="615"/>
      <c r="DG12" s="615"/>
      <c r="DH12" s="615"/>
      <c r="DI12" s="615"/>
      <c r="DJ12" s="615"/>
      <c r="DK12" s="615"/>
      <c r="DL12" s="615"/>
      <c r="DM12" s="615"/>
      <c r="DN12" s="615"/>
      <c r="DO12" s="615"/>
      <c r="DP12" s="616"/>
      <c r="DQ12" s="623">
        <v>2014876</v>
      </c>
      <c r="DR12" s="615"/>
      <c r="DS12" s="615"/>
      <c r="DT12" s="615"/>
      <c r="DU12" s="615"/>
      <c r="DV12" s="615"/>
      <c r="DW12" s="615"/>
      <c r="DX12" s="615"/>
      <c r="DY12" s="615"/>
      <c r="DZ12" s="615"/>
      <c r="EA12" s="615"/>
      <c r="EB12" s="615"/>
      <c r="EC12" s="624"/>
    </row>
    <row r="13" spans="2:143" ht="11.25" customHeight="1" x14ac:dyDescent="0.2">
      <c r="B13" s="611" t="s">
        <v>255</v>
      </c>
      <c r="C13" s="612"/>
      <c r="D13" s="612"/>
      <c r="E13" s="612"/>
      <c r="F13" s="612"/>
      <c r="G13" s="612"/>
      <c r="H13" s="612"/>
      <c r="I13" s="612"/>
      <c r="J13" s="612"/>
      <c r="K13" s="612"/>
      <c r="L13" s="612"/>
      <c r="M13" s="612"/>
      <c r="N13" s="612"/>
      <c r="O13" s="612"/>
      <c r="P13" s="612"/>
      <c r="Q13" s="613"/>
      <c r="R13" s="614" t="s">
        <v>235</v>
      </c>
      <c r="S13" s="615"/>
      <c r="T13" s="615"/>
      <c r="U13" s="615"/>
      <c r="V13" s="615"/>
      <c r="W13" s="615"/>
      <c r="X13" s="615"/>
      <c r="Y13" s="616"/>
      <c r="Z13" s="617" t="s">
        <v>235</v>
      </c>
      <c r="AA13" s="617"/>
      <c r="AB13" s="617"/>
      <c r="AC13" s="617"/>
      <c r="AD13" s="618" t="s">
        <v>244</v>
      </c>
      <c r="AE13" s="618"/>
      <c r="AF13" s="618"/>
      <c r="AG13" s="618"/>
      <c r="AH13" s="618"/>
      <c r="AI13" s="618"/>
      <c r="AJ13" s="618"/>
      <c r="AK13" s="618"/>
      <c r="AL13" s="619" t="s">
        <v>235</v>
      </c>
      <c r="AM13" s="620"/>
      <c r="AN13" s="620"/>
      <c r="AO13" s="621"/>
      <c r="AP13" s="611" t="s">
        <v>256</v>
      </c>
      <c r="AQ13" s="612"/>
      <c r="AR13" s="612"/>
      <c r="AS13" s="612"/>
      <c r="AT13" s="612"/>
      <c r="AU13" s="612"/>
      <c r="AV13" s="612"/>
      <c r="AW13" s="612"/>
      <c r="AX13" s="612"/>
      <c r="AY13" s="612"/>
      <c r="AZ13" s="612"/>
      <c r="BA13" s="612"/>
      <c r="BB13" s="612"/>
      <c r="BC13" s="612"/>
      <c r="BD13" s="612"/>
      <c r="BE13" s="612"/>
      <c r="BF13" s="613"/>
      <c r="BG13" s="614">
        <v>58759493</v>
      </c>
      <c r="BH13" s="615"/>
      <c r="BI13" s="615"/>
      <c r="BJ13" s="615"/>
      <c r="BK13" s="615"/>
      <c r="BL13" s="615"/>
      <c r="BM13" s="615"/>
      <c r="BN13" s="616"/>
      <c r="BO13" s="617">
        <v>37.6</v>
      </c>
      <c r="BP13" s="617"/>
      <c r="BQ13" s="617"/>
      <c r="BR13" s="617"/>
      <c r="BS13" s="618" t="s">
        <v>235</v>
      </c>
      <c r="BT13" s="618"/>
      <c r="BU13" s="618"/>
      <c r="BV13" s="618"/>
      <c r="BW13" s="618"/>
      <c r="BX13" s="618"/>
      <c r="BY13" s="618"/>
      <c r="BZ13" s="618"/>
      <c r="CA13" s="618"/>
      <c r="CB13" s="622"/>
      <c r="CD13" s="611" t="s">
        <v>257</v>
      </c>
      <c r="CE13" s="612"/>
      <c r="CF13" s="612"/>
      <c r="CG13" s="612"/>
      <c r="CH13" s="612"/>
      <c r="CI13" s="612"/>
      <c r="CJ13" s="612"/>
      <c r="CK13" s="612"/>
      <c r="CL13" s="612"/>
      <c r="CM13" s="612"/>
      <c r="CN13" s="612"/>
      <c r="CO13" s="612"/>
      <c r="CP13" s="612"/>
      <c r="CQ13" s="613"/>
      <c r="CR13" s="614">
        <v>43924098</v>
      </c>
      <c r="CS13" s="615"/>
      <c r="CT13" s="615"/>
      <c r="CU13" s="615"/>
      <c r="CV13" s="615"/>
      <c r="CW13" s="615"/>
      <c r="CX13" s="615"/>
      <c r="CY13" s="616"/>
      <c r="CZ13" s="617">
        <v>9.6999999999999993</v>
      </c>
      <c r="DA13" s="617"/>
      <c r="DB13" s="617"/>
      <c r="DC13" s="617"/>
      <c r="DD13" s="623">
        <v>21178062</v>
      </c>
      <c r="DE13" s="615"/>
      <c r="DF13" s="615"/>
      <c r="DG13" s="615"/>
      <c r="DH13" s="615"/>
      <c r="DI13" s="615"/>
      <c r="DJ13" s="615"/>
      <c r="DK13" s="615"/>
      <c r="DL13" s="615"/>
      <c r="DM13" s="615"/>
      <c r="DN13" s="615"/>
      <c r="DO13" s="615"/>
      <c r="DP13" s="616"/>
      <c r="DQ13" s="623">
        <v>19832625</v>
      </c>
      <c r="DR13" s="615"/>
      <c r="DS13" s="615"/>
      <c r="DT13" s="615"/>
      <c r="DU13" s="615"/>
      <c r="DV13" s="615"/>
      <c r="DW13" s="615"/>
      <c r="DX13" s="615"/>
      <c r="DY13" s="615"/>
      <c r="DZ13" s="615"/>
      <c r="EA13" s="615"/>
      <c r="EB13" s="615"/>
      <c r="EC13" s="624"/>
    </row>
    <row r="14" spans="2:143" ht="11.25" customHeight="1" x14ac:dyDescent="0.2">
      <c r="B14" s="611" t="s">
        <v>258</v>
      </c>
      <c r="C14" s="612"/>
      <c r="D14" s="612"/>
      <c r="E14" s="612"/>
      <c r="F14" s="612"/>
      <c r="G14" s="612"/>
      <c r="H14" s="612"/>
      <c r="I14" s="612"/>
      <c r="J14" s="612"/>
      <c r="K14" s="612"/>
      <c r="L14" s="612"/>
      <c r="M14" s="612"/>
      <c r="N14" s="612"/>
      <c r="O14" s="612"/>
      <c r="P14" s="612"/>
      <c r="Q14" s="613"/>
      <c r="R14" s="614">
        <v>14271</v>
      </c>
      <c r="S14" s="615"/>
      <c r="T14" s="615"/>
      <c r="U14" s="615"/>
      <c r="V14" s="615"/>
      <c r="W14" s="615"/>
      <c r="X14" s="615"/>
      <c r="Y14" s="616"/>
      <c r="Z14" s="617">
        <v>0</v>
      </c>
      <c r="AA14" s="617"/>
      <c r="AB14" s="617"/>
      <c r="AC14" s="617"/>
      <c r="AD14" s="618">
        <v>14271</v>
      </c>
      <c r="AE14" s="618"/>
      <c r="AF14" s="618"/>
      <c r="AG14" s="618"/>
      <c r="AH14" s="618"/>
      <c r="AI14" s="618"/>
      <c r="AJ14" s="618"/>
      <c r="AK14" s="618"/>
      <c r="AL14" s="619">
        <v>0</v>
      </c>
      <c r="AM14" s="620"/>
      <c r="AN14" s="620"/>
      <c r="AO14" s="621"/>
      <c r="AP14" s="611" t="s">
        <v>259</v>
      </c>
      <c r="AQ14" s="612"/>
      <c r="AR14" s="612"/>
      <c r="AS14" s="612"/>
      <c r="AT14" s="612"/>
      <c r="AU14" s="612"/>
      <c r="AV14" s="612"/>
      <c r="AW14" s="612"/>
      <c r="AX14" s="612"/>
      <c r="AY14" s="612"/>
      <c r="AZ14" s="612"/>
      <c r="BA14" s="612"/>
      <c r="BB14" s="612"/>
      <c r="BC14" s="612"/>
      <c r="BD14" s="612"/>
      <c r="BE14" s="612"/>
      <c r="BF14" s="613"/>
      <c r="BG14" s="614">
        <v>1423918</v>
      </c>
      <c r="BH14" s="615"/>
      <c r="BI14" s="615"/>
      <c r="BJ14" s="615"/>
      <c r="BK14" s="615"/>
      <c r="BL14" s="615"/>
      <c r="BM14" s="615"/>
      <c r="BN14" s="616"/>
      <c r="BO14" s="617">
        <v>0.9</v>
      </c>
      <c r="BP14" s="617"/>
      <c r="BQ14" s="617"/>
      <c r="BR14" s="617"/>
      <c r="BS14" s="618" t="s">
        <v>235</v>
      </c>
      <c r="BT14" s="618"/>
      <c r="BU14" s="618"/>
      <c r="BV14" s="618"/>
      <c r="BW14" s="618"/>
      <c r="BX14" s="618"/>
      <c r="BY14" s="618"/>
      <c r="BZ14" s="618"/>
      <c r="CA14" s="618"/>
      <c r="CB14" s="622"/>
      <c r="CD14" s="611" t="s">
        <v>260</v>
      </c>
      <c r="CE14" s="612"/>
      <c r="CF14" s="612"/>
      <c r="CG14" s="612"/>
      <c r="CH14" s="612"/>
      <c r="CI14" s="612"/>
      <c r="CJ14" s="612"/>
      <c r="CK14" s="612"/>
      <c r="CL14" s="612"/>
      <c r="CM14" s="612"/>
      <c r="CN14" s="612"/>
      <c r="CO14" s="612"/>
      <c r="CP14" s="612"/>
      <c r="CQ14" s="613"/>
      <c r="CR14" s="614">
        <v>11802808</v>
      </c>
      <c r="CS14" s="615"/>
      <c r="CT14" s="615"/>
      <c r="CU14" s="615"/>
      <c r="CV14" s="615"/>
      <c r="CW14" s="615"/>
      <c r="CX14" s="615"/>
      <c r="CY14" s="616"/>
      <c r="CZ14" s="617">
        <v>2.6</v>
      </c>
      <c r="DA14" s="617"/>
      <c r="DB14" s="617"/>
      <c r="DC14" s="617"/>
      <c r="DD14" s="623">
        <v>1760095</v>
      </c>
      <c r="DE14" s="615"/>
      <c r="DF14" s="615"/>
      <c r="DG14" s="615"/>
      <c r="DH14" s="615"/>
      <c r="DI14" s="615"/>
      <c r="DJ14" s="615"/>
      <c r="DK14" s="615"/>
      <c r="DL14" s="615"/>
      <c r="DM14" s="615"/>
      <c r="DN14" s="615"/>
      <c r="DO14" s="615"/>
      <c r="DP14" s="616"/>
      <c r="DQ14" s="623">
        <v>8628487</v>
      </c>
      <c r="DR14" s="615"/>
      <c r="DS14" s="615"/>
      <c r="DT14" s="615"/>
      <c r="DU14" s="615"/>
      <c r="DV14" s="615"/>
      <c r="DW14" s="615"/>
      <c r="DX14" s="615"/>
      <c r="DY14" s="615"/>
      <c r="DZ14" s="615"/>
      <c r="EA14" s="615"/>
      <c r="EB14" s="615"/>
      <c r="EC14" s="624"/>
    </row>
    <row r="15" spans="2:143" ht="11.25" customHeight="1" x14ac:dyDescent="0.2">
      <c r="B15" s="611" t="s">
        <v>261</v>
      </c>
      <c r="C15" s="612"/>
      <c r="D15" s="612"/>
      <c r="E15" s="612"/>
      <c r="F15" s="612"/>
      <c r="G15" s="612"/>
      <c r="H15" s="612"/>
      <c r="I15" s="612"/>
      <c r="J15" s="612"/>
      <c r="K15" s="612"/>
      <c r="L15" s="612"/>
      <c r="M15" s="612"/>
      <c r="N15" s="612"/>
      <c r="O15" s="612"/>
      <c r="P15" s="612"/>
      <c r="Q15" s="613"/>
      <c r="R15" s="614">
        <v>5784499</v>
      </c>
      <c r="S15" s="615"/>
      <c r="T15" s="615"/>
      <c r="U15" s="615"/>
      <c r="V15" s="615"/>
      <c r="W15" s="615"/>
      <c r="X15" s="615"/>
      <c r="Y15" s="616"/>
      <c r="Z15" s="617">
        <v>1.2</v>
      </c>
      <c r="AA15" s="617"/>
      <c r="AB15" s="617"/>
      <c r="AC15" s="617"/>
      <c r="AD15" s="618">
        <v>5784499</v>
      </c>
      <c r="AE15" s="618"/>
      <c r="AF15" s="618"/>
      <c r="AG15" s="618"/>
      <c r="AH15" s="618"/>
      <c r="AI15" s="618"/>
      <c r="AJ15" s="618"/>
      <c r="AK15" s="618"/>
      <c r="AL15" s="619">
        <v>2.6</v>
      </c>
      <c r="AM15" s="620"/>
      <c r="AN15" s="620"/>
      <c r="AO15" s="621"/>
      <c r="AP15" s="611" t="s">
        <v>262</v>
      </c>
      <c r="AQ15" s="612"/>
      <c r="AR15" s="612"/>
      <c r="AS15" s="612"/>
      <c r="AT15" s="612"/>
      <c r="AU15" s="612"/>
      <c r="AV15" s="612"/>
      <c r="AW15" s="612"/>
      <c r="AX15" s="612"/>
      <c r="AY15" s="612"/>
      <c r="AZ15" s="612"/>
      <c r="BA15" s="612"/>
      <c r="BB15" s="612"/>
      <c r="BC15" s="612"/>
      <c r="BD15" s="612"/>
      <c r="BE15" s="612"/>
      <c r="BF15" s="613"/>
      <c r="BG15" s="614">
        <v>6178180</v>
      </c>
      <c r="BH15" s="615"/>
      <c r="BI15" s="615"/>
      <c r="BJ15" s="615"/>
      <c r="BK15" s="615"/>
      <c r="BL15" s="615"/>
      <c r="BM15" s="615"/>
      <c r="BN15" s="616"/>
      <c r="BO15" s="617">
        <v>4</v>
      </c>
      <c r="BP15" s="617"/>
      <c r="BQ15" s="617"/>
      <c r="BR15" s="617"/>
      <c r="BS15" s="618" t="s">
        <v>244</v>
      </c>
      <c r="BT15" s="618"/>
      <c r="BU15" s="618"/>
      <c r="BV15" s="618"/>
      <c r="BW15" s="618"/>
      <c r="BX15" s="618"/>
      <c r="BY15" s="618"/>
      <c r="BZ15" s="618"/>
      <c r="CA15" s="618"/>
      <c r="CB15" s="622"/>
      <c r="CD15" s="611" t="s">
        <v>263</v>
      </c>
      <c r="CE15" s="612"/>
      <c r="CF15" s="612"/>
      <c r="CG15" s="612"/>
      <c r="CH15" s="612"/>
      <c r="CI15" s="612"/>
      <c r="CJ15" s="612"/>
      <c r="CK15" s="612"/>
      <c r="CL15" s="612"/>
      <c r="CM15" s="612"/>
      <c r="CN15" s="612"/>
      <c r="CO15" s="612"/>
      <c r="CP15" s="612"/>
      <c r="CQ15" s="613"/>
      <c r="CR15" s="614">
        <v>66358097</v>
      </c>
      <c r="CS15" s="615"/>
      <c r="CT15" s="615"/>
      <c r="CU15" s="615"/>
      <c r="CV15" s="615"/>
      <c r="CW15" s="615"/>
      <c r="CX15" s="615"/>
      <c r="CY15" s="616"/>
      <c r="CZ15" s="617">
        <v>14.6</v>
      </c>
      <c r="DA15" s="617"/>
      <c r="DB15" s="617"/>
      <c r="DC15" s="617"/>
      <c r="DD15" s="623">
        <v>5355957</v>
      </c>
      <c r="DE15" s="615"/>
      <c r="DF15" s="615"/>
      <c r="DG15" s="615"/>
      <c r="DH15" s="615"/>
      <c r="DI15" s="615"/>
      <c r="DJ15" s="615"/>
      <c r="DK15" s="615"/>
      <c r="DL15" s="615"/>
      <c r="DM15" s="615"/>
      <c r="DN15" s="615"/>
      <c r="DO15" s="615"/>
      <c r="DP15" s="616"/>
      <c r="DQ15" s="623">
        <v>49099138</v>
      </c>
      <c r="DR15" s="615"/>
      <c r="DS15" s="615"/>
      <c r="DT15" s="615"/>
      <c r="DU15" s="615"/>
      <c r="DV15" s="615"/>
      <c r="DW15" s="615"/>
      <c r="DX15" s="615"/>
      <c r="DY15" s="615"/>
      <c r="DZ15" s="615"/>
      <c r="EA15" s="615"/>
      <c r="EB15" s="615"/>
      <c r="EC15" s="624"/>
    </row>
    <row r="16" spans="2:143" ht="11.25" customHeight="1" x14ac:dyDescent="0.2">
      <c r="B16" s="611" t="s">
        <v>264</v>
      </c>
      <c r="C16" s="612"/>
      <c r="D16" s="612"/>
      <c r="E16" s="612"/>
      <c r="F16" s="612"/>
      <c r="G16" s="612"/>
      <c r="H16" s="612"/>
      <c r="I16" s="612"/>
      <c r="J16" s="612"/>
      <c r="K16" s="612"/>
      <c r="L16" s="612"/>
      <c r="M16" s="612"/>
      <c r="N16" s="612"/>
      <c r="O16" s="612"/>
      <c r="P16" s="612"/>
      <c r="Q16" s="613"/>
      <c r="R16" s="614">
        <v>567639</v>
      </c>
      <c r="S16" s="615"/>
      <c r="T16" s="615"/>
      <c r="U16" s="615"/>
      <c r="V16" s="615"/>
      <c r="W16" s="615"/>
      <c r="X16" s="615"/>
      <c r="Y16" s="616"/>
      <c r="Z16" s="617">
        <v>0.1</v>
      </c>
      <c r="AA16" s="617"/>
      <c r="AB16" s="617"/>
      <c r="AC16" s="617"/>
      <c r="AD16" s="618">
        <v>567639</v>
      </c>
      <c r="AE16" s="618"/>
      <c r="AF16" s="618"/>
      <c r="AG16" s="618"/>
      <c r="AH16" s="618"/>
      <c r="AI16" s="618"/>
      <c r="AJ16" s="618"/>
      <c r="AK16" s="618"/>
      <c r="AL16" s="619">
        <v>0.3</v>
      </c>
      <c r="AM16" s="620"/>
      <c r="AN16" s="620"/>
      <c r="AO16" s="621"/>
      <c r="AP16" s="611" t="s">
        <v>265</v>
      </c>
      <c r="AQ16" s="612"/>
      <c r="AR16" s="612"/>
      <c r="AS16" s="612"/>
      <c r="AT16" s="612"/>
      <c r="AU16" s="612"/>
      <c r="AV16" s="612"/>
      <c r="AW16" s="612"/>
      <c r="AX16" s="612"/>
      <c r="AY16" s="612"/>
      <c r="AZ16" s="612"/>
      <c r="BA16" s="612"/>
      <c r="BB16" s="612"/>
      <c r="BC16" s="612"/>
      <c r="BD16" s="612"/>
      <c r="BE16" s="612"/>
      <c r="BF16" s="613"/>
      <c r="BG16" s="614" t="s">
        <v>235</v>
      </c>
      <c r="BH16" s="615"/>
      <c r="BI16" s="615"/>
      <c r="BJ16" s="615"/>
      <c r="BK16" s="615"/>
      <c r="BL16" s="615"/>
      <c r="BM16" s="615"/>
      <c r="BN16" s="616"/>
      <c r="BO16" s="617" t="s">
        <v>235</v>
      </c>
      <c r="BP16" s="617"/>
      <c r="BQ16" s="617"/>
      <c r="BR16" s="617"/>
      <c r="BS16" s="618" t="s">
        <v>266</v>
      </c>
      <c r="BT16" s="618"/>
      <c r="BU16" s="618"/>
      <c r="BV16" s="618"/>
      <c r="BW16" s="618"/>
      <c r="BX16" s="618"/>
      <c r="BY16" s="618"/>
      <c r="BZ16" s="618"/>
      <c r="CA16" s="618"/>
      <c r="CB16" s="622"/>
      <c r="CD16" s="611" t="s">
        <v>267</v>
      </c>
      <c r="CE16" s="612"/>
      <c r="CF16" s="612"/>
      <c r="CG16" s="612"/>
      <c r="CH16" s="612"/>
      <c r="CI16" s="612"/>
      <c r="CJ16" s="612"/>
      <c r="CK16" s="612"/>
      <c r="CL16" s="612"/>
      <c r="CM16" s="612"/>
      <c r="CN16" s="612"/>
      <c r="CO16" s="612"/>
      <c r="CP16" s="612"/>
      <c r="CQ16" s="613"/>
      <c r="CR16" s="614">
        <v>37542</v>
      </c>
      <c r="CS16" s="615"/>
      <c r="CT16" s="615"/>
      <c r="CU16" s="615"/>
      <c r="CV16" s="615"/>
      <c r="CW16" s="615"/>
      <c r="CX16" s="615"/>
      <c r="CY16" s="616"/>
      <c r="CZ16" s="617">
        <v>0</v>
      </c>
      <c r="DA16" s="617"/>
      <c r="DB16" s="617"/>
      <c r="DC16" s="617"/>
      <c r="DD16" s="623" t="s">
        <v>235</v>
      </c>
      <c r="DE16" s="615"/>
      <c r="DF16" s="615"/>
      <c r="DG16" s="615"/>
      <c r="DH16" s="615"/>
      <c r="DI16" s="615"/>
      <c r="DJ16" s="615"/>
      <c r="DK16" s="615"/>
      <c r="DL16" s="615"/>
      <c r="DM16" s="615"/>
      <c r="DN16" s="615"/>
      <c r="DO16" s="615"/>
      <c r="DP16" s="616"/>
      <c r="DQ16" s="623">
        <v>30686</v>
      </c>
      <c r="DR16" s="615"/>
      <c r="DS16" s="615"/>
      <c r="DT16" s="615"/>
      <c r="DU16" s="615"/>
      <c r="DV16" s="615"/>
      <c r="DW16" s="615"/>
      <c r="DX16" s="615"/>
      <c r="DY16" s="615"/>
      <c r="DZ16" s="615"/>
      <c r="EA16" s="615"/>
      <c r="EB16" s="615"/>
      <c r="EC16" s="624"/>
    </row>
    <row r="17" spans="2:133" ht="11.25" customHeight="1" x14ac:dyDescent="0.2">
      <c r="B17" s="611" t="s">
        <v>268</v>
      </c>
      <c r="C17" s="612"/>
      <c r="D17" s="612"/>
      <c r="E17" s="612"/>
      <c r="F17" s="612"/>
      <c r="G17" s="612"/>
      <c r="H17" s="612"/>
      <c r="I17" s="612"/>
      <c r="J17" s="612"/>
      <c r="K17" s="612"/>
      <c r="L17" s="612"/>
      <c r="M17" s="612"/>
      <c r="N17" s="612"/>
      <c r="O17" s="612"/>
      <c r="P17" s="612"/>
      <c r="Q17" s="613"/>
      <c r="R17" s="614">
        <v>2026564</v>
      </c>
      <c r="S17" s="615"/>
      <c r="T17" s="615"/>
      <c r="U17" s="615"/>
      <c r="V17" s="615"/>
      <c r="W17" s="615"/>
      <c r="X17" s="615"/>
      <c r="Y17" s="616"/>
      <c r="Z17" s="617">
        <v>0.4</v>
      </c>
      <c r="AA17" s="617"/>
      <c r="AB17" s="617"/>
      <c r="AC17" s="617"/>
      <c r="AD17" s="618">
        <v>2026564</v>
      </c>
      <c r="AE17" s="618"/>
      <c r="AF17" s="618"/>
      <c r="AG17" s="618"/>
      <c r="AH17" s="618"/>
      <c r="AI17" s="618"/>
      <c r="AJ17" s="618"/>
      <c r="AK17" s="618"/>
      <c r="AL17" s="619">
        <v>0.9</v>
      </c>
      <c r="AM17" s="620"/>
      <c r="AN17" s="620"/>
      <c r="AO17" s="621"/>
      <c r="AP17" s="611" t="s">
        <v>269</v>
      </c>
      <c r="AQ17" s="612"/>
      <c r="AR17" s="612"/>
      <c r="AS17" s="612"/>
      <c r="AT17" s="612"/>
      <c r="AU17" s="612"/>
      <c r="AV17" s="612"/>
      <c r="AW17" s="612"/>
      <c r="AX17" s="612"/>
      <c r="AY17" s="612"/>
      <c r="AZ17" s="612"/>
      <c r="BA17" s="612"/>
      <c r="BB17" s="612"/>
      <c r="BC17" s="612"/>
      <c r="BD17" s="612"/>
      <c r="BE17" s="612"/>
      <c r="BF17" s="613"/>
      <c r="BG17" s="614" t="s">
        <v>235</v>
      </c>
      <c r="BH17" s="615"/>
      <c r="BI17" s="615"/>
      <c r="BJ17" s="615"/>
      <c r="BK17" s="615"/>
      <c r="BL17" s="615"/>
      <c r="BM17" s="615"/>
      <c r="BN17" s="616"/>
      <c r="BO17" s="617" t="s">
        <v>235</v>
      </c>
      <c r="BP17" s="617"/>
      <c r="BQ17" s="617"/>
      <c r="BR17" s="617"/>
      <c r="BS17" s="618" t="s">
        <v>244</v>
      </c>
      <c r="BT17" s="618"/>
      <c r="BU17" s="618"/>
      <c r="BV17" s="618"/>
      <c r="BW17" s="618"/>
      <c r="BX17" s="618"/>
      <c r="BY17" s="618"/>
      <c r="BZ17" s="618"/>
      <c r="CA17" s="618"/>
      <c r="CB17" s="622"/>
      <c r="CD17" s="611" t="s">
        <v>270</v>
      </c>
      <c r="CE17" s="612"/>
      <c r="CF17" s="612"/>
      <c r="CG17" s="612"/>
      <c r="CH17" s="612"/>
      <c r="CI17" s="612"/>
      <c r="CJ17" s="612"/>
      <c r="CK17" s="612"/>
      <c r="CL17" s="612"/>
      <c r="CM17" s="612"/>
      <c r="CN17" s="612"/>
      <c r="CO17" s="612"/>
      <c r="CP17" s="612"/>
      <c r="CQ17" s="613"/>
      <c r="CR17" s="614">
        <v>38794778</v>
      </c>
      <c r="CS17" s="615"/>
      <c r="CT17" s="615"/>
      <c r="CU17" s="615"/>
      <c r="CV17" s="615"/>
      <c r="CW17" s="615"/>
      <c r="CX17" s="615"/>
      <c r="CY17" s="616"/>
      <c r="CZ17" s="617">
        <v>8.5</v>
      </c>
      <c r="DA17" s="617"/>
      <c r="DB17" s="617"/>
      <c r="DC17" s="617"/>
      <c r="DD17" s="623" t="s">
        <v>235</v>
      </c>
      <c r="DE17" s="615"/>
      <c r="DF17" s="615"/>
      <c r="DG17" s="615"/>
      <c r="DH17" s="615"/>
      <c r="DI17" s="615"/>
      <c r="DJ17" s="615"/>
      <c r="DK17" s="615"/>
      <c r="DL17" s="615"/>
      <c r="DM17" s="615"/>
      <c r="DN17" s="615"/>
      <c r="DO17" s="615"/>
      <c r="DP17" s="616"/>
      <c r="DQ17" s="623">
        <v>38505803</v>
      </c>
      <c r="DR17" s="615"/>
      <c r="DS17" s="615"/>
      <c r="DT17" s="615"/>
      <c r="DU17" s="615"/>
      <c r="DV17" s="615"/>
      <c r="DW17" s="615"/>
      <c r="DX17" s="615"/>
      <c r="DY17" s="615"/>
      <c r="DZ17" s="615"/>
      <c r="EA17" s="615"/>
      <c r="EB17" s="615"/>
      <c r="EC17" s="624"/>
    </row>
    <row r="18" spans="2:133" ht="11.25" customHeight="1" x14ac:dyDescent="0.2">
      <c r="B18" s="611" t="s">
        <v>271</v>
      </c>
      <c r="C18" s="612"/>
      <c r="D18" s="612"/>
      <c r="E18" s="612"/>
      <c r="F18" s="612"/>
      <c r="G18" s="612"/>
      <c r="H18" s="612"/>
      <c r="I18" s="612"/>
      <c r="J18" s="612"/>
      <c r="K18" s="612"/>
      <c r="L18" s="612"/>
      <c r="M18" s="612"/>
      <c r="N18" s="612"/>
      <c r="O18" s="612"/>
      <c r="P18" s="612"/>
      <c r="Q18" s="613"/>
      <c r="R18" s="614">
        <v>1129666</v>
      </c>
      <c r="S18" s="615"/>
      <c r="T18" s="615"/>
      <c r="U18" s="615"/>
      <c r="V18" s="615"/>
      <c r="W18" s="615"/>
      <c r="X18" s="615"/>
      <c r="Y18" s="616"/>
      <c r="Z18" s="617">
        <v>0.2</v>
      </c>
      <c r="AA18" s="617"/>
      <c r="AB18" s="617"/>
      <c r="AC18" s="617"/>
      <c r="AD18" s="618">
        <v>1129666</v>
      </c>
      <c r="AE18" s="618"/>
      <c r="AF18" s="618"/>
      <c r="AG18" s="618"/>
      <c r="AH18" s="618"/>
      <c r="AI18" s="618"/>
      <c r="AJ18" s="618"/>
      <c r="AK18" s="618"/>
      <c r="AL18" s="619">
        <v>0.5</v>
      </c>
      <c r="AM18" s="620"/>
      <c r="AN18" s="620"/>
      <c r="AO18" s="621"/>
      <c r="AP18" s="611" t="s">
        <v>272</v>
      </c>
      <c r="AQ18" s="612"/>
      <c r="AR18" s="612"/>
      <c r="AS18" s="612"/>
      <c r="AT18" s="612"/>
      <c r="AU18" s="612"/>
      <c r="AV18" s="612"/>
      <c r="AW18" s="612"/>
      <c r="AX18" s="612"/>
      <c r="AY18" s="612"/>
      <c r="AZ18" s="612"/>
      <c r="BA18" s="612"/>
      <c r="BB18" s="612"/>
      <c r="BC18" s="612"/>
      <c r="BD18" s="612"/>
      <c r="BE18" s="612"/>
      <c r="BF18" s="613"/>
      <c r="BG18" s="614" t="s">
        <v>235</v>
      </c>
      <c r="BH18" s="615"/>
      <c r="BI18" s="615"/>
      <c r="BJ18" s="615"/>
      <c r="BK18" s="615"/>
      <c r="BL18" s="615"/>
      <c r="BM18" s="615"/>
      <c r="BN18" s="616"/>
      <c r="BO18" s="617" t="s">
        <v>235</v>
      </c>
      <c r="BP18" s="617"/>
      <c r="BQ18" s="617"/>
      <c r="BR18" s="617"/>
      <c r="BS18" s="618" t="s">
        <v>235</v>
      </c>
      <c r="BT18" s="618"/>
      <c r="BU18" s="618"/>
      <c r="BV18" s="618"/>
      <c r="BW18" s="618"/>
      <c r="BX18" s="618"/>
      <c r="BY18" s="618"/>
      <c r="BZ18" s="618"/>
      <c r="CA18" s="618"/>
      <c r="CB18" s="622"/>
      <c r="CD18" s="611" t="s">
        <v>273</v>
      </c>
      <c r="CE18" s="612"/>
      <c r="CF18" s="612"/>
      <c r="CG18" s="612"/>
      <c r="CH18" s="612"/>
      <c r="CI18" s="612"/>
      <c r="CJ18" s="612"/>
      <c r="CK18" s="612"/>
      <c r="CL18" s="612"/>
      <c r="CM18" s="612"/>
      <c r="CN18" s="612"/>
      <c r="CO18" s="612"/>
      <c r="CP18" s="612"/>
      <c r="CQ18" s="613"/>
      <c r="CR18" s="614">
        <v>15517</v>
      </c>
      <c r="CS18" s="615"/>
      <c r="CT18" s="615"/>
      <c r="CU18" s="615"/>
      <c r="CV18" s="615"/>
      <c r="CW18" s="615"/>
      <c r="CX18" s="615"/>
      <c r="CY18" s="616"/>
      <c r="CZ18" s="617">
        <v>0</v>
      </c>
      <c r="DA18" s="617"/>
      <c r="DB18" s="617"/>
      <c r="DC18" s="617"/>
      <c r="DD18" s="623" t="s">
        <v>235</v>
      </c>
      <c r="DE18" s="615"/>
      <c r="DF18" s="615"/>
      <c r="DG18" s="615"/>
      <c r="DH18" s="615"/>
      <c r="DI18" s="615"/>
      <c r="DJ18" s="615"/>
      <c r="DK18" s="615"/>
      <c r="DL18" s="615"/>
      <c r="DM18" s="615"/>
      <c r="DN18" s="615"/>
      <c r="DO18" s="615"/>
      <c r="DP18" s="616"/>
      <c r="DQ18" s="623">
        <v>15517</v>
      </c>
      <c r="DR18" s="615"/>
      <c r="DS18" s="615"/>
      <c r="DT18" s="615"/>
      <c r="DU18" s="615"/>
      <c r="DV18" s="615"/>
      <c r="DW18" s="615"/>
      <c r="DX18" s="615"/>
      <c r="DY18" s="615"/>
      <c r="DZ18" s="615"/>
      <c r="EA18" s="615"/>
      <c r="EB18" s="615"/>
      <c r="EC18" s="624"/>
    </row>
    <row r="19" spans="2:133" ht="11.25" customHeight="1" x14ac:dyDescent="0.2">
      <c r="B19" s="611" t="s">
        <v>274</v>
      </c>
      <c r="C19" s="612"/>
      <c r="D19" s="612"/>
      <c r="E19" s="612"/>
      <c r="F19" s="612"/>
      <c r="G19" s="612"/>
      <c r="H19" s="612"/>
      <c r="I19" s="612"/>
      <c r="J19" s="612"/>
      <c r="K19" s="612"/>
      <c r="L19" s="612"/>
      <c r="M19" s="612"/>
      <c r="N19" s="612"/>
      <c r="O19" s="612"/>
      <c r="P19" s="612"/>
      <c r="Q19" s="613"/>
      <c r="R19" s="614">
        <v>1088053</v>
      </c>
      <c r="S19" s="615"/>
      <c r="T19" s="615"/>
      <c r="U19" s="615"/>
      <c r="V19" s="615"/>
      <c r="W19" s="615"/>
      <c r="X19" s="615"/>
      <c r="Y19" s="616"/>
      <c r="Z19" s="617">
        <v>0.2</v>
      </c>
      <c r="AA19" s="617"/>
      <c r="AB19" s="617"/>
      <c r="AC19" s="617"/>
      <c r="AD19" s="618">
        <v>1088053</v>
      </c>
      <c r="AE19" s="618"/>
      <c r="AF19" s="618"/>
      <c r="AG19" s="618"/>
      <c r="AH19" s="618"/>
      <c r="AI19" s="618"/>
      <c r="AJ19" s="618"/>
      <c r="AK19" s="618"/>
      <c r="AL19" s="619">
        <v>0.5</v>
      </c>
      <c r="AM19" s="620"/>
      <c r="AN19" s="620"/>
      <c r="AO19" s="621"/>
      <c r="AP19" s="611" t="s">
        <v>275</v>
      </c>
      <c r="AQ19" s="612"/>
      <c r="AR19" s="612"/>
      <c r="AS19" s="612"/>
      <c r="AT19" s="612"/>
      <c r="AU19" s="612"/>
      <c r="AV19" s="612"/>
      <c r="AW19" s="612"/>
      <c r="AX19" s="612"/>
      <c r="AY19" s="612"/>
      <c r="AZ19" s="612"/>
      <c r="BA19" s="612"/>
      <c r="BB19" s="612"/>
      <c r="BC19" s="612"/>
      <c r="BD19" s="612"/>
      <c r="BE19" s="612"/>
      <c r="BF19" s="613"/>
      <c r="BG19" s="614">
        <v>15925316</v>
      </c>
      <c r="BH19" s="615"/>
      <c r="BI19" s="615"/>
      <c r="BJ19" s="615"/>
      <c r="BK19" s="615"/>
      <c r="BL19" s="615"/>
      <c r="BM19" s="615"/>
      <c r="BN19" s="616"/>
      <c r="BO19" s="617">
        <v>10.199999999999999</v>
      </c>
      <c r="BP19" s="617"/>
      <c r="BQ19" s="617"/>
      <c r="BR19" s="617"/>
      <c r="BS19" s="618" t="s">
        <v>235</v>
      </c>
      <c r="BT19" s="618"/>
      <c r="BU19" s="618"/>
      <c r="BV19" s="618"/>
      <c r="BW19" s="618"/>
      <c r="BX19" s="618"/>
      <c r="BY19" s="618"/>
      <c r="BZ19" s="618"/>
      <c r="CA19" s="618"/>
      <c r="CB19" s="622"/>
      <c r="CD19" s="611" t="s">
        <v>276</v>
      </c>
      <c r="CE19" s="612"/>
      <c r="CF19" s="612"/>
      <c r="CG19" s="612"/>
      <c r="CH19" s="612"/>
      <c r="CI19" s="612"/>
      <c r="CJ19" s="612"/>
      <c r="CK19" s="612"/>
      <c r="CL19" s="612"/>
      <c r="CM19" s="612"/>
      <c r="CN19" s="612"/>
      <c r="CO19" s="612"/>
      <c r="CP19" s="612"/>
      <c r="CQ19" s="613"/>
      <c r="CR19" s="614" t="s">
        <v>244</v>
      </c>
      <c r="CS19" s="615"/>
      <c r="CT19" s="615"/>
      <c r="CU19" s="615"/>
      <c r="CV19" s="615"/>
      <c r="CW19" s="615"/>
      <c r="CX19" s="615"/>
      <c r="CY19" s="616"/>
      <c r="CZ19" s="617" t="s">
        <v>277</v>
      </c>
      <c r="DA19" s="617"/>
      <c r="DB19" s="617"/>
      <c r="DC19" s="617"/>
      <c r="DD19" s="623" t="s">
        <v>235</v>
      </c>
      <c r="DE19" s="615"/>
      <c r="DF19" s="615"/>
      <c r="DG19" s="615"/>
      <c r="DH19" s="615"/>
      <c r="DI19" s="615"/>
      <c r="DJ19" s="615"/>
      <c r="DK19" s="615"/>
      <c r="DL19" s="615"/>
      <c r="DM19" s="615"/>
      <c r="DN19" s="615"/>
      <c r="DO19" s="615"/>
      <c r="DP19" s="616"/>
      <c r="DQ19" s="623" t="s">
        <v>244</v>
      </c>
      <c r="DR19" s="615"/>
      <c r="DS19" s="615"/>
      <c r="DT19" s="615"/>
      <c r="DU19" s="615"/>
      <c r="DV19" s="615"/>
      <c r="DW19" s="615"/>
      <c r="DX19" s="615"/>
      <c r="DY19" s="615"/>
      <c r="DZ19" s="615"/>
      <c r="EA19" s="615"/>
      <c r="EB19" s="615"/>
      <c r="EC19" s="624"/>
    </row>
    <row r="20" spans="2:133" ht="11.25" customHeight="1" x14ac:dyDescent="0.2">
      <c r="B20" s="627" t="s">
        <v>278</v>
      </c>
      <c r="C20" s="628"/>
      <c r="D20" s="628"/>
      <c r="E20" s="628"/>
      <c r="F20" s="628"/>
      <c r="G20" s="628"/>
      <c r="H20" s="628"/>
      <c r="I20" s="628"/>
      <c r="J20" s="628"/>
      <c r="K20" s="628"/>
      <c r="L20" s="628"/>
      <c r="M20" s="628"/>
      <c r="N20" s="628"/>
      <c r="O20" s="628"/>
      <c r="P20" s="628"/>
      <c r="Q20" s="629"/>
      <c r="R20" s="614">
        <v>41613</v>
      </c>
      <c r="S20" s="615"/>
      <c r="T20" s="615"/>
      <c r="U20" s="615"/>
      <c r="V20" s="615"/>
      <c r="W20" s="615"/>
      <c r="X20" s="615"/>
      <c r="Y20" s="616"/>
      <c r="Z20" s="617">
        <v>0</v>
      </c>
      <c r="AA20" s="617"/>
      <c r="AB20" s="617"/>
      <c r="AC20" s="617"/>
      <c r="AD20" s="618">
        <v>41613</v>
      </c>
      <c r="AE20" s="618"/>
      <c r="AF20" s="618"/>
      <c r="AG20" s="618"/>
      <c r="AH20" s="618"/>
      <c r="AI20" s="618"/>
      <c r="AJ20" s="618"/>
      <c r="AK20" s="618"/>
      <c r="AL20" s="619">
        <v>0</v>
      </c>
      <c r="AM20" s="620"/>
      <c r="AN20" s="620"/>
      <c r="AO20" s="621"/>
      <c r="AP20" s="611" t="s">
        <v>279</v>
      </c>
      <c r="AQ20" s="612"/>
      <c r="AR20" s="612"/>
      <c r="AS20" s="612"/>
      <c r="AT20" s="612"/>
      <c r="AU20" s="612"/>
      <c r="AV20" s="612"/>
      <c r="AW20" s="612"/>
      <c r="AX20" s="612"/>
      <c r="AY20" s="612"/>
      <c r="AZ20" s="612"/>
      <c r="BA20" s="612"/>
      <c r="BB20" s="612"/>
      <c r="BC20" s="612"/>
      <c r="BD20" s="612"/>
      <c r="BE20" s="612"/>
      <c r="BF20" s="613"/>
      <c r="BG20" s="614">
        <v>15925316</v>
      </c>
      <c r="BH20" s="615"/>
      <c r="BI20" s="615"/>
      <c r="BJ20" s="615"/>
      <c r="BK20" s="615"/>
      <c r="BL20" s="615"/>
      <c r="BM20" s="615"/>
      <c r="BN20" s="616"/>
      <c r="BO20" s="617">
        <v>10.199999999999999</v>
      </c>
      <c r="BP20" s="617"/>
      <c r="BQ20" s="617"/>
      <c r="BR20" s="617"/>
      <c r="BS20" s="618" t="s">
        <v>235</v>
      </c>
      <c r="BT20" s="618"/>
      <c r="BU20" s="618"/>
      <c r="BV20" s="618"/>
      <c r="BW20" s="618"/>
      <c r="BX20" s="618"/>
      <c r="BY20" s="618"/>
      <c r="BZ20" s="618"/>
      <c r="CA20" s="618"/>
      <c r="CB20" s="622"/>
      <c r="CD20" s="611" t="s">
        <v>280</v>
      </c>
      <c r="CE20" s="612"/>
      <c r="CF20" s="612"/>
      <c r="CG20" s="612"/>
      <c r="CH20" s="612"/>
      <c r="CI20" s="612"/>
      <c r="CJ20" s="612"/>
      <c r="CK20" s="612"/>
      <c r="CL20" s="612"/>
      <c r="CM20" s="612"/>
      <c r="CN20" s="612"/>
      <c r="CO20" s="612"/>
      <c r="CP20" s="612"/>
      <c r="CQ20" s="613"/>
      <c r="CR20" s="614">
        <v>454091696</v>
      </c>
      <c r="CS20" s="615"/>
      <c r="CT20" s="615"/>
      <c r="CU20" s="615"/>
      <c r="CV20" s="615"/>
      <c r="CW20" s="615"/>
      <c r="CX20" s="615"/>
      <c r="CY20" s="616"/>
      <c r="CZ20" s="617">
        <v>100</v>
      </c>
      <c r="DA20" s="617"/>
      <c r="DB20" s="617"/>
      <c r="DC20" s="617"/>
      <c r="DD20" s="623">
        <v>31459455</v>
      </c>
      <c r="DE20" s="615"/>
      <c r="DF20" s="615"/>
      <c r="DG20" s="615"/>
      <c r="DH20" s="615"/>
      <c r="DI20" s="615"/>
      <c r="DJ20" s="615"/>
      <c r="DK20" s="615"/>
      <c r="DL20" s="615"/>
      <c r="DM20" s="615"/>
      <c r="DN20" s="615"/>
      <c r="DO20" s="615"/>
      <c r="DP20" s="616"/>
      <c r="DQ20" s="623">
        <v>271934802</v>
      </c>
      <c r="DR20" s="615"/>
      <c r="DS20" s="615"/>
      <c r="DT20" s="615"/>
      <c r="DU20" s="615"/>
      <c r="DV20" s="615"/>
      <c r="DW20" s="615"/>
      <c r="DX20" s="615"/>
      <c r="DY20" s="615"/>
      <c r="DZ20" s="615"/>
      <c r="EA20" s="615"/>
      <c r="EB20" s="615"/>
      <c r="EC20" s="624"/>
    </row>
    <row r="21" spans="2:133" ht="11.25" customHeight="1" x14ac:dyDescent="0.2">
      <c r="B21" s="611" t="s">
        <v>281</v>
      </c>
      <c r="C21" s="612"/>
      <c r="D21" s="612"/>
      <c r="E21" s="612"/>
      <c r="F21" s="612"/>
      <c r="G21" s="612"/>
      <c r="H21" s="612"/>
      <c r="I21" s="612"/>
      <c r="J21" s="612"/>
      <c r="K21" s="612"/>
      <c r="L21" s="612"/>
      <c r="M21" s="612"/>
      <c r="N21" s="612"/>
      <c r="O21" s="612"/>
      <c r="P21" s="612"/>
      <c r="Q21" s="613"/>
      <c r="R21" s="614">
        <v>42653739</v>
      </c>
      <c r="S21" s="615"/>
      <c r="T21" s="615"/>
      <c r="U21" s="615"/>
      <c r="V21" s="615"/>
      <c r="W21" s="615"/>
      <c r="X21" s="615"/>
      <c r="Y21" s="616"/>
      <c r="Z21" s="617">
        <v>9.1999999999999993</v>
      </c>
      <c r="AA21" s="617"/>
      <c r="AB21" s="617"/>
      <c r="AC21" s="617"/>
      <c r="AD21" s="618">
        <v>41683914</v>
      </c>
      <c r="AE21" s="618"/>
      <c r="AF21" s="618"/>
      <c r="AG21" s="618"/>
      <c r="AH21" s="618"/>
      <c r="AI21" s="618"/>
      <c r="AJ21" s="618"/>
      <c r="AK21" s="618"/>
      <c r="AL21" s="619">
        <v>18.7</v>
      </c>
      <c r="AM21" s="620"/>
      <c r="AN21" s="620"/>
      <c r="AO21" s="621"/>
      <c r="AP21" s="611" t="s">
        <v>282</v>
      </c>
      <c r="AQ21" s="630"/>
      <c r="AR21" s="630"/>
      <c r="AS21" s="630"/>
      <c r="AT21" s="630"/>
      <c r="AU21" s="630"/>
      <c r="AV21" s="630"/>
      <c r="AW21" s="630"/>
      <c r="AX21" s="630"/>
      <c r="AY21" s="630"/>
      <c r="AZ21" s="630"/>
      <c r="BA21" s="630"/>
      <c r="BB21" s="630"/>
      <c r="BC21" s="630"/>
      <c r="BD21" s="630"/>
      <c r="BE21" s="630"/>
      <c r="BF21" s="631"/>
      <c r="BG21" s="614">
        <v>358</v>
      </c>
      <c r="BH21" s="615"/>
      <c r="BI21" s="615"/>
      <c r="BJ21" s="615"/>
      <c r="BK21" s="615"/>
      <c r="BL21" s="615"/>
      <c r="BM21" s="615"/>
      <c r="BN21" s="616"/>
      <c r="BO21" s="617">
        <v>0</v>
      </c>
      <c r="BP21" s="617"/>
      <c r="BQ21" s="617"/>
      <c r="BR21" s="617"/>
      <c r="BS21" s="618" t="s">
        <v>244</v>
      </c>
      <c r="BT21" s="618"/>
      <c r="BU21" s="618"/>
      <c r="BV21" s="618"/>
      <c r="BW21" s="618"/>
      <c r="BX21" s="618"/>
      <c r="BY21" s="618"/>
      <c r="BZ21" s="618"/>
      <c r="CA21" s="618"/>
      <c r="CB21" s="622"/>
      <c r="CD21" s="635"/>
      <c r="CE21" s="636"/>
      <c r="CF21" s="636"/>
      <c r="CG21" s="636"/>
      <c r="CH21" s="636"/>
      <c r="CI21" s="636"/>
      <c r="CJ21" s="636"/>
      <c r="CK21" s="636"/>
      <c r="CL21" s="636"/>
      <c r="CM21" s="636"/>
      <c r="CN21" s="636"/>
      <c r="CO21" s="636"/>
      <c r="CP21" s="636"/>
      <c r="CQ21" s="637"/>
      <c r="CR21" s="638"/>
      <c r="CS21" s="633"/>
      <c r="CT21" s="633"/>
      <c r="CU21" s="633"/>
      <c r="CV21" s="633"/>
      <c r="CW21" s="633"/>
      <c r="CX21" s="633"/>
      <c r="CY21" s="639"/>
      <c r="CZ21" s="640"/>
      <c r="DA21" s="640"/>
      <c r="DB21" s="640"/>
      <c r="DC21" s="640"/>
      <c r="DD21" s="632"/>
      <c r="DE21" s="633"/>
      <c r="DF21" s="633"/>
      <c r="DG21" s="633"/>
      <c r="DH21" s="633"/>
      <c r="DI21" s="633"/>
      <c r="DJ21" s="633"/>
      <c r="DK21" s="633"/>
      <c r="DL21" s="633"/>
      <c r="DM21" s="633"/>
      <c r="DN21" s="633"/>
      <c r="DO21" s="633"/>
      <c r="DP21" s="639"/>
      <c r="DQ21" s="632"/>
      <c r="DR21" s="633"/>
      <c r="DS21" s="633"/>
      <c r="DT21" s="633"/>
      <c r="DU21" s="633"/>
      <c r="DV21" s="633"/>
      <c r="DW21" s="633"/>
      <c r="DX21" s="633"/>
      <c r="DY21" s="633"/>
      <c r="DZ21" s="633"/>
      <c r="EA21" s="633"/>
      <c r="EB21" s="633"/>
      <c r="EC21" s="634"/>
    </row>
    <row r="22" spans="2:133" ht="11.25" customHeight="1" x14ac:dyDescent="0.2">
      <c r="B22" s="611" t="s">
        <v>283</v>
      </c>
      <c r="C22" s="612"/>
      <c r="D22" s="612"/>
      <c r="E22" s="612"/>
      <c r="F22" s="612"/>
      <c r="G22" s="612"/>
      <c r="H22" s="612"/>
      <c r="I22" s="612"/>
      <c r="J22" s="612"/>
      <c r="K22" s="612"/>
      <c r="L22" s="612"/>
      <c r="M22" s="612"/>
      <c r="N22" s="612"/>
      <c r="O22" s="612"/>
      <c r="P22" s="612"/>
      <c r="Q22" s="613"/>
      <c r="R22" s="614">
        <v>41683914</v>
      </c>
      <c r="S22" s="615"/>
      <c r="T22" s="615"/>
      <c r="U22" s="615"/>
      <c r="V22" s="615"/>
      <c r="W22" s="615"/>
      <c r="X22" s="615"/>
      <c r="Y22" s="616"/>
      <c r="Z22" s="617">
        <v>9</v>
      </c>
      <c r="AA22" s="617"/>
      <c r="AB22" s="617"/>
      <c r="AC22" s="617"/>
      <c r="AD22" s="618">
        <v>41683914</v>
      </c>
      <c r="AE22" s="618"/>
      <c r="AF22" s="618"/>
      <c r="AG22" s="618"/>
      <c r="AH22" s="618"/>
      <c r="AI22" s="618"/>
      <c r="AJ22" s="618"/>
      <c r="AK22" s="618"/>
      <c r="AL22" s="619">
        <v>18.7</v>
      </c>
      <c r="AM22" s="620"/>
      <c r="AN22" s="620"/>
      <c r="AO22" s="621"/>
      <c r="AP22" s="611" t="s">
        <v>284</v>
      </c>
      <c r="AQ22" s="630"/>
      <c r="AR22" s="630"/>
      <c r="AS22" s="630"/>
      <c r="AT22" s="630"/>
      <c r="AU22" s="630"/>
      <c r="AV22" s="630"/>
      <c r="AW22" s="630"/>
      <c r="AX22" s="630"/>
      <c r="AY22" s="630"/>
      <c r="AZ22" s="630"/>
      <c r="BA22" s="630"/>
      <c r="BB22" s="630"/>
      <c r="BC22" s="630"/>
      <c r="BD22" s="630"/>
      <c r="BE22" s="630"/>
      <c r="BF22" s="631"/>
      <c r="BG22" s="614">
        <v>4910184</v>
      </c>
      <c r="BH22" s="615"/>
      <c r="BI22" s="615"/>
      <c r="BJ22" s="615"/>
      <c r="BK22" s="615"/>
      <c r="BL22" s="615"/>
      <c r="BM22" s="615"/>
      <c r="BN22" s="616"/>
      <c r="BO22" s="617">
        <v>3.1</v>
      </c>
      <c r="BP22" s="617"/>
      <c r="BQ22" s="617"/>
      <c r="BR22" s="617"/>
      <c r="BS22" s="618" t="s">
        <v>235</v>
      </c>
      <c r="BT22" s="618"/>
      <c r="BU22" s="618"/>
      <c r="BV22" s="618"/>
      <c r="BW22" s="618"/>
      <c r="BX22" s="618"/>
      <c r="BY22" s="618"/>
      <c r="BZ22" s="618"/>
      <c r="CA22" s="618"/>
      <c r="CB22" s="622"/>
      <c r="CD22" s="596" t="s">
        <v>285</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x14ac:dyDescent="0.2">
      <c r="B23" s="611" t="s">
        <v>286</v>
      </c>
      <c r="C23" s="612"/>
      <c r="D23" s="612"/>
      <c r="E23" s="612"/>
      <c r="F23" s="612"/>
      <c r="G23" s="612"/>
      <c r="H23" s="612"/>
      <c r="I23" s="612"/>
      <c r="J23" s="612"/>
      <c r="K23" s="612"/>
      <c r="L23" s="612"/>
      <c r="M23" s="612"/>
      <c r="N23" s="612"/>
      <c r="O23" s="612"/>
      <c r="P23" s="612"/>
      <c r="Q23" s="613"/>
      <c r="R23" s="614">
        <v>969735</v>
      </c>
      <c r="S23" s="615"/>
      <c r="T23" s="615"/>
      <c r="U23" s="615"/>
      <c r="V23" s="615"/>
      <c r="W23" s="615"/>
      <c r="X23" s="615"/>
      <c r="Y23" s="616"/>
      <c r="Z23" s="617">
        <v>0.2</v>
      </c>
      <c r="AA23" s="617"/>
      <c r="AB23" s="617"/>
      <c r="AC23" s="617"/>
      <c r="AD23" s="618" t="s">
        <v>235</v>
      </c>
      <c r="AE23" s="618"/>
      <c r="AF23" s="618"/>
      <c r="AG23" s="618"/>
      <c r="AH23" s="618"/>
      <c r="AI23" s="618"/>
      <c r="AJ23" s="618"/>
      <c r="AK23" s="618"/>
      <c r="AL23" s="619" t="s">
        <v>235</v>
      </c>
      <c r="AM23" s="620"/>
      <c r="AN23" s="620"/>
      <c r="AO23" s="621"/>
      <c r="AP23" s="611" t="s">
        <v>287</v>
      </c>
      <c r="AQ23" s="630"/>
      <c r="AR23" s="630"/>
      <c r="AS23" s="630"/>
      <c r="AT23" s="630"/>
      <c r="AU23" s="630"/>
      <c r="AV23" s="630"/>
      <c r="AW23" s="630"/>
      <c r="AX23" s="630"/>
      <c r="AY23" s="630"/>
      <c r="AZ23" s="630"/>
      <c r="BA23" s="630"/>
      <c r="BB23" s="630"/>
      <c r="BC23" s="630"/>
      <c r="BD23" s="630"/>
      <c r="BE23" s="630"/>
      <c r="BF23" s="631"/>
      <c r="BG23" s="614">
        <v>11014774</v>
      </c>
      <c r="BH23" s="615"/>
      <c r="BI23" s="615"/>
      <c r="BJ23" s="615"/>
      <c r="BK23" s="615"/>
      <c r="BL23" s="615"/>
      <c r="BM23" s="615"/>
      <c r="BN23" s="616"/>
      <c r="BO23" s="617">
        <v>7</v>
      </c>
      <c r="BP23" s="617"/>
      <c r="BQ23" s="617"/>
      <c r="BR23" s="617"/>
      <c r="BS23" s="618" t="s">
        <v>235</v>
      </c>
      <c r="BT23" s="618"/>
      <c r="BU23" s="618"/>
      <c r="BV23" s="618"/>
      <c r="BW23" s="618"/>
      <c r="BX23" s="618"/>
      <c r="BY23" s="618"/>
      <c r="BZ23" s="618"/>
      <c r="CA23" s="618"/>
      <c r="CB23" s="622"/>
      <c r="CD23" s="596" t="s">
        <v>223</v>
      </c>
      <c r="CE23" s="597"/>
      <c r="CF23" s="597"/>
      <c r="CG23" s="597"/>
      <c r="CH23" s="597"/>
      <c r="CI23" s="597"/>
      <c r="CJ23" s="597"/>
      <c r="CK23" s="597"/>
      <c r="CL23" s="597"/>
      <c r="CM23" s="597"/>
      <c r="CN23" s="597"/>
      <c r="CO23" s="597"/>
      <c r="CP23" s="597"/>
      <c r="CQ23" s="598"/>
      <c r="CR23" s="596" t="s">
        <v>288</v>
      </c>
      <c r="CS23" s="597"/>
      <c r="CT23" s="597"/>
      <c r="CU23" s="597"/>
      <c r="CV23" s="597"/>
      <c r="CW23" s="597"/>
      <c r="CX23" s="597"/>
      <c r="CY23" s="598"/>
      <c r="CZ23" s="596" t="s">
        <v>289</v>
      </c>
      <c r="DA23" s="597"/>
      <c r="DB23" s="597"/>
      <c r="DC23" s="598"/>
      <c r="DD23" s="596" t="s">
        <v>290</v>
      </c>
      <c r="DE23" s="597"/>
      <c r="DF23" s="597"/>
      <c r="DG23" s="597"/>
      <c r="DH23" s="597"/>
      <c r="DI23" s="597"/>
      <c r="DJ23" s="597"/>
      <c r="DK23" s="598"/>
      <c r="DL23" s="641" t="s">
        <v>291</v>
      </c>
      <c r="DM23" s="642"/>
      <c r="DN23" s="642"/>
      <c r="DO23" s="642"/>
      <c r="DP23" s="642"/>
      <c r="DQ23" s="642"/>
      <c r="DR23" s="642"/>
      <c r="DS23" s="642"/>
      <c r="DT23" s="642"/>
      <c r="DU23" s="642"/>
      <c r="DV23" s="643"/>
      <c r="DW23" s="596" t="s">
        <v>292</v>
      </c>
      <c r="DX23" s="597"/>
      <c r="DY23" s="597"/>
      <c r="DZ23" s="597"/>
      <c r="EA23" s="597"/>
      <c r="EB23" s="597"/>
      <c r="EC23" s="598"/>
    </row>
    <row r="24" spans="2:133" ht="11.25" customHeight="1" x14ac:dyDescent="0.2">
      <c r="B24" s="611" t="s">
        <v>293</v>
      </c>
      <c r="C24" s="612"/>
      <c r="D24" s="612"/>
      <c r="E24" s="612"/>
      <c r="F24" s="612"/>
      <c r="G24" s="612"/>
      <c r="H24" s="612"/>
      <c r="I24" s="612"/>
      <c r="J24" s="612"/>
      <c r="K24" s="612"/>
      <c r="L24" s="612"/>
      <c r="M24" s="612"/>
      <c r="N24" s="612"/>
      <c r="O24" s="612"/>
      <c r="P24" s="612"/>
      <c r="Q24" s="613"/>
      <c r="R24" s="614">
        <v>90</v>
      </c>
      <c r="S24" s="615"/>
      <c r="T24" s="615"/>
      <c r="U24" s="615"/>
      <c r="V24" s="615"/>
      <c r="W24" s="615"/>
      <c r="X24" s="615"/>
      <c r="Y24" s="616"/>
      <c r="Z24" s="617">
        <v>0</v>
      </c>
      <c r="AA24" s="617"/>
      <c r="AB24" s="617"/>
      <c r="AC24" s="617"/>
      <c r="AD24" s="618" t="s">
        <v>235</v>
      </c>
      <c r="AE24" s="618"/>
      <c r="AF24" s="618"/>
      <c r="AG24" s="618"/>
      <c r="AH24" s="618"/>
      <c r="AI24" s="618"/>
      <c r="AJ24" s="618"/>
      <c r="AK24" s="618"/>
      <c r="AL24" s="619" t="s">
        <v>235</v>
      </c>
      <c r="AM24" s="620"/>
      <c r="AN24" s="620"/>
      <c r="AO24" s="621"/>
      <c r="AP24" s="611" t="s">
        <v>294</v>
      </c>
      <c r="AQ24" s="630"/>
      <c r="AR24" s="630"/>
      <c r="AS24" s="630"/>
      <c r="AT24" s="630"/>
      <c r="AU24" s="630"/>
      <c r="AV24" s="630"/>
      <c r="AW24" s="630"/>
      <c r="AX24" s="630"/>
      <c r="AY24" s="630"/>
      <c r="AZ24" s="630"/>
      <c r="BA24" s="630"/>
      <c r="BB24" s="630"/>
      <c r="BC24" s="630"/>
      <c r="BD24" s="630"/>
      <c r="BE24" s="630"/>
      <c r="BF24" s="631"/>
      <c r="BG24" s="614" t="s">
        <v>235</v>
      </c>
      <c r="BH24" s="615"/>
      <c r="BI24" s="615"/>
      <c r="BJ24" s="615"/>
      <c r="BK24" s="615"/>
      <c r="BL24" s="615"/>
      <c r="BM24" s="615"/>
      <c r="BN24" s="616"/>
      <c r="BO24" s="617" t="s">
        <v>235</v>
      </c>
      <c r="BP24" s="617"/>
      <c r="BQ24" s="617"/>
      <c r="BR24" s="617"/>
      <c r="BS24" s="618" t="s">
        <v>235</v>
      </c>
      <c r="BT24" s="618"/>
      <c r="BU24" s="618"/>
      <c r="BV24" s="618"/>
      <c r="BW24" s="618"/>
      <c r="BX24" s="618"/>
      <c r="BY24" s="618"/>
      <c r="BZ24" s="618"/>
      <c r="CA24" s="618"/>
      <c r="CB24" s="622"/>
      <c r="CD24" s="600" t="s">
        <v>295</v>
      </c>
      <c r="CE24" s="601"/>
      <c r="CF24" s="601"/>
      <c r="CG24" s="601"/>
      <c r="CH24" s="601"/>
      <c r="CI24" s="601"/>
      <c r="CJ24" s="601"/>
      <c r="CK24" s="601"/>
      <c r="CL24" s="601"/>
      <c r="CM24" s="601"/>
      <c r="CN24" s="601"/>
      <c r="CO24" s="601"/>
      <c r="CP24" s="601"/>
      <c r="CQ24" s="602"/>
      <c r="CR24" s="603">
        <v>276871508</v>
      </c>
      <c r="CS24" s="604"/>
      <c r="CT24" s="604"/>
      <c r="CU24" s="604"/>
      <c r="CV24" s="604"/>
      <c r="CW24" s="604"/>
      <c r="CX24" s="604"/>
      <c r="CY24" s="605"/>
      <c r="CZ24" s="608">
        <v>61</v>
      </c>
      <c r="DA24" s="609"/>
      <c r="DB24" s="609"/>
      <c r="DC24" s="625"/>
      <c r="DD24" s="648">
        <v>153905627</v>
      </c>
      <c r="DE24" s="604"/>
      <c r="DF24" s="604"/>
      <c r="DG24" s="604"/>
      <c r="DH24" s="604"/>
      <c r="DI24" s="604"/>
      <c r="DJ24" s="604"/>
      <c r="DK24" s="605"/>
      <c r="DL24" s="648">
        <v>152960595</v>
      </c>
      <c r="DM24" s="604"/>
      <c r="DN24" s="604"/>
      <c r="DO24" s="604"/>
      <c r="DP24" s="604"/>
      <c r="DQ24" s="604"/>
      <c r="DR24" s="604"/>
      <c r="DS24" s="604"/>
      <c r="DT24" s="604"/>
      <c r="DU24" s="604"/>
      <c r="DV24" s="605"/>
      <c r="DW24" s="608">
        <v>66.400000000000006</v>
      </c>
      <c r="DX24" s="609"/>
      <c r="DY24" s="609"/>
      <c r="DZ24" s="609"/>
      <c r="EA24" s="609"/>
      <c r="EB24" s="609"/>
      <c r="EC24" s="610"/>
    </row>
    <row r="25" spans="2:133" ht="11.25" customHeight="1" x14ac:dyDescent="0.2">
      <c r="B25" s="611" t="s">
        <v>296</v>
      </c>
      <c r="C25" s="612"/>
      <c r="D25" s="612"/>
      <c r="E25" s="612"/>
      <c r="F25" s="612"/>
      <c r="G25" s="612"/>
      <c r="H25" s="612"/>
      <c r="I25" s="612"/>
      <c r="J25" s="612"/>
      <c r="K25" s="612"/>
      <c r="L25" s="612"/>
      <c r="M25" s="612"/>
      <c r="N25" s="612"/>
      <c r="O25" s="612"/>
      <c r="P25" s="612"/>
      <c r="Q25" s="613"/>
      <c r="R25" s="614">
        <v>231856867</v>
      </c>
      <c r="S25" s="615"/>
      <c r="T25" s="615"/>
      <c r="U25" s="615"/>
      <c r="V25" s="615"/>
      <c r="W25" s="615"/>
      <c r="X25" s="615"/>
      <c r="Y25" s="616"/>
      <c r="Z25" s="617">
        <v>50.1</v>
      </c>
      <c r="AA25" s="617"/>
      <c r="AB25" s="617"/>
      <c r="AC25" s="617"/>
      <c r="AD25" s="618">
        <v>219872268</v>
      </c>
      <c r="AE25" s="618"/>
      <c r="AF25" s="618"/>
      <c r="AG25" s="618"/>
      <c r="AH25" s="618"/>
      <c r="AI25" s="618"/>
      <c r="AJ25" s="618"/>
      <c r="AK25" s="618"/>
      <c r="AL25" s="619">
        <v>98.9</v>
      </c>
      <c r="AM25" s="620"/>
      <c r="AN25" s="620"/>
      <c r="AO25" s="621"/>
      <c r="AP25" s="611" t="s">
        <v>297</v>
      </c>
      <c r="AQ25" s="630"/>
      <c r="AR25" s="630"/>
      <c r="AS25" s="630"/>
      <c r="AT25" s="630"/>
      <c r="AU25" s="630"/>
      <c r="AV25" s="630"/>
      <c r="AW25" s="630"/>
      <c r="AX25" s="630"/>
      <c r="AY25" s="630"/>
      <c r="AZ25" s="630"/>
      <c r="BA25" s="630"/>
      <c r="BB25" s="630"/>
      <c r="BC25" s="630"/>
      <c r="BD25" s="630"/>
      <c r="BE25" s="630"/>
      <c r="BF25" s="631"/>
      <c r="BG25" s="614" t="s">
        <v>235</v>
      </c>
      <c r="BH25" s="615"/>
      <c r="BI25" s="615"/>
      <c r="BJ25" s="615"/>
      <c r="BK25" s="615"/>
      <c r="BL25" s="615"/>
      <c r="BM25" s="615"/>
      <c r="BN25" s="616"/>
      <c r="BO25" s="617" t="s">
        <v>235</v>
      </c>
      <c r="BP25" s="617"/>
      <c r="BQ25" s="617"/>
      <c r="BR25" s="617"/>
      <c r="BS25" s="618" t="s">
        <v>235</v>
      </c>
      <c r="BT25" s="618"/>
      <c r="BU25" s="618"/>
      <c r="BV25" s="618"/>
      <c r="BW25" s="618"/>
      <c r="BX25" s="618"/>
      <c r="BY25" s="618"/>
      <c r="BZ25" s="618"/>
      <c r="CA25" s="618"/>
      <c r="CB25" s="622"/>
      <c r="CD25" s="611" t="s">
        <v>298</v>
      </c>
      <c r="CE25" s="612"/>
      <c r="CF25" s="612"/>
      <c r="CG25" s="612"/>
      <c r="CH25" s="612"/>
      <c r="CI25" s="612"/>
      <c r="CJ25" s="612"/>
      <c r="CK25" s="612"/>
      <c r="CL25" s="612"/>
      <c r="CM25" s="612"/>
      <c r="CN25" s="612"/>
      <c r="CO25" s="612"/>
      <c r="CP25" s="612"/>
      <c r="CQ25" s="613"/>
      <c r="CR25" s="614">
        <v>87577903</v>
      </c>
      <c r="CS25" s="644"/>
      <c r="CT25" s="644"/>
      <c r="CU25" s="644"/>
      <c r="CV25" s="644"/>
      <c r="CW25" s="644"/>
      <c r="CX25" s="644"/>
      <c r="CY25" s="645"/>
      <c r="CZ25" s="619">
        <v>19.3</v>
      </c>
      <c r="DA25" s="646"/>
      <c r="DB25" s="646"/>
      <c r="DC25" s="649"/>
      <c r="DD25" s="623">
        <v>73917558</v>
      </c>
      <c r="DE25" s="644"/>
      <c r="DF25" s="644"/>
      <c r="DG25" s="644"/>
      <c r="DH25" s="644"/>
      <c r="DI25" s="644"/>
      <c r="DJ25" s="644"/>
      <c r="DK25" s="645"/>
      <c r="DL25" s="623">
        <v>73460796</v>
      </c>
      <c r="DM25" s="644"/>
      <c r="DN25" s="644"/>
      <c r="DO25" s="644"/>
      <c r="DP25" s="644"/>
      <c r="DQ25" s="644"/>
      <c r="DR25" s="644"/>
      <c r="DS25" s="644"/>
      <c r="DT25" s="644"/>
      <c r="DU25" s="644"/>
      <c r="DV25" s="645"/>
      <c r="DW25" s="619">
        <v>31.9</v>
      </c>
      <c r="DX25" s="646"/>
      <c r="DY25" s="646"/>
      <c r="DZ25" s="646"/>
      <c r="EA25" s="646"/>
      <c r="EB25" s="646"/>
      <c r="EC25" s="647"/>
    </row>
    <row r="26" spans="2:133" ht="11.25" customHeight="1" x14ac:dyDescent="0.2">
      <c r="B26" s="611" t="s">
        <v>299</v>
      </c>
      <c r="C26" s="612"/>
      <c r="D26" s="612"/>
      <c r="E26" s="612"/>
      <c r="F26" s="612"/>
      <c r="G26" s="612"/>
      <c r="H26" s="612"/>
      <c r="I26" s="612"/>
      <c r="J26" s="612"/>
      <c r="K26" s="612"/>
      <c r="L26" s="612"/>
      <c r="M26" s="612"/>
      <c r="N26" s="612"/>
      <c r="O26" s="612"/>
      <c r="P26" s="612"/>
      <c r="Q26" s="613"/>
      <c r="R26" s="614">
        <v>243836</v>
      </c>
      <c r="S26" s="615"/>
      <c r="T26" s="615"/>
      <c r="U26" s="615"/>
      <c r="V26" s="615"/>
      <c r="W26" s="615"/>
      <c r="X26" s="615"/>
      <c r="Y26" s="616"/>
      <c r="Z26" s="617">
        <v>0.1</v>
      </c>
      <c r="AA26" s="617"/>
      <c r="AB26" s="617"/>
      <c r="AC26" s="617"/>
      <c r="AD26" s="618">
        <v>243836</v>
      </c>
      <c r="AE26" s="618"/>
      <c r="AF26" s="618"/>
      <c r="AG26" s="618"/>
      <c r="AH26" s="618"/>
      <c r="AI26" s="618"/>
      <c r="AJ26" s="618"/>
      <c r="AK26" s="618"/>
      <c r="AL26" s="619">
        <v>0.1</v>
      </c>
      <c r="AM26" s="620"/>
      <c r="AN26" s="620"/>
      <c r="AO26" s="621"/>
      <c r="AP26" s="611" t="s">
        <v>300</v>
      </c>
      <c r="AQ26" s="630"/>
      <c r="AR26" s="630"/>
      <c r="AS26" s="630"/>
      <c r="AT26" s="630"/>
      <c r="AU26" s="630"/>
      <c r="AV26" s="630"/>
      <c r="AW26" s="630"/>
      <c r="AX26" s="630"/>
      <c r="AY26" s="630"/>
      <c r="AZ26" s="630"/>
      <c r="BA26" s="630"/>
      <c r="BB26" s="630"/>
      <c r="BC26" s="630"/>
      <c r="BD26" s="630"/>
      <c r="BE26" s="630"/>
      <c r="BF26" s="631"/>
      <c r="BG26" s="614" t="s">
        <v>235</v>
      </c>
      <c r="BH26" s="615"/>
      <c r="BI26" s="615"/>
      <c r="BJ26" s="615"/>
      <c r="BK26" s="615"/>
      <c r="BL26" s="615"/>
      <c r="BM26" s="615"/>
      <c r="BN26" s="616"/>
      <c r="BO26" s="617" t="s">
        <v>277</v>
      </c>
      <c r="BP26" s="617"/>
      <c r="BQ26" s="617"/>
      <c r="BR26" s="617"/>
      <c r="BS26" s="618" t="s">
        <v>235</v>
      </c>
      <c r="BT26" s="618"/>
      <c r="BU26" s="618"/>
      <c r="BV26" s="618"/>
      <c r="BW26" s="618"/>
      <c r="BX26" s="618"/>
      <c r="BY26" s="618"/>
      <c r="BZ26" s="618"/>
      <c r="CA26" s="618"/>
      <c r="CB26" s="622"/>
      <c r="CD26" s="611" t="s">
        <v>301</v>
      </c>
      <c r="CE26" s="612"/>
      <c r="CF26" s="612"/>
      <c r="CG26" s="612"/>
      <c r="CH26" s="612"/>
      <c r="CI26" s="612"/>
      <c r="CJ26" s="612"/>
      <c r="CK26" s="612"/>
      <c r="CL26" s="612"/>
      <c r="CM26" s="612"/>
      <c r="CN26" s="612"/>
      <c r="CO26" s="612"/>
      <c r="CP26" s="612"/>
      <c r="CQ26" s="613"/>
      <c r="CR26" s="614">
        <v>62085433</v>
      </c>
      <c r="CS26" s="615"/>
      <c r="CT26" s="615"/>
      <c r="CU26" s="615"/>
      <c r="CV26" s="615"/>
      <c r="CW26" s="615"/>
      <c r="CX26" s="615"/>
      <c r="CY26" s="616"/>
      <c r="CZ26" s="619">
        <v>13.7</v>
      </c>
      <c r="DA26" s="646"/>
      <c r="DB26" s="646"/>
      <c r="DC26" s="649"/>
      <c r="DD26" s="623">
        <v>49177835</v>
      </c>
      <c r="DE26" s="615"/>
      <c r="DF26" s="615"/>
      <c r="DG26" s="615"/>
      <c r="DH26" s="615"/>
      <c r="DI26" s="615"/>
      <c r="DJ26" s="615"/>
      <c r="DK26" s="616"/>
      <c r="DL26" s="623" t="s">
        <v>244</v>
      </c>
      <c r="DM26" s="615"/>
      <c r="DN26" s="615"/>
      <c r="DO26" s="615"/>
      <c r="DP26" s="615"/>
      <c r="DQ26" s="615"/>
      <c r="DR26" s="615"/>
      <c r="DS26" s="615"/>
      <c r="DT26" s="615"/>
      <c r="DU26" s="615"/>
      <c r="DV26" s="616"/>
      <c r="DW26" s="619" t="s">
        <v>244</v>
      </c>
      <c r="DX26" s="646"/>
      <c r="DY26" s="646"/>
      <c r="DZ26" s="646"/>
      <c r="EA26" s="646"/>
      <c r="EB26" s="646"/>
      <c r="EC26" s="647"/>
    </row>
    <row r="27" spans="2:133" ht="11.25" customHeight="1" x14ac:dyDescent="0.2">
      <c r="B27" s="611" t="s">
        <v>302</v>
      </c>
      <c r="C27" s="612"/>
      <c r="D27" s="612"/>
      <c r="E27" s="612"/>
      <c r="F27" s="612"/>
      <c r="G27" s="612"/>
      <c r="H27" s="612"/>
      <c r="I27" s="612"/>
      <c r="J27" s="612"/>
      <c r="K27" s="612"/>
      <c r="L27" s="612"/>
      <c r="M27" s="612"/>
      <c r="N27" s="612"/>
      <c r="O27" s="612"/>
      <c r="P27" s="612"/>
      <c r="Q27" s="613"/>
      <c r="R27" s="614">
        <v>3260926</v>
      </c>
      <c r="S27" s="615"/>
      <c r="T27" s="615"/>
      <c r="U27" s="615"/>
      <c r="V27" s="615"/>
      <c r="W27" s="615"/>
      <c r="X27" s="615"/>
      <c r="Y27" s="616"/>
      <c r="Z27" s="617">
        <v>0.7</v>
      </c>
      <c r="AA27" s="617"/>
      <c r="AB27" s="617"/>
      <c r="AC27" s="617"/>
      <c r="AD27" s="618">
        <v>11487</v>
      </c>
      <c r="AE27" s="618"/>
      <c r="AF27" s="618"/>
      <c r="AG27" s="618"/>
      <c r="AH27" s="618"/>
      <c r="AI27" s="618"/>
      <c r="AJ27" s="618"/>
      <c r="AK27" s="618"/>
      <c r="AL27" s="619">
        <v>0</v>
      </c>
      <c r="AM27" s="620"/>
      <c r="AN27" s="620"/>
      <c r="AO27" s="621"/>
      <c r="AP27" s="611" t="s">
        <v>303</v>
      </c>
      <c r="AQ27" s="612"/>
      <c r="AR27" s="612"/>
      <c r="AS27" s="612"/>
      <c r="AT27" s="612"/>
      <c r="AU27" s="612"/>
      <c r="AV27" s="612"/>
      <c r="AW27" s="612"/>
      <c r="AX27" s="612"/>
      <c r="AY27" s="612"/>
      <c r="AZ27" s="612"/>
      <c r="BA27" s="612"/>
      <c r="BB27" s="612"/>
      <c r="BC27" s="612"/>
      <c r="BD27" s="612"/>
      <c r="BE27" s="612"/>
      <c r="BF27" s="613"/>
      <c r="BG27" s="614">
        <v>156356887</v>
      </c>
      <c r="BH27" s="615"/>
      <c r="BI27" s="615"/>
      <c r="BJ27" s="615"/>
      <c r="BK27" s="615"/>
      <c r="BL27" s="615"/>
      <c r="BM27" s="615"/>
      <c r="BN27" s="616"/>
      <c r="BO27" s="617">
        <v>100</v>
      </c>
      <c r="BP27" s="617"/>
      <c r="BQ27" s="617"/>
      <c r="BR27" s="617"/>
      <c r="BS27" s="618">
        <v>2355710</v>
      </c>
      <c r="BT27" s="618"/>
      <c r="BU27" s="618"/>
      <c r="BV27" s="618"/>
      <c r="BW27" s="618"/>
      <c r="BX27" s="618"/>
      <c r="BY27" s="618"/>
      <c r="BZ27" s="618"/>
      <c r="CA27" s="618"/>
      <c r="CB27" s="622"/>
      <c r="CD27" s="611" t="s">
        <v>304</v>
      </c>
      <c r="CE27" s="612"/>
      <c r="CF27" s="612"/>
      <c r="CG27" s="612"/>
      <c r="CH27" s="612"/>
      <c r="CI27" s="612"/>
      <c r="CJ27" s="612"/>
      <c r="CK27" s="612"/>
      <c r="CL27" s="612"/>
      <c r="CM27" s="612"/>
      <c r="CN27" s="612"/>
      <c r="CO27" s="612"/>
      <c r="CP27" s="612"/>
      <c r="CQ27" s="613"/>
      <c r="CR27" s="614">
        <v>150597348</v>
      </c>
      <c r="CS27" s="644"/>
      <c r="CT27" s="644"/>
      <c r="CU27" s="644"/>
      <c r="CV27" s="644"/>
      <c r="CW27" s="644"/>
      <c r="CX27" s="644"/>
      <c r="CY27" s="645"/>
      <c r="CZ27" s="619">
        <v>33.200000000000003</v>
      </c>
      <c r="DA27" s="646"/>
      <c r="DB27" s="646"/>
      <c r="DC27" s="649"/>
      <c r="DD27" s="623">
        <v>41580787</v>
      </c>
      <c r="DE27" s="644"/>
      <c r="DF27" s="644"/>
      <c r="DG27" s="644"/>
      <c r="DH27" s="644"/>
      <c r="DI27" s="644"/>
      <c r="DJ27" s="644"/>
      <c r="DK27" s="645"/>
      <c r="DL27" s="623">
        <v>41092517</v>
      </c>
      <c r="DM27" s="644"/>
      <c r="DN27" s="644"/>
      <c r="DO27" s="644"/>
      <c r="DP27" s="644"/>
      <c r="DQ27" s="644"/>
      <c r="DR27" s="644"/>
      <c r="DS27" s="644"/>
      <c r="DT27" s="644"/>
      <c r="DU27" s="644"/>
      <c r="DV27" s="645"/>
      <c r="DW27" s="619">
        <v>17.8</v>
      </c>
      <c r="DX27" s="646"/>
      <c r="DY27" s="646"/>
      <c r="DZ27" s="646"/>
      <c r="EA27" s="646"/>
      <c r="EB27" s="646"/>
      <c r="EC27" s="647"/>
    </row>
    <row r="28" spans="2:133" ht="11.25" customHeight="1" x14ac:dyDescent="0.2">
      <c r="B28" s="611" t="s">
        <v>305</v>
      </c>
      <c r="C28" s="612"/>
      <c r="D28" s="612"/>
      <c r="E28" s="612"/>
      <c r="F28" s="612"/>
      <c r="G28" s="612"/>
      <c r="H28" s="612"/>
      <c r="I28" s="612"/>
      <c r="J28" s="612"/>
      <c r="K28" s="612"/>
      <c r="L28" s="612"/>
      <c r="M28" s="612"/>
      <c r="N28" s="612"/>
      <c r="O28" s="612"/>
      <c r="P28" s="612"/>
      <c r="Q28" s="613"/>
      <c r="R28" s="614">
        <v>3608045</v>
      </c>
      <c r="S28" s="615"/>
      <c r="T28" s="615"/>
      <c r="U28" s="615"/>
      <c r="V28" s="615"/>
      <c r="W28" s="615"/>
      <c r="X28" s="615"/>
      <c r="Y28" s="616"/>
      <c r="Z28" s="617">
        <v>0.8</v>
      </c>
      <c r="AA28" s="617"/>
      <c r="AB28" s="617"/>
      <c r="AC28" s="617"/>
      <c r="AD28" s="618">
        <v>1331277</v>
      </c>
      <c r="AE28" s="618"/>
      <c r="AF28" s="618"/>
      <c r="AG28" s="618"/>
      <c r="AH28" s="618"/>
      <c r="AI28" s="618"/>
      <c r="AJ28" s="618"/>
      <c r="AK28" s="618"/>
      <c r="AL28" s="619">
        <v>0.6</v>
      </c>
      <c r="AM28" s="620"/>
      <c r="AN28" s="620"/>
      <c r="AO28" s="621"/>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17"/>
      <c r="BP28" s="617"/>
      <c r="BQ28" s="617"/>
      <c r="BR28" s="617"/>
      <c r="BS28" s="623"/>
      <c r="BT28" s="615"/>
      <c r="BU28" s="615"/>
      <c r="BV28" s="615"/>
      <c r="BW28" s="615"/>
      <c r="BX28" s="615"/>
      <c r="BY28" s="615"/>
      <c r="BZ28" s="615"/>
      <c r="CA28" s="615"/>
      <c r="CB28" s="624"/>
      <c r="CD28" s="611" t="s">
        <v>306</v>
      </c>
      <c r="CE28" s="612"/>
      <c r="CF28" s="612"/>
      <c r="CG28" s="612"/>
      <c r="CH28" s="612"/>
      <c r="CI28" s="612"/>
      <c r="CJ28" s="612"/>
      <c r="CK28" s="612"/>
      <c r="CL28" s="612"/>
      <c r="CM28" s="612"/>
      <c r="CN28" s="612"/>
      <c r="CO28" s="612"/>
      <c r="CP28" s="612"/>
      <c r="CQ28" s="613"/>
      <c r="CR28" s="614">
        <v>38696257</v>
      </c>
      <c r="CS28" s="615"/>
      <c r="CT28" s="615"/>
      <c r="CU28" s="615"/>
      <c r="CV28" s="615"/>
      <c r="CW28" s="615"/>
      <c r="CX28" s="615"/>
      <c r="CY28" s="616"/>
      <c r="CZ28" s="619">
        <v>8.5</v>
      </c>
      <c r="DA28" s="646"/>
      <c r="DB28" s="646"/>
      <c r="DC28" s="649"/>
      <c r="DD28" s="623">
        <v>38407282</v>
      </c>
      <c r="DE28" s="615"/>
      <c r="DF28" s="615"/>
      <c r="DG28" s="615"/>
      <c r="DH28" s="615"/>
      <c r="DI28" s="615"/>
      <c r="DJ28" s="615"/>
      <c r="DK28" s="616"/>
      <c r="DL28" s="623">
        <v>38407282</v>
      </c>
      <c r="DM28" s="615"/>
      <c r="DN28" s="615"/>
      <c r="DO28" s="615"/>
      <c r="DP28" s="615"/>
      <c r="DQ28" s="615"/>
      <c r="DR28" s="615"/>
      <c r="DS28" s="615"/>
      <c r="DT28" s="615"/>
      <c r="DU28" s="615"/>
      <c r="DV28" s="616"/>
      <c r="DW28" s="619">
        <v>16.7</v>
      </c>
      <c r="DX28" s="646"/>
      <c r="DY28" s="646"/>
      <c r="DZ28" s="646"/>
      <c r="EA28" s="646"/>
      <c r="EB28" s="646"/>
      <c r="EC28" s="647"/>
    </row>
    <row r="29" spans="2:133" ht="11.25" customHeight="1" x14ac:dyDescent="0.2">
      <c r="B29" s="611" t="s">
        <v>307</v>
      </c>
      <c r="C29" s="612"/>
      <c r="D29" s="612"/>
      <c r="E29" s="612"/>
      <c r="F29" s="612"/>
      <c r="G29" s="612"/>
      <c r="H29" s="612"/>
      <c r="I29" s="612"/>
      <c r="J29" s="612"/>
      <c r="K29" s="612"/>
      <c r="L29" s="612"/>
      <c r="M29" s="612"/>
      <c r="N29" s="612"/>
      <c r="O29" s="612"/>
      <c r="P29" s="612"/>
      <c r="Q29" s="613"/>
      <c r="R29" s="614">
        <v>1946451</v>
      </c>
      <c r="S29" s="615"/>
      <c r="T29" s="615"/>
      <c r="U29" s="615"/>
      <c r="V29" s="615"/>
      <c r="W29" s="615"/>
      <c r="X29" s="615"/>
      <c r="Y29" s="616"/>
      <c r="Z29" s="617">
        <v>0.4</v>
      </c>
      <c r="AA29" s="617"/>
      <c r="AB29" s="617"/>
      <c r="AC29" s="617"/>
      <c r="AD29" s="618">
        <v>2106</v>
      </c>
      <c r="AE29" s="618"/>
      <c r="AF29" s="618"/>
      <c r="AG29" s="618"/>
      <c r="AH29" s="618"/>
      <c r="AI29" s="618"/>
      <c r="AJ29" s="618"/>
      <c r="AK29" s="618"/>
      <c r="AL29" s="619">
        <v>0</v>
      </c>
      <c r="AM29" s="620"/>
      <c r="AN29" s="620"/>
      <c r="AO29" s="621"/>
      <c r="AP29" s="635"/>
      <c r="AQ29" s="636"/>
      <c r="AR29" s="636"/>
      <c r="AS29" s="636"/>
      <c r="AT29" s="636"/>
      <c r="AU29" s="636"/>
      <c r="AV29" s="636"/>
      <c r="AW29" s="636"/>
      <c r="AX29" s="636"/>
      <c r="AY29" s="636"/>
      <c r="AZ29" s="636"/>
      <c r="BA29" s="636"/>
      <c r="BB29" s="636"/>
      <c r="BC29" s="636"/>
      <c r="BD29" s="636"/>
      <c r="BE29" s="636"/>
      <c r="BF29" s="637"/>
      <c r="BG29" s="614"/>
      <c r="BH29" s="615"/>
      <c r="BI29" s="615"/>
      <c r="BJ29" s="615"/>
      <c r="BK29" s="615"/>
      <c r="BL29" s="615"/>
      <c r="BM29" s="615"/>
      <c r="BN29" s="616"/>
      <c r="BO29" s="617"/>
      <c r="BP29" s="617"/>
      <c r="BQ29" s="617"/>
      <c r="BR29" s="617"/>
      <c r="BS29" s="618"/>
      <c r="BT29" s="618"/>
      <c r="BU29" s="618"/>
      <c r="BV29" s="618"/>
      <c r="BW29" s="618"/>
      <c r="BX29" s="618"/>
      <c r="BY29" s="618"/>
      <c r="BZ29" s="618"/>
      <c r="CA29" s="618"/>
      <c r="CB29" s="622"/>
      <c r="CD29" s="652" t="s">
        <v>308</v>
      </c>
      <c r="CE29" s="653"/>
      <c r="CF29" s="611" t="s">
        <v>309</v>
      </c>
      <c r="CG29" s="612"/>
      <c r="CH29" s="612"/>
      <c r="CI29" s="612"/>
      <c r="CJ29" s="612"/>
      <c r="CK29" s="612"/>
      <c r="CL29" s="612"/>
      <c r="CM29" s="612"/>
      <c r="CN29" s="612"/>
      <c r="CO29" s="612"/>
      <c r="CP29" s="612"/>
      <c r="CQ29" s="613"/>
      <c r="CR29" s="614">
        <v>38696257</v>
      </c>
      <c r="CS29" s="644"/>
      <c r="CT29" s="644"/>
      <c r="CU29" s="644"/>
      <c r="CV29" s="644"/>
      <c r="CW29" s="644"/>
      <c r="CX29" s="644"/>
      <c r="CY29" s="645"/>
      <c r="CZ29" s="619">
        <v>8.5</v>
      </c>
      <c r="DA29" s="646"/>
      <c r="DB29" s="646"/>
      <c r="DC29" s="649"/>
      <c r="DD29" s="623">
        <v>38407282</v>
      </c>
      <c r="DE29" s="644"/>
      <c r="DF29" s="644"/>
      <c r="DG29" s="644"/>
      <c r="DH29" s="644"/>
      <c r="DI29" s="644"/>
      <c r="DJ29" s="644"/>
      <c r="DK29" s="645"/>
      <c r="DL29" s="623">
        <v>38407282</v>
      </c>
      <c r="DM29" s="644"/>
      <c r="DN29" s="644"/>
      <c r="DO29" s="644"/>
      <c r="DP29" s="644"/>
      <c r="DQ29" s="644"/>
      <c r="DR29" s="644"/>
      <c r="DS29" s="644"/>
      <c r="DT29" s="644"/>
      <c r="DU29" s="644"/>
      <c r="DV29" s="645"/>
      <c r="DW29" s="619">
        <v>16.7</v>
      </c>
      <c r="DX29" s="646"/>
      <c r="DY29" s="646"/>
      <c r="DZ29" s="646"/>
      <c r="EA29" s="646"/>
      <c r="EB29" s="646"/>
      <c r="EC29" s="647"/>
    </row>
    <row r="30" spans="2:133" ht="11.25" customHeight="1" x14ac:dyDescent="0.2">
      <c r="B30" s="611" t="s">
        <v>310</v>
      </c>
      <c r="C30" s="612"/>
      <c r="D30" s="612"/>
      <c r="E30" s="612"/>
      <c r="F30" s="612"/>
      <c r="G30" s="612"/>
      <c r="H30" s="612"/>
      <c r="I30" s="612"/>
      <c r="J30" s="612"/>
      <c r="K30" s="612"/>
      <c r="L30" s="612"/>
      <c r="M30" s="612"/>
      <c r="N30" s="612"/>
      <c r="O30" s="612"/>
      <c r="P30" s="612"/>
      <c r="Q30" s="613"/>
      <c r="R30" s="614">
        <v>129965274</v>
      </c>
      <c r="S30" s="615"/>
      <c r="T30" s="615"/>
      <c r="U30" s="615"/>
      <c r="V30" s="615"/>
      <c r="W30" s="615"/>
      <c r="X30" s="615"/>
      <c r="Y30" s="616"/>
      <c r="Z30" s="617">
        <v>28.1</v>
      </c>
      <c r="AA30" s="617"/>
      <c r="AB30" s="617"/>
      <c r="AC30" s="617"/>
      <c r="AD30" s="618" t="s">
        <v>235</v>
      </c>
      <c r="AE30" s="618"/>
      <c r="AF30" s="618"/>
      <c r="AG30" s="618"/>
      <c r="AH30" s="618"/>
      <c r="AI30" s="618"/>
      <c r="AJ30" s="618"/>
      <c r="AK30" s="618"/>
      <c r="AL30" s="619" t="s">
        <v>235</v>
      </c>
      <c r="AM30" s="620"/>
      <c r="AN30" s="620"/>
      <c r="AO30" s="621"/>
      <c r="AP30" s="596" t="s">
        <v>223</v>
      </c>
      <c r="AQ30" s="597"/>
      <c r="AR30" s="597"/>
      <c r="AS30" s="597"/>
      <c r="AT30" s="597"/>
      <c r="AU30" s="597"/>
      <c r="AV30" s="597"/>
      <c r="AW30" s="597"/>
      <c r="AX30" s="597"/>
      <c r="AY30" s="597"/>
      <c r="AZ30" s="597"/>
      <c r="BA30" s="597"/>
      <c r="BB30" s="597"/>
      <c r="BC30" s="597"/>
      <c r="BD30" s="597"/>
      <c r="BE30" s="597"/>
      <c r="BF30" s="598"/>
      <c r="BG30" s="596" t="s">
        <v>311</v>
      </c>
      <c r="BH30" s="650"/>
      <c r="BI30" s="650"/>
      <c r="BJ30" s="650"/>
      <c r="BK30" s="650"/>
      <c r="BL30" s="650"/>
      <c r="BM30" s="650"/>
      <c r="BN30" s="650"/>
      <c r="BO30" s="650"/>
      <c r="BP30" s="650"/>
      <c r="BQ30" s="651"/>
      <c r="BR30" s="596" t="s">
        <v>312</v>
      </c>
      <c r="BS30" s="650"/>
      <c r="BT30" s="650"/>
      <c r="BU30" s="650"/>
      <c r="BV30" s="650"/>
      <c r="BW30" s="650"/>
      <c r="BX30" s="650"/>
      <c r="BY30" s="650"/>
      <c r="BZ30" s="650"/>
      <c r="CA30" s="650"/>
      <c r="CB30" s="651"/>
      <c r="CD30" s="654"/>
      <c r="CE30" s="655"/>
      <c r="CF30" s="611" t="s">
        <v>313</v>
      </c>
      <c r="CG30" s="612"/>
      <c r="CH30" s="612"/>
      <c r="CI30" s="612"/>
      <c r="CJ30" s="612"/>
      <c r="CK30" s="612"/>
      <c r="CL30" s="612"/>
      <c r="CM30" s="612"/>
      <c r="CN30" s="612"/>
      <c r="CO30" s="612"/>
      <c r="CP30" s="612"/>
      <c r="CQ30" s="613"/>
      <c r="CR30" s="614">
        <v>35304323</v>
      </c>
      <c r="CS30" s="615"/>
      <c r="CT30" s="615"/>
      <c r="CU30" s="615"/>
      <c r="CV30" s="615"/>
      <c r="CW30" s="615"/>
      <c r="CX30" s="615"/>
      <c r="CY30" s="616"/>
      <c r="CZ30" s="619">
        <v>7.8</v>
      </c>
      <c r="DA30" s="646"/>
      <c r="DB30" s="646"/>
      <c r="DC30" s="649"/>
      <c r="DD30" s="623">
        <v>35015348</v>
      </c>
      <c r="DE30" s="615"/>
      <c r="DF30" s="615"/>
      <c r="DG30" s="615"/>
      <c r="DH30" s="615"/>
      <c r="DI30" s="615"/>
      <c r="DJ30" s="615"/>
      <c r="DK30" s="616"/>
      <c r="DL30" s="623">
        <v>35015348</v>
      </c>
      <c r="DM30" s="615"/>
      <c r="DN30" s="615"/>
      <c r="DO30" s="615"/>
      <c r="DP30" s="615"/>
      <c r="DQ30" s="615"/>
      <c r="DR30" s="615"/>
      <c r="DS30" s="615"/>
      <c r="DT30" s="615"/>
      <c r="DU30" s="615"/>
      <c r="DV30" s="616"/>
      <c r="DW30" s="619">
        <v>15.2</v>
      </c>
      <c r="DX30" s="646"/>
      <c r="DY30" s="646"/>
      <c r="DZ30" s="646"/>
      <c r="EA30" s="646"/>
      <c r="EB30" s="646"/>
      <c r="EC30" s="647"/>
    </row>
    <row r="31" spans="2:133" ht="11.25" customHeight="1" x14ac:dyDescent="0.2">
      <c r="B31" s="627" t="s">
        <v>314</v>
      </c>
      <c r="C31" s="628"/>
      <c r="D31" s="628"/>
      <c r="E31" s="628"/>
      <c r="F31" s="628"/>
      <c r="G31" s="628"/>
      <c r="H31" s="628"/>
      <c r="I31" s="628"/>
      <c r="J31" s="628"/>
      <c r="K31" s="628"/>
      <c r="L31" s="628"/>
      <c r="M31" s="628"/>
      <c r="N31" s="628"/>
      <c r="O31" s="628"/>
      <c r="P31" s="628"/>
      <c r="Q31" s="629"/>
      <c r="R31" s="614">
        <v>9726</v>
      </c>
      <c r="S31" s="615"/>
      <c r="T31" s="615"/>
      <c r="U31" s="615"/>
      <c r="V31" s="615"/>
      <c r="W31" s="615"/>
      <c r="X31" s="615"/>
      <c r="Y31" s="616"/>
      <c r="Z31" s="617">
        <v>0</v>
      </c>
      <c r="AA31" s="617"/>
      <c r="AB31" s="617"/>
      <c r="AC31" s="617"/>
      <c r="AD31" s="618">
        <v>9726</v>
      </c>
      <c r="AE31" s="618"/>
      <c r="AF31" s="618"/>
      <c r="AG31" s="618"/>
      <c r="AH31" s="618"/>
      <c r="AI31" s="618"/>
      <c r="AJ31" s="618"/>
      <c r="AK31" s="618"/>
      <c r="AL31" s="619">
        <v>0</v>
      </c>
      <c r="AM31" s="620"/>
      <c r="AN31" s="620"/>
      <c r="AO31" s="621"/>
      <c r="AP31" s="662" t="s">
        <v>315</v>
      </c>
      <c r="AQ31" s="663"/>
      <c r="AR31" s="663"/>
      <c r="AS31" s="663"/>
      <c r="AT31" s="668" t="s">
        <v>316</v>
      </c>
      <c r="AU31" s="148"/>
      <c r="AV31" s="148"/>
      <c r="AW31" s="148"/>
      <c r="AX31" s="600" t="s">
        <v>188</v>
      </c>
      <c r="AY31" s="601"/>
      <c r="AZ31" s="601"/>
      <c r="BA31" s="601"/>
      <c r="BB31" s="601"/>
      <c r="BC31" s="601"/>
      <c r="BD31" s="601"/>
      <c r="BE31" s="601"/>
      <c r="BF31" s="602"/>
      <c r="BG31" s="661">
        <v>99.4</v>
      </c>
      <c r="BH31" s="658"/>
      <c r="BI31" s="658"/>
      <c r="BJ31" s="658"/>
      <c r="BK31" s="658"/>
      <c r="BL31" s="658"/>
      <c r="BM31" s="609">
        <v>98.7</v>
      </c>
      <c r="BN31" s="658"/>
      <c r="BO31" s="658"/>
      <c r="BP31" s="658"/>
      <c r="BQ31" s="659"/>
      <c r="BR31" s="661">
        <v>99.4</v>
      </c>
      <c r="BS31" s="658"/>
      <c r="BT31" s="658"/>
      <c r="BU31" s="658"/>
      <c r="BV31" s="658"/>
      <c r="BW31" s="658"/>
      <c r="BX31" s="609">
        <v>98.6</v>
      </c>
      <c r="BY31" s="658"/>
      <c r="BZ31" s="658"/>
      <c r="CA31" s="658"/>
      <c r="CB31" s="659"/>
      <c r="CD31" s="654"/>
      <c r="CE31" s="655"/>
      <c r="CF31" s="611" t="s">
        <v>317</v>
      </c>
      <c r="CG31" s="612"/>
      <c r="CH31" s="612"/>
      <c r="CI31" s="612"/>
      <c r="CJ31" s="612"/>
      <c r="CK31" s="612"/>
      <c r="CL31" s="612"/>
      <c r="CM31" s="612"/>
      <c r="CN31" s="612"/>
      <c r="CO31" s="612"/>
      <c r="CP31" s="612"/>
      <c r="CQ31" s="613"/>
      <c r="CR31" s="614">
        <v>3391934</v>
      </c>
      <c r="CS31" s="644"/>
      <c r="CT31" s="644"/>
      <c r="CU31" s="644"/>
      <c r="CV31" s="644"/>
      <c r="CW31" s="644"/>
      <c r="CX31" s="644"/>
      <c r="CY31" s="645"/>
      <c r="CZ31" s="619">
        <v>0.7</v>
      </c>
      <c r="DA31" s="646"/>
      <c r="DB31" s="646"/>
      <c r="DC31" s="649"/>
      <c r="DD31" s="623">
        <v>3391934</v>
      </c>
      <c r="DE31" s="644"/>
      <c r="DF31" s="644"/>
      <c r="DG31" s="644"/>
      <c r="DH31" s="644"/>
      <c r="DI31" s="644"/>
      <c r="DJ31" s="644"/>
      <c r="DK31" s="645"/>
      <c r="DL31" s="623">
        <v>3391934</v>
      </c>
      <c r="DM31" s="644"/>
      <c r="DN31" s="644"/>
      <c r="DO31" s="644"/>
      <c r="DP31" s="644"/>
      <c r="DQ31" s="644"/>
      <c r="DR31" s="644"/>
      <c r="DS31" s="644"/>
      <c r="DT31" s="644"/>
      <c r="DU31" s="644"/>
      <c r="DV31" s="645"/>
      <c r="DW31" s="619">
        <v>1.5</v>
      </c>
      <c r="DX31" s="646"/>
      <c r="DY31" s="646"/>
      <c r="DZ31" s="646"/>
      <c r="EA31" s="646"/>
      <c r="EB31" s="646"/>
      <c r="EC31" s="647"/>
    </row>
    <row r="32" spans="2:133" ht="11.25" customHeight="1" x14ac:dyDescent="0.2">
      <c r="B32" s="611" t="s">
        <v>318</v>
      </c>
      <c r="C32" s="612"/>
      <c r="D32" s="612"/>
      <c r="E32" s="612"/>
      <c r="F32" s="612"/>
      <c r="G32" s="612"/>
      <c r="H32" s="612"/>
      <c r="I32" s="612"/>
      <c r="J32" s="612"/>
      <c r="K32" s="612"/>
      <c r="L32" s="612"/>
      <c r="M32" s="612"/>
      <c r="N32" s="612"/>
      <c r="O32" s="612"/>
      <c r="P32" s="612"/>
      <c r="Q32" s="613"/>
      <c r="R32" s="614">
        <v>28752049</v>
      </c>
      <c r="S32" s="615"/>
      <c r="T32" s="615"/>
      <c r="U32" s="615"/>
      <c r="V32" s="615"/>
      <c r="W32" s="615"/>
      <c r="X32" s="615"/>
      <c r="Y32" s="616"/>
      <c r="Z32" s="617">
        <v>6.2</v>
      </c>
      <c r="AA32" s="617"/>
      <c r="AB32" s="617"/>
      <c r="AC32" s="617"/>
      <c r="AD32" s="618" t="s">
        <v>235</v>
      </c>
      <c r="AE32" s="618"/>
      <c r="AF32" s="618"/>
      <c r="AG32" s="618"/>
      <c r="AH32" s="618"/>
      <c r="AI32" s="618"/>
      <c r="AJ32" s="618"/>
      <c r="AK32" s="618"/>
      <c r="AL32" s="619" t="s">
        <v>244</v>
      </c>
      <c r="AM32" s="620"/>
      <c r="AN32" s="620"/>
      <c r="AO32" s="621"/>
      <c r="AP32" s="664"/>
      <c r="AQ32" s="665"/>
      <c r="AR32" s="665"/>
      <c r="AS32" s="665"/>
      <c r="AT32" s="669"/>
      <c r="AU32" s="144" t="s">
        <v>319</v>
      </c>
      <c r="AX32" s="611" t="s">
        <v>320</v>
      </c>
      <c r="AY32" s="612"/>
      <c r="AZ32" s="612"/>
      <c r="BA32" s="612"/>
      <c r="BB32" s="612"/>
      <c r="BC32" s="612"/>
      <c r="BD32" s="612"/>
      <c r="BE32" s="612"/>
      <c r="BF32" s="613"/>
      <c r="BG32" s="671">
        <v>99.2</v>
      </c>
      <c r="BH32" s="644"/>
      <c r="BI32" s="644"/>
      <c r="BJ32" s="644"/>
      <c r="BK32" s="644"/>
      <c r="BL32" s="644"/>
      <c r="BM32" s="620">
        <v>98.2</v>
      </c>
      <c r="BN32" s="644"/>
      <c r="BO32" s="644"/>
      <c r="BP32" s="644"/>
      <c r="BQ32" s="660"/>
      <c r="BR32" s="671">
        <v>99.3</v>
      </c>
      <c r="BS32" s="644"/>
      <c r="BT32" s="644"/>
      <c r="BU32" s="644"/>
      <c r="BV32" s="644"/>
      <c r="BW32" s="644"/>
      <c r="BX32" s="620">
        <v>98.2</v>
      </c>
      <c r="BY32" s="644"/>
      <c r="BZ32" s="644"/>
      <c r="CA32" s="644"/>
      <c r="CB32" s="660"/>
      <c r="CD32" s="656"/>
      <c r="CE32" s="657"/>
      <c r="CF32" s="611" t="s">
        <v>321</v>
      </c>
      <c r="CG32" s="612"/>
      <c r="CH32" s="612"/>
      <c r="CI32" s="612"/>
      <c r="CJ32" s="612"/>
      <c r="CK32" s="612"/>
      <c r="CL32" s="612"/>
      <c r="CM32" s="612"/>
      <c r="CN32" s="612"/>
      <c r="CO32" s="612"/>
      <c r="CP32" s="612"/>
      <c r="CQ32" s="613"/>
      <c r="CR32" s="614" t="s">
        <v>235</v>
      </c>
      <c r="CS32" s="615"/>
      <c r="CT32" s="615"/>
      <c r="CU32" s="615"/>
      <c r="CV32" s="615"/>
      <c r="CW32" s="615"/>
      <c r="CX32" s="615"/>
      <c r="CY32" s="616"/>
      <c r="CZ32" s="619" t="s">
        <v>235</v>
      </c>
      <c r="DA32" s="646"/>
      <c r="DB32" s="646"/>
      <c r="DC32" s="649"/>
      <c r="DD32" s="623" t="s">
        <v>277</v>
      </c>
      <c r="DE32" s="615"/>
      <c r="DF32" s="615"/>
      <c r="DG32" s="615"/>
      <c r="DH32" s="615"/>
      <c r="DI32" s="615"/>
      <c r="DJ32" s="615"/>
      <c r="DK32" s="616"/>
      <c r="DL32" s="623" t="s">
        <v>277</v>
      </c>
      <c r="DM32" s="615"/>
      <c r="DN32" s="615"/>
      <c r="DO32" s="615"/>
      <c r="DP32" s="615"/>
      <c r="DQ32" s="615"/>
      <c r="DR32" s="615"/>
      <c r="DS32" s="615"/>
      <c r="DT32" s="615"/>
      <c r="DU32" s="615"/>
      <c r="DV32" s="616"/>
      <c r="DW32" s="619" t="s">
        <v>266</v>
      </c>
      <c r="DX32" s="646"/>
      <c r="DY32" s="646"/>
      <c r="DZ32" s="646"/>
      <c r="EA32" s="646"/>
      <c r="EB32" s="646"/>
      <c r="EC32" s="647"/>
    </row>
    <row r="33" spans="2:133" ht="11.25" customHeight="1" x14ac:dyDescent="0.2">
      <c r="B33" s="611" t="s">
        <v>322</v>
      </c>
      <c r="C33" s="612"/>
      <c r="D33" s="612"/>
      <c r="E33" s="612"/>
      <c r="F33" s="612"/>
      <c r="G33" s="612"/>
      <c r="H33" s="612"/>
      <c r="I33" s="612"/>
      <c r="J33" s="612"/>
      <c r="K33" s="612"/>
      <c r="L33" s="612"/>
      <c r="M33" s="612"/>
      <c r="N33" s="612"/>
      <c r="O33" s="612"/>
      <c r="P33" s="612"/>
      <c r="Q33" s="613"/>
      <c r="R33" s="614">
        <v>4603440</v>
      </c>
      <c r="S33" s="615"/>
      <c r="T33" s="615"/>
      <c r="U33" s="615"/>
      <c r="V33" s="615"/>
      <c r="W33" s="615"/>
      <c r="X33" s="615"/>
      <c r="Y33" s="616"/>
      <c r="Z33" s="617">
        <v>1</v>
      </c>
      <c r="AA33" s="617"/>
      <c r="AB33" s="617"/>
      <c r="AC33" s="617"/>
      <c r="AD33" s="618">
        <v>472401</v>
      </c>
      <c r="AE33" s="618"/>
      <c r="AF33" s="618"/>
      <c r="AG33" s="618"/>
      <c r="AH33" s="618"/>
      <c r="AI33" s="618"/>
      <c r="AJ33" s="618"/>
      <c r="AK33" s="618"/>
      <c r="AL33" s="619">
        <v>0.2</v>
      </c>
      <c r="AM33" s="620"/>
      <c r="AN33" s="620"/>
      <c r="AO33" s="621"/>
      <c r="AP33" s="666"/>
      <c r="AQ33" s="667"/>
      <c r="AR33" s="667"/>
      <c r="AS33" s="667"/>
      <c r="AT33" s="670"/>
      <c r="AU33" s="149"/>
      <c r="AV33" s="149"/>
      <c r="AW33" s="149"/>
      <c r="AX33" s="635" t="s">
        <v>323</v>
      </c>
      <c r="AY33" s="636"/>
      <c r="AZ33" s="636"/>
      <c r="BA33" s="636"/>
      <c r="BB33" s="636"/>
      <c r="BC33" s="636"/>
      <c r="BD33" s="636"/>
      <c r="BE33" s="636"/>
      <c r="BF33" s="637"/>
      <c r="BG33" s="672">
        <v>99.5</v>
      </c>
      <c r="BH33" s="673"/>
      <c r="BI33" s="673"/>
      <c r="BJ33" s="673"/>
      <c r="BK33" s="673"/>
      <c r="BL33" s="673"/>
      <c r="BM33" s="674">
        <v>99.1</v>
      </c>
      <c r="BN33" s="673"/>
      <c r="BO33" s="673"/>
      <c r="BP33" s="673"/>
      <c r="BQ33" s="675"/>
      <c r="BR33" s="672">
        <v>99.6</v>
      </c>
      <c r="BS33" s="673"/>
      <c r="BT33" s="673"/>
      <c r="BU33" s="673"/>
      <c r="BV33" s="673"/>
      <c r="BW33" s="673"/>
      <c r="BX33" s="674">
        <v>99</v>
      </c>
      <c r="BY33" s="673"/>
      <c r="BZ33" s="673"/>
      <c r="CA33" s="673"/>
      <c r="CB33" s="675"/>
      <c r="CD33" s="611" t="s">
        <v>324</v>
      </c>
      <c r="CE33" s="612"/>
      <c r="CF33" s="612"/>
      <c r="CG33" s="612"/>
      <c r="CH33" s="612"/>
      <c r="CI33" s="612"/>
      <c r="CJ33" s="612"/>
      <c r="CK33" s="612"/>
      <c r="CL33" s="612"/>
      <c r="CM33" s="612"/>
      <c r="CN33" s="612"/>
      <c r="CO33" s="612"/>
      <c r="CP33" s="612"/>
      <c r="CQ33" s="613"/>
      <c r="CR33" s="614">
        <v>145723191</v>
      </c>
      <c r="CS33" s="644"/>
      <c r="CT33" s="644"/>
      <c r="CU33" s="644"/>
      <c r="CV33" s="644"/>
      <c r="CW33" s="644"/>
      <c r="CX33" s="644"/>
      <c r="CY33" s="645"/>
      <c r="CZ33" s="619">
        <v>32.1</v>
      </c>
      <c r="DA33" s="646"/>
      <c r="DB33" s="646"/>
      <c r="DC33" s="649"/>
      <c r="DD33" s="623">
        <v>113939797</v>
      </c>
      <c r="DE33" s="644"/>
      <c r="DF33" s="644"/>
      <c r="DG33" s="644"/>
      <c r="DH33" s="644"/>
      <c r="DI33" s="644"/>
      <c r="DJ33" s="644"/>
      <c r="DK33" s="645"/>
      <c r="DL33" s="623">
        <v>82961235</v>
      </c>
      <c r="DM33" s="644"/>
      <c r="DN33" s="644"/>
      <c r="DO33" s="644"/>
      <c r="DP33" s="644"/>
      <c r="DQ33" s="644"/>
      <c r="DR33" s="644"/>
      <c r="DS33" s="644"/>
      <c r="DT33" s="644"/>
      <c r="DU33" s="644"/>
      <c r="DV33" s="645"/>
      <c r="DW33" s="619">
        <v>36</v>
      </c>
      <c r="DX33" s="646"/>
      <c r="DY33" s="646"/>
      <c r="DZ33" s="646"/>
      <c r="EA33" s="646"/>
      <c r="EB33" s="646"/>
      <c r="EC33" s="647"/>
    </row>
    <row r="34" spans="2:133" ht="11.25" customHeight="1" x14ac:dyDescent="0.2">
      <c r="B34" s="611" t="s">
        <v>325</v>
      </c>
      <c r="C34" s="612"/>
      <c r="D34" s="612"/>
      <c r="E34" s="612"/>
      <c r="F34" s="612"/>
      <c r="G34" s="612"/>
      <c r="H34" s="612"/>
      <c r="I34" s="612"/>
      <c r="J34" s="612"/>
      <c r="K34" s="612"/>
      <c r="L34" s="612"/>
      <c r="M34" s="612"/>
      <c r="N34" s="612"/>
      <c r="O34" s="612"/>
      <c r="P34" s="612"/>
      <c r="Q34" s="613"/>
      <c r="R34" s="614">
        <v>1254066</v>
      </c>
      <c r="S34" s="615"/>
      <c r="T34" s="615"/>
      <c r="U34" s="615"/>
      <c r="V34" s="615"/>
      <c r="W34" s="615"/>
      <c r="X34" s="615"/>
      <c r="Y34" s="616"/>
      <c r="Z34" s="617">
        <v>0.3</v>
      </c>
      <c r="AA34" s="617"/>
      <c r="AB34" s="617"/>
      <c r="AC34" s="617"/>
      <c r="AD34" s="618" t="s">
        <v>244</v>
      </c>
      <c r="AE34" s="618"/>
      <c r="AF34" s="618"/>
      <c r="AG34" s="618"/>
      <c r="AH34" s="618"/>
      <c r="AI34" s="618"/>
      <c r="AJ34" s="618"/>
      <c r="AK34" s="618"/>
      <c r="AL34" s="619" t="s">
        <v>244</v>
      </c>
      <c r="AM34" s="620"/>
      <c r="AN34" s="620"/>
      <c r="AO34" s="621"/>
      <c r="AP34" s="150"/>
      <c r="AQ34" s="151"/>
      <c r="AS34" s="148"/>
      <c r="AT34" s="148"/>
      <c r="AU34" s="148"/>
      <c r="AV34" s="148"/>
      <c r="AW34" s="148"/>
      <c r="AX34" s="148"/>
      <c r="AY34" s="148"/>
      <c r="AZ34" s="148"/>
      <c r="BA34" s="148"/>
      <c r="BB34" s="148"/>
      <c r="BC34" s="148"/>
      <c r="BD34" s="148"/>
      <c r="BE34" s="148"/>
      <c r="BF34" s="148"/>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D34" s="611" t="s">
        <v>326</v>
      </c>
      <c r="CE34" s="612"/>
      <c r="CF34" s="612"/>
      <c r="CG34" s="612"/>
      <c r="CH34" s="612"/>
      <c r="CI34" s="612"/>
      <c r="CJ34" s="612"/>
      <c r="CK34" s="612"/>
      <c r="CL34" s="612"/>
      <c r="CM34" s="612"/>
      <c r="CN34" s="612"/>
      <c r="CO34" s="612"/>
      <c r="CP34" s="612"/>
      <c r="CQ34" s="613"/>
      <c r="CR34" s="614">
        <v>54913548</v>
      </c>
      <c r="CS34" s="615"/>
      <c r="CT34" s="615"/>
      <c r="CU34" s="615"/>
      <c r="CV34" s="615"/>
      <c r="CW34" s="615"/>
      <c r="CX34" s="615"/>
      <c r="CY34" s="616"/>
      <c r="CZ34" s="619">
        <v>12.1</v>
      </c>
      <c r="DA34" s="646"/>
      <c r="DB34" s="646"/>
      <c r="DC34" s="649"/>
      <c r="DD34" s="623">
        <v>40526319</v>
      </c>
      <c r="DE34" s="615"/>
      <c r="DF34" s="615"/>
      <c r="DG34" s="615"/>
      <c r="DH34" s="615"/>
      <c r="DI34" s="615"/>
      <c r="DJ34" s="615"/>
      <c r="DK34" s="616"/>
      <c r="DL34" s="623">
        <v>34585234</v>
      </c>
      <c r="DM34" s="615"/>
      <c r="DN34" s="615"/>
      <c r="DO34" s="615"/>
      <c r="DP34" s="615"/>
      <c r="DQ34" s="615"/>
      <c r="DR34" s="615"/>
      <c r="DS34" s="615"/>
      <c r="DT34" s="615"/>
      <c r="DU34" s="615"/>
      <c r="DV34" s="616"/>
      <c r="DW34" s="619">
        <v>15</v>
      </c>
      <c r="DX34" s="646"/>
      <c r="DY34" s="646"/>
      <c r="DZ34" s="646"/>
      <c r="EA34" s="646"/>
      <c r="EB34" s="646"/>
      <c r="EC34" s="647"/>
    </row>
    <row r="35" spans="2:133" ht="11.25" customHeight="1" x14ac:dyDescent="0.2">
      <c r="B35" s="611" t="s">
        <v>327</v>
      </c>
      <c r="C35" s="612"/>
      <c r="D35" s="612"/>
      <c r="E35" s="612"/>
      <c r="F35" s="612"/>
      <c r="G35" s="612"/>
      <c r="H35" s="612"/>
      <c r="I35" s="612"/>
      <c r="J35" s="612"/>
      <c r="K35" s="612"/>
      <c r="L35" s="612"/>
      <c r="M35" s="612"/>
      <c r="N35" s="612"/>
      <c r="O35" s="612"/>
      <c r="P35" s="612"/>
      <c r="Q35" s="613"/>
      <c r="R35" s="614">
        <v>17735265</v>
      </c>
      <c r="S35" s="615"/>
      <c r="T35" s="615"/>
      <c r="U35" s="615"/>
      <c r="V35" s="615"/>
      <c r="W35" s="615"/>
      <c r="X35" s="615"/>
      <c r="Y35" s="616"/>
      <c r="Z35" s="617">
        <v>3.8</v>
      </c>
      <c r="AA35" s="617"/>
      <c r="AB35" s="617"/>
      <c r="AC35" s="617"/>
      <c r="AD35" s="618" t="s">
        <v>235</v>
      </c>
      <c r="AE35" s="618"/>
      <c r="AF35" s="618"/>
      <c r="AG35" s="618"/>
      <c r="AH35" s="618"/>
      <c r="AI35" s="618"/>
      <c r="AJ35" s="618"/>
      <c r="AK35" s="618"/>
      <c r="AL35" s="619" t="s">
        <v>266</v>
      </c>
      <c r="AM35" s="620"/>
      <c r="AN35" s="620"/>
      <c r="AO35" s="621"/>
      <c r="AP35" s="152"/>
      <c r="AQ35" s="596" t="s">
        <v>328</v>
      </c>
      <c r="AR35" s="597"/>
      <c r="AS35" s="597"/>
      <c r="AT35" s="597"/>
      <c r="AU35" s="597"/>
      <c r="AV35" s="597"/>
      <c r="AW35" s="597"/>
      <c r="AX35" s="597"/>
      <c r="AY35" s="597"/>
      <c r="AZ35" s="597"/>
      <c r="BA35" s="597"/>
      <c r="BB35" s="597"/>
      <c r="BC35" s="597"/>
      <c r="BD35" s="597"/>
      <c r="BE35" s="597"/>
      <c r="BF35" s="598"/>
      <c r="BG35" s="596" t="s">
        <v>329</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11" t="s">
        <v>330</v>
      </c>
      <c r="CE35" s="612"/>
      <c r="CF35" s="612"/>
      <c r="CG35" s="612"/>
      <c r="CH35" s="612"/>
      <c r="CI35" s="612"/>
      <c r="CJ35" s="612"/>
      <c r="CK35" s="612"/>
      <c r="CL35" s="612"/>
      <c r="CM35" s="612"/>
      <c r="CN35" s="612"/>
      <c r="CO35" s="612"/>
      <c r="CP35" s="612"/>
      <c r="CQ35" s="613"/>
      <c r="CR35" s="614">
        <v>5088656</v>
      </c>
      <c r="CS35" s="644"/>
      <c r="CT35" s="644"/>
      <c r="CU35" s="644"/>
      <c r="CV35" s="644"/>
      <c r="CW35" s="644"/>
      <c r="CX35" s="644"/>
      <c r="CY35" s="645"/>
      <c r="CZ35" s="619">
        <v>1.1000000000000001</v>
      </c>
      <c r="DA35" s="646"/>
      <c r="DB35" s="646"/>
      <c r="DC35" s="649"/>
      <c r="DD35" s="623">
        <v>3696569</v>
      </c>
      <c r="DE35" s="644"/>
      <c r="DF35" s="644"/>
      <c r="DG35" s="644"/>
      <c r="DH35" s="644"/>
      <c r="DI35" s="644"/>
      <c r="DJ35" s="644"/>
      <c r="DK35" s="645"/>
      <c r="DL35" s="623">
        <v>3675369</v>
      </c>
      <c r="DM35" s="644"/>
      <c r="DN35" s="644"/>
      <c r="DO35" s="644"/>
      <c r="DP35" s="644"/>
      <c r="DQ35" s="644"/>
      <c r="DR35" s="644"/>
      <c r="DS35" s="644"/>
      <c r="DT35" s="644"/>
      <c r="DU35" s="644"/>
      <c r="DV35" s="645"/>
      <c r="DW35" s="619">
        <v>1.6</v>
      </c>
      <c r="DX35" s="646"/>
      <c r="DY35" s="646"/>
      <c r="DZ35" s="646"/>
      <c r="EA35" s="646"/>
      <c r="EB35" s="646"/>
      <c r="EC35" s="647"/>
    </row>
    <row r="36" spans="2:133" ht="11.25" customHeight="1" x14ac:dyDescent="0.2">
      <c r="B36" s="611" t="s">
        <v>331</v>
      </c>
      <c r="C36" s="612"/>
      <c r="D36" s="612"/>
      <c r="E36" s="612"/>
      <c r="F36" s="612"/>
      <c r="G36" s="612"/>
      <c r="H36" s="612"/>
      <c r="I36" s="612"/>
      <c r="J36" s="612"/>
      <c r="K36" s="612"/>
      <c r="L36" s="612"/>
      <c r="M36" s="612"/>
      <c r="N36" s="612"/>
      <c r="O36" s="612"/>
      <c r="P36" s="612"/>
      <c r="Q36" s="613"/>
      <c r="R36" s="614">
        <v>8259430</v>
      </c>
      <c r="S36" s="615"/>
      <c r="T36" s="615"/>
      <c r="U36" s="615"/>
      <c r="V36" s="615"/>
      <c r="W36" s="615"/>
      <c r="X36" s="615"/>
      <c r="Y36" s="616"/>
      <c r="Z36" s="617">
        <v>1.8</v>
      </c>
      <c r="AA36" s="617"/>
      <c r="AB36" s="617"/>
      <c r="AC36" s="617"/>
      <c r="AD36" s="618" t="s">
        <v>235</v>
      </c>
      <c r="AE36" s="618"/>
      <c r="AF36" s="618"/>
      <c r="AG36" s="618"/>
      <c r="AH36" s="618"/>
      <c r="AI36" s="618"/>
      <c r="AJ36" s="618"/>
      <c r="AK36" s="618"/>
      <c r="AL36" s="619" t="s">
        <v>235</v>
      </c>
      <c r="AM36" s="620"/>
      <c r="AN36" s="620"/>
      <c r="AO36" s="621"/>
      <c r="AP36" s="152"/>
      <c r="AQ36" s="676" t="s">
        <v>332</v>
      </c>
      <c r="AR36" s="677"/>
      <c r="AS36" s="677"/>
      <c r="AT36" s="677"/>
      <c r="AU36" s="677"/>
      <c r="AV36" s="677"/>
      <c r="AW36" s="677"/>
      <c r="AX36" s="677"/>
      <c r="AY36" s="678"/>
      <c r="AZ36" s="603">
        <v>45075303</v>
      </c>
      <c r="BA36" s="604"/>
      <c r="BB36" s="604"/>
      <c r="BC36" s="604"/>
      <c r="BD36" s="604"/>
      <c r="BE36" s="604"/>
      <c r="BF36" s="679"/>
      <c r="BG36" s="600" t="s">
        <v>333</v>
      </c>
      <c r="BH36" s="601"/>
      <c r="BI36" s="601"/>
      <c r="BJ36" s="601"/>
      <c r="BK36" s="601"/>
      <c r="BL36" s="601"/>
      <c r="BM36" s="601"/>
      <c r="BN36" s="601"/>
      <c r="BO36" s="601"/>
      <c r="BP36" s="601"/>
      <c r="BQ36" s="601"/>
      <c r="BR36" s="601"/>
      <c r="BS36" s="601"/>
      <c r="BT36" s="601"/>
      <c r="BU36" s="602"/>
      <c r="BV36" s="603">
        <v>140554</v>
      </c>
      <c r="BW36" s="604"/>
      <c r="BX36" s="604"/>
      <c r="BY36" s="604"/>
      <c r="BZ36" s="604"/>
      <c r="CA36" s="604"/>
      <c r="CB36" s="679"/>
      <c r="CD36" s="611" t="s">
        <v>334</v>
      </c>
      <c r="CE36" s="612"/>
      <c r="CF36" s="612"/>
      <c r="CG36" s="612"/>
      <c r="CH36" s="612"/>
      <c r="CI36" s="612"/>
      <c r="CJ36" s="612"/>
      <c r="CK36" s="612"/>
      <c r="CL36" s="612"/>
      <c r="CM36" s="612"/>
      <c r="CN36" s="612"/>
      <c r="CO36" s="612"/>
      <c r="CP36" s="612"/>
      <c r="CQ36" s="613"/>
      <c r="CR36" s="614">
        <v>32789361</v>
      </c>
      <c r="CS36" s="615"/>
      <c r="CT36" s="615"/>
      <c r="CU36" s="615"/>
      <c r="CV36" s="615"/>
      <c r="CW36" s="615"/>
      <c r="CX36" s="615"/>
      <c r="CY36" s="616"/>
      <c r="CZ36" s="619">
        <v>7.2</v>
      </c>
      <c r="DA36" s="646"/>
      <c r="DB36" s="646"/>
      <c r="DC36" s="649"/>
      <c r="DD36" s="623">
        <v>29071387</v>
      </c>
      <c r="DE36" s="615"/>
      <c r="DF36" s="615"/>
      <c r="DG36" s="615"/>
      <c r="DH36" s="615"/>
      <c r="DI36" s="615"/>
      <c r="DJ36" s="615"/>
      <c r="DK36" s="616"/>
      <c r="DL36" s="623">
        <v>17266679</v>
      </c>
      <c r="DM36" s="615"/>
      <c r="DN36" s="615"/>
      <c r="DO36" s="615"/>
      <c r="DP36" s="615"/>
      <c r="DQ36" s="615"/>
      <c r="DR36" s="615"/>
      <c r="DS36" s="615"/>
      <c r="DT36" s="615"/>
      <c r="DU36" s="615"/>
      <c r="DV36" s="616"/>
      <c r="DW36" s="619">
        <v>7.5</v>
      </c>
      <c r="DX36" s="646"/>
      <c r="DY36" s="646"/>
      <c r="DZ36" s="646"/>
      <c r="EA36" s="646"/>
      <c r="EB36" s="646"/>
      <c r="EC36" s="647"/>
    </row>
    <row r="37" spans="2:133" ht="11.25" customHeight="1" x14ac:dyDescent="0.2">
      <c r="B37" s="611" t="s">
        <v>335</v>
      </c>
      <c r="C37" s="612"/>
      <c r="D37" s="612"/>
      <c r="E37" s="612"/>
      <c r="F37" s="612"/>
      <c r="G37" s="612"/>
      <c r="H37" s="612"/>
      <c r="I37" s="612"/>
      <c r="J37" s="612"/>
      <c r="K37" s="612"/>
      <c r="L37" s="612"/>
      <c r="M37" s="612"/>
      <c r="N37" s="612"/>
      <c r="O37" s="612"/>
      <c r="P37" s="612"/>
      <c r="Q37" s="613"/>
      <c r="R37" s="614">
        <v>7403395</v>
      </c>
      <c r="S37" s="615"/>
      <c r="T37" s="615"/>
      <c r="U37" s="615"/>
      <c r="V37" s="615"/>
      <c r="W37" s="615"/>
      <c r="X37" s="615"/>
      <c r="Y37" s="616"/>
      <c r="Z37" s="617">
        <v>1.6</v>
      </c>
      <c r="AA37" s="617"/>
      <c r="AB37" s="617"/>
      <c r="AC37" s="617"/>
      <c r="AD37" s="618">
        <v>440490</v>
      </c>
      <c r="AE37" s="618"/>
      <c r="AF37" s="618"/>
      <c r="AG37" s="618"/>
      <c r="AH37" s="618"/>
      <c r="AI37" s="618"/>
      <c r="AJ37" s="618"/>
      <c r="AK37" s="618"/>
      <c r="AL37" s="619">
        <v>0.2</v>
      </c>
      <c r="AM37" s="620"/>
      <c r="AN37" s="620"/>
      <c r="AO37" s="621"/>
      <c r="AQ37" s="680" t="s">
        <v>336</v>
      </c>
      <c r="AR37" s="681"/>
      <c r="AS37" s="681"/>
      <c r="AT37" s="681"/>
      <c r="AU37" s="681"/>
      <c r="AV37" s="681"/>
      <c r="AW37" s="681"/>
      <c r="AX37" s="681"/>
      <c r="AY37" s="682"/>
      <c r="AZ37" s="614">
        <v>7562140</v>
      </c>
      <c r="BA37" s="615"/>
      <c r="BB37" s="615"/>
      <c r="BC37" s="615"/>
      <c r="BD37" s="644"/>
      <c r="BE37" s="644"/>
      <c r="BF37" s="660"/>
      <c r="BG37" s="611" t="s">
        <v>337</v>
      </c>
      <c r="BH37" s="612"/>
      <c r="BI37" s="612"/>
      <c r="BJ37" s="612"/>
      <c r="BK37" s="612"/>
      <c r="BL37" s="612"/>
      <c r="BM37" s="612"/>
      <c r="BN37" s="612"/>
      <c r="BO37" s="612"/>
      <c r="BP37" s="612"/>
      <c r="BQ37" s="612"/>
      <c r="BR37" s="612"/>
      <c r="BS37" s="612"/>
      <c r="BT37" s="612"/>
      <c r="BU37" s="613"/>
      <c r="BV37" s="614">
        <v>-1578895</v>
      </c>
      <c r="BW37" s="615"/>
      <c r="BX37" s="615"/>
      <c r="BY37" s="615"/>
      <c r="BZ37" s="615"/>
      <c r="CA37" s="615"/>
      <c r="CB37" s="624"/>
      <c r="CD37" s="611" t="s">
        <v>338</v>
      </c>
      <c r="CE37" s="612"/>
      <c r="CF37" s="612"/>
      <c r="CG37" s="612"/>
      <c r="CH37" s="612"/>
      <c r="CI37" s="612"/>
      <c r="CJ37" s="612"/>
      <c r="CK37" s="612"/>
      <c r="CL37" s="612"/>
      <c r="CM37" s="612"/>
      <c r="CN37" s="612"/>
      <c r="CO37" s="612"/>
      <c r="CP37" s="612"/>
      <c r="CQ37" s="613"/>
      <c r="CR37" s="614">
        <v>15390</v>
      </c>
      <c r="CS37" s="644"/>
      <c r="CT37" s="644"/>
      <c r="CU37" s="644"/>
      <c r="CV37" s="644"/>
      <c r="CW37" s="644"/>
      <c r="CX37" s="644"/>
      <c r="CY37" s="645"/>
      <c r="CZ37" s="619">
        <v>0</v>
      </c>
      <c r="DA37" s="646"/>
      <c r="DB37" s="646"/>
      <c r="DC37" s="649"/>
      <c r="DD37" s="623">
        <v>15390</v>
      </c>
      <c r="DE37" s="644"/>
      <c r="DF37" s="644"/>
      <c r="DG37" s="644"/>
      <c r="DH37" s="644"/>
      <c r="DI37" s="644"/>
      <c r="DJ37" s="644"/>
      <c r="DK37" s="645"/>
      <c r="DL37" s="623">
        <v>15390</v>
      </c>
      <c r="DM37" s="644"/>
      <c r="DN37" s="644"/>
      <c r="DO37" s="644"/>
      <c r="DP37" s="644"/>
      <c r="DQ37" s="644"/>
      <c r="DR37" s="644"/>
      <c r="DS37" s="644"/>
      <c r="DT37" s="644"/>
      <c r="DU37" s="644"/>
      <c r="DV37" s="645"/>
      <c r="DW37" s="619">
        <v>0</v>
      </c>
      <c r="DX37" s="646"/>
      <c r="DY37" s="646"/>
      <c r="DZ37" s="646"/>
      <c r="EA37" s="646"/>
      <c r="EB37" s="646"/>
      <c r="EC37" s="647"/>
    </row>
    <row r="38" spans="2:133" ht="11.25" customHeight="1" x14ac:dyDescent="0.2">
      <c r="B38" s="611" t="s">
        <v>339</v>
      </c>
      <c r="C38" s="612"/>
      <c r="D38" s="612"/>
      <c r="E38" s="612"/>
      <c r="F38" s="612"/>
      <c r="G38" s="612"/>
      <c r="H38" s="612"/>
      <c r="I38" s="612"/>
      <c r="J38" s="612"/>
      <c r="K38" s="612"/>
      <c r="L38" s="612"/>
      <c r="M38" s="612"/>
      <c r="N38" s="612"/>
      <c r="O38" s="612"/>
      <c r="P38" s="612"/>
      <c r="Q38" s="613"/>
      <c r="R38" s="614">
        <v>24032740</v>
      </c>
      <c r="S38" s="615"/>
      <c r="T38" s="615"/>
      <c r="U38" s="615"/>
      <c r="V38" s="615"/>
      <c r="W38" s="615"/>
      <c r="X38" s="615"/>
      <c r="Y38" s="616"/>
      <c r="Z38" s="617">
        <v>5.2</v>
      </c>
      <c r="AA38" s="617"/>
      <c r="AB38" s="617"/>
      <c r="AC38" s="617"/>
      <c r="AD38" s="618" t="s">
        <v>235</v>
      </c>
      <c r="AE38" s="618"/>
      <c r="AF38" s="618"/>
      <c r="AG38" s="618"/>
      <c r="AH38" s="618"/>
      <c r="AI38" s="618"/>
      <c r="AJ38" s="618"/>
      <c r="AK38" s="618"/>
      <c r="AL38" s="619" t="s">
        <v>244</v>
      </c>
      <c r="AM38" s="620"/>
      <c r="AN38" s="620"/>
      <c r="AO38" s="621"/>
      <c r="AQ38" s="680" t="s">
        <v>340</v>
      </c>
      <c r="AR38" s="681"/>
      <c r="AS38" s="681"/>
      <c r="AT38" s="681"/>
      <c r="AU38" s="681"/>
      <c r="AV38" s="681"/>
      <c r="AW38" s="681"/>
      <c r="AX38" s="681"/>
      <c r="AY38" s="682"/>
      <c r="AZ38" s="614">
        <v>1959709</v>
      </c>
      <c r="BA38" s="615"/>
      <c r="BB38" s="615"/>
      <c r="BC38" s="615"/>
      <c r="BD38" s="644"/>
      <c r="BE38" s="644"/>
      <c r="BF38" s="660"/>
      <c r="BG38" s="611" t="s">
        <v>341</v>
      </c>
      <c r="BH38" s="612"/>
      <c r="BI38" s="612"/>
      <c r="BJ38" s="612"/>
      <c r="BK38" s="612"/>
      <c r="BL38" s="612"/>
      <c r="BM38" s="612"/>
      <c r="BN38" s="612"/>
      <c r="BO38" s="612"/>
      <c r="BP38" s="612"/>
      <c r="BQ38" s="612"/>
      <c r="BR38" s="612"/>
      <c r="BS38" s="612"/>
      <c r="BT38" s="612"/>
      <c r="BU38" s="613"/>
      <c r="BV38" s="614">
        <v>105429</v>
      </c>
      <c r="BW38" s="615"/>
      <c r="BX38" s="615"/>
      <c r="BY38" s="615"/>
      <c r="BZ38" s="615"/>
      <c r="CA38" s="615"/>
      <c r="CB38" s="624"/>
      <c r="CD38" s="611" t="s">
        <v>342</v>
      </c>
      <c r="CE38" s="612"/>
      <c r="CF38" s="612"/>
      <c r="CG38" s="612"/>
      <c r="CH38" s="612"/>
      <c r="CI38" s="612"/>
      <c r="CJ38" s="612"/>
      <c r="CK38" s="612"/>
      <c r="CL38" s="612"/>
      <c r="CM38" s="612"/>
      <c r="CN38" s="612"/>
      <c r="CO38" s="612"/>
      <c r="CP38" s="612"/>
      <c r="CQ38" s="613"/>
      <c r="CR38" s="614">
        <v>35553454</v>
      </c>
      <c r="CS38" s="615"/>
      <c r="CT38" s="615"/>
      <c r="CU38" s="615"/>
      <c r="CV38" s="615"/>
      <c r="CW38" s="615"/>
      <c r="CX38" s="615"/>
      <c r="CY38" s="616"/>
      <c r="CZ38" s="619">
        <v>7.8</v>
      </c>
      <c r="DA38" s="646"/>
      <c r="DB38" s="646"/>
      <c r="DC38" s="649"/>
      <c r="DD38" s="623">
        <v>28122337</v>
      </c>
      <c r="DE38" s="615"/>
      <c r="DF38" s="615"/>
      <c r="DG38" s="615"/>
      <c r="DH38" s="615"/>
      <c r="DI38" s="615"/>
      <c r="DJ38" s="615"/>
      <c r="DK38" s="616"/>
      <c r="DL38" s="623">
        <v>27433953</v>
      </c>
      <c r="DM38" s="615"/>
      <c r="DN38" s="615"/>
      <c r="DO38" s="615"/>
      <c r="DP38" s="615"/>
      <c r="DQ38" s="615"/>
      <c r="DR38" s="615"/>
      <c r="DS38" s="615"/>
      <c r="DT38" s="615"/>
      <c r="DU38" s="615"/>
      <c r="DV38" s="616"/>
      <c r="DW38" s="619">
        <v>11.9</v>
      </c>
      <c r="DX38" s="646"/>
      <c r="DY38" s="646"/>
      <c r="DZ38" s="646"/>
      <c r="EA38" s="646"/>
      <c r="EB38" s="646"/>
      <c r="EC38" s="647"/>
    </row>
    <row r="39" spans="2:133" ht="11.25" customHeight="1" x14ac:dyDescent="0.2">
      <c r="B39" s="611" t="s">
        <v>343</v>
      </c>
      <c r="C39" s="612"/>
      <c r="D39" s="612"/>
      <c r="E39" s="612"/>
      <c r="F39" s="612"/>
      <c r="G39" s="612"/>
      <c r="H39" s="612"/>
      <c r="I39" s="612"/>
      <c r="J39" s="612"/>
      <c r="K39" s="612"/>
      <c r="L39" s="612"/>
      <c r="M39" s="612"/>
      <c r="N39" s="612"/>
      <c r="O39" s="612"/>
      <c r="P39" s="612"/>
      <c r="Q39" s="613"/>
      <c r="R39" s="614" t="s">
        <v>244</v>
      </c>
      <c r="S39" s="615"/>
      <c r="T39" s="615"/>
      <c r="U39" s="615"/>
      <c r="V39" s="615"/>
      <c r="W39" s="615"/>
      <c r="X39" s="615"/>
      <c r="Y39" s="616"/>
      <c r="Z39" s="617" t="s">
        <v>244</v>
      </c>
      <c r="AA39" s="617"/>
      <c r="AB39" s="617"/>
      <c r="AC39" s="617"/>
      <c r="AD39" s="618" t="s">
        <v>235</v>
      </c>
      <c r="AE39" s="618"/>
      <c r="AF39" s="618"/>
      <c r="AG39" s="618"/>
      <c r="AH39" s="618"/>
      <c r="AI39" s="618"/>
      <c r="AJ39" s="618"/>
      <c r="AK39" s="618"/>
      <c r="AL39" s="619" t="s">
        <v>244</v>
      </c>
      <c r="AM39" s="620"/>
      <c r="AN39" s="620"/>
      <c r="AO39" s="621"/>
      <c r="AQ39" s="680" t="s">
        <v>344</v>
      </c>
      <c r="AR39" s="681"/>
      <c r="AS39" s="681"/>
      <c r="AT39" s="681"/>
      <c r="AU39" s="681"/>
      <c r="AV39" s="681"/>
      <c r="AW39" s="681"/>
      <c r="AX39" s="681"/>
      <c r="AY39" s="682"/>
      <c r="AZ39" s="614">
        <v>15517</v>
      </c>
      <c r="BA39" s="615"/>
      <c r="BB39" s="615"/>
      <c r="BC39" s="615"/>
      <c r="BD39" s="644"/>
      <c r="BE39" s="644"/>
      <c r="BF39" s="660"/>
      <c r="BG39" s="611" t="s">
        <v>345</v>
      </c>
      <c r="BH39" s="612"/>
      <c r="BI39" s="612"/>
      <c r="BJ39" s="612"/>
      <c r="BK39" s="612"/>
      <c r="BL39" s="612"/>
      <c r="BM39" s="612"/>
      <c r="BN39" s="612"/>
      <c r="BO39" s="612"/>
      <c r="BP39" s="612"/>
      <c r="BQ39" s="612"/>
      <c r="BR39" s="612"/>
      <c r="BS39" s="612"/>
      <c r="BT39" s="612"/>
      <c r="BU39" s="613"/>
      <c r="BV39" s="614">
        <v>156450</v>
      </c>
      <c r="BW39" s="615"/>
      <c r="BX39" s="615"/>
      <c r="BY39" s="615"/>
      <c r="BZ39" s="615"/>
      <c r="CA39" s="615"/>
      <c r="CB39" s="624"/>
      <c r="CD39" s="611" t="s">
        <v>346</v>
      </c>
      <c r="CE39" s="612"/>
      <c r="CF39" s="612"/>
      <c r="CG39" s="612"/>
      <c r="CH39" s="612"/>
      <c r="CI39" s="612"/>
      <c r="CJ39" s="612"/>
      <c r="CK39" s="612"/>
      <c r="CL39" s="612"/>
      <c r="CM39" s="612"/>
      <c r="CN39" s="612"/>
      <c r="CO39" s="612"/>
      <c r="CP39" s="612"/>
      <c r="CQ39" s="613"/>
      <c r="CR39" s="614">
        <v>16412885</v>
      </c>
      <c r="CS39" s="644"/>
      <c r="CT39" s="644"/>
      <c r="CU39" s="644"/>
      <c r="CV39" s="644"/>
      <c r="CW39" s="644"/>
      <c r="CX39" s="644"/>
      <c r="CY39" s="645"/>
      <c r="CZ39" s="619">
        <v>3.6</v>
      </c>
      <c r="DA39" s="646"/>
      <c r="DB39" s="646"/>
      <c r="DC39" s="649"/>
      <c r="DD39" s="623">
        <v>12506885</v>
      </c>
      <c r="DE39" s="644"/>
      <c r="DF39" s="644"/>
      <c r="DG39" s="644"/>
      <c r="DH39" s="644"/>
      <c r="DI39" s="644"/>
      <c r="DJ39" s="644"/>
      <c r="DK39" s="645"/>
      <c r="DL39" s="623" t="s">
        <v>235</v>
      </c>
      <c r="DM39" s="644"/>
      <c r="DN39" s="644"/>
      <c r="DO39" s="644"/>
      <c r="DP39" s="644"/>
      <c r="DQ39" s="644"/>
      <c r="DR39" s="644"/>
      <c r="DS39" s="644"/>
      <c r="DT39" s="644"/>
      <c r="DU39" s="644"/>
      <c r="DV39" s="645"/>
      <c r="DW39" s="619" t="s">
        <v>235</v>
      </c>
      <c r="DX39" s="646"/>
      <c r="DY39" s="646"/>
      <c r="DZ39" s="646"/>
      <c r="EA39" s="646"/>
      <c r="EB39" s="646"/>
      <c r="EC39" s="647"/>
    </row>
    <row r="40" spans="2:133" ht="11.25" customHeight="1" x14ac:dyDescent="0.2">
      <c r="B40" s="611" t="s">
        <v>347</v>
      </c>
      <c r="C40" s="612"/>
      <c r="D40" s="612"/>
      <c r="E40" s="612"/>
      <c r="F40" s="612"/>
      <c r="G40" s="612"/>
      <c r="H40" s="612"/>
      <c r="I40" s="612"/>
      <c r="J40" s="612"/>
      <c r="K40" s="612"/>
      <c r="L40" s="612"/>
      <c r="M40" s="612"/>
      <c r="N40" s="612"/>
      <c r="O40" s="612"/>
      <c r="P40" s="612"/>
      <c r="Q40" s="613"/>
      <c r="R40" s="614">
        <v>8039800</v>
      </c>
      <c r="S40" s="615"/>
      <c r="T40" s="615"/>
      <c r="U40" s="615"/>
      <c r="V40" s="615"/>
      <c r="W40" s="615"/>
      <c r="X40" s="615"/>
      <c r="Y40" s="616"/>
      <c r="Z40" s="617">
        <v>1.7</v>
      </c>
      <c r="AA40" s="617"/>
      <c r="AB40" s="617"/>
      <c r="AC40" s="617"/>
      <c r="AD40" s="618" t="s">
        <v>235</v>
      </c>
      <c r="AE40" s="618"/>
      <c r="AF40" s="618"/>
      <c r="AG40" s="618"/>
      <c r="AH40" s="618"/>
      <c r="AI40" s="618"/>
      <c r="AJ40" s="618"/>
      <c r="AK40" s="618"/>
      <c r="AL40" s="619" t="s">
        <v>244</v>
      </c>
      <c r="AM40" s="620"/>
      <c r="AN40" s="620"/>
      <c r="AO40" s="621"/>
      <c r="AQ40" s="680" t="s">
        <v>348</v>
      </c>
      <c r="AR40" s="681"/>
      <c r="AS40" s="681"/>
      <c r="AT40" s="681"/>
      <c r="AU40" s="681"/>
      <c r="AV40" s="681"/>
      <c r="AW40" s="681"/>
      <c r="AX40" s="681"/>
      <c r="AY40" s="682"/>
      <c r="AZ40" s="614" t="s">
        <v>244</v>
      </c>
      <c r="BA40" s="615"/>
      <c r="BB40" s="615"/>
      <c r="BC40" s="615"/>
      <c r="BD40" s="644"/>
      <c r="BE40" s="644"/>
      <c r="BF40" s="660"/>
      <c r="BG40" s="664" t="s">
        <v>349</v>
      </c>
      <c r="BH40" s="665"/>
      <c r="BI40" s="665"/>
      <c r="BJ40" s="665"/>
      <c r="BK40" s="665"/>
      <c r="BL40" s="153"/>
      <c r="BM40" s="612" t="s">
        <v>350</v>
      </c>
      <c r="BN40" s="612"/>
      <c r="BO40" s="612"/>
      <c r="BP40" s="612"/>
      <c r="BQ40" s="612"/>
      <c r="BR40" s="612"/>
      <c r="BS40" s="612"/>
      <c r="BT40" s="612"/>
      <c r="BU40" s="613"/>
      <c r="BV40" s="614">
        <v>96</v>
      </c>
      <c r="BW40" s="615"/>
      <c r="BX40" s="615"/>
      <c r="BY40" s="615"/>
      <c r="BZ40" s="615"/>
      <c r="CA40" s="615"/>
      <c r="CB40" s="624"/>
      <c r="CD40" s="611" t="s">
        <v>351</v>
      </c>
      <c r="CE40" s="612"/>
      <c r="CF40" s="612"/>
      <c r="CG40" s="612"/>
      <c r="CH40" s="612"/>
      <c r="CI40" s="612"/>
      <c r="CJ40" s="612"/>
      <c r="CK40" s="612"/>
      <c r="CL40" s="612"/>
      <c r="CM40" s="612"/>
      <c r="CN40" s="612"/>
      <c r="CO40" s="612"/>
      <c r="CP40" s="612"/>
      <c r="CQ40" s="613"/>
      <c r="CR40" s="614">
        <v>965287</v>
      </c>
      <c r="CS40" s="615"/>
      <c r="CT40" s="615"/>
      <c r="CU40" s="615"/>
      <c r="CV40" s="615"/>
      <c r="CW40" s="615"/>
      <c r="CX40" s="615"/>
      <c r="CY40" s="616"/>
      <c r="CZ40" s="619">
        <v>0.2</v>
      </c>
      <c r="DA40" s="646"/>
      <c r="DB40" s="646"/>
      <c r="DC40" s="649"/>
      <c r="DD40" s="623">
        <v>16300</v>
      </c>
      <c r="DE40" s="615"/>
      <c r="DF40" s="615"/>
      <c r="DG40" s="615"/>
      <c r="DH40" s="615"/>
      <c r="DI40" s="615"/>
      <c r="DJ40" s="615"/>
      <c r="DK40" s="616"/>
      <c r="DL40" s="623" t="s">
        <v>235</v>
      </c>
      <c r="DM40" s="615"/>
      <c r="DN40" s="615"/>
      <c r="DO40" s="615"/>
      <c r="DP40" s="615"/>
      <c r="DQ40" s="615"/>
      <c r="DR40" s="615"/>
      <c r="DS40" s="615"/>
      <c r="DT40" s="615"/>
      <c r="DU40" s="615"/>
      <c r="DV40" s="616"/>
      <c r="DW40" s="619" t="s">
        <v>244</v>
      </c>
      <c r="DX40" s="646"/>
      <c r="DY40" s="646"/>
      <c r="DZ40" s="646"/>
      <c r="EA40" s="646"/>
      <c r="EB40" s="646"/>
      <c r="EC40" s="647"/>
    </row>
    <row r="41" spans="2:133" ht="11.25" customHeight="1" x14ac:dyDescent="0.2">
      <c r="B41" s="635" t="s">
        <v>352</v>
      </c>
      <c r="C41" s="636"/>
      <c r="D41" s="636"/>
      <c r="E41" s="636"/>
      <c r="F41" s="636"/>
      <c r="G41" s="636"/>
      <c r="H41" s="636"/>
      <c r="I41" s="636"/>
      <c r="J41" s="636"/>
      <c r="K41" s="636"/>
      <c r="L41" s="636"/>
      <c r="M41" s="636"/>
      <c r="N41" s="636"/>
      <c r="O41" s="636"/>
      <c r="P41" s="636"/>
      <c r="Q41" s="637"/>
      <c r="R41" s="689">
        <v>462931510</v>
      </c>
      <c r="S41" s="690"/>
      <c r="T41" s="690"/>
      <c r="U41" s="690"/>
      <c r="V41" s="690"/>
      <c r="W41" s="690"/>
      <c r="X41" s="690"/>
      <c r="Y41" s="691"/>
      <c r="Z41" s="692">
        <v>100</v>
      </c>
      <c r="AA41" s="692"/>
      <c r="AB41" s="692"/>
      <c r="AC41" s="692"/>
      <c r="AD41" s="693">
        <v>222383591</v>
      </c>
      <c r="AE41" s="693"/>
      <c r="AF41" s="693"/>
      <c r="AG41" s="693"/>
      <c r="AH41" s="693"/>
      <c r="AI41" s="693"/>
      <c r="AJ41" s="693"/>
      <c r="AK41" s="693"/>
      <c r="AL41" s="694">
        <v>100</v>
      </c>
      <c r="AM41" s="674"/>
      <c r="AN41" s="674"/>
      <c r="AO41" s="695"/>
      <c r="AQ41" s="680" t="s">
        <v>353</v>
      </c>
      <c r="AR41" s="681"/>
      <c r="AS41" s="681"/>
      <c r="AT41" s="681"/>
      <c r="AU41" s="681"/>
      <c r="AV41" s="681"/>
      <c r="AW41" s="681"/>
      <c r="AX41" s="681"/>
      <c r="AY41" s="682"/>
      <c r="AZ41" s="614">
        <v>8930278</v>
      </c>
      <c r="BA41" s="615"/>
      <c r="BB41" s="615"/>
      <c r="BC41" s="615"/>
      <c r="BD41" s="644"/>
      <c r="BE41" s="644"/>
      <c r="BF41" s="660"/>
      <c r="BG41" s="664"/>
      <c r="BH41" s="665"/>
      <c r="BI41" s="665"/>
      <c r="BJ41" s="665"/>
      <c r="BK41" s="665"/>
      <c r="BL41" s="153"/>
      <c r="BM41" s="612" t="s">
        <v>354</v>
      </c>
      <c r="BN41" s="612"/>
      <c r="BO41" s="612"/>
      <c r="BP41" s="612"/>
      <c r="BQ41" s="612"/>
      <c r="BR41" s="612"/>
      <c r="BS41" s="612"/>
      <c r="BT41" s="612"/>
      <c r="BU41" s="613"/>
      <c r="BV41" s="614" t="s">
        <v>235</v>
      </c>
      <c r="BW41" s="615"/>
      <c r="BX41" s="615"/>
      <c r="BY41" s="615"/>
      <c r="BZ41" s="615"/>
      <c r="CA41" s="615"/>
      <c r="CB41" s="624"/>
      <c r="CD41" s="611" t="s">
        <v>355</v>
      </c>
      <c r="CE41" s="612"/>
      <c r="CF41" s="612"/>
      <c r="CG41" s="612"/>
      <c r="CH41" s="612"/>
      <c r="CI41" s="612"/>
      <c r="CJ41" s="612"/>
      <c r="CK41" s="612"/>
      <c r="CL41" s="612"/>
      <c r="CM41" s="612"/>
      <c r="CN41" s="612"/>
      <c r="CO41" s="612"/>
      <c r="CP41" s="612"/>
      <c r="CQ41" s="613"/>
      <c r="CR41" s="614" t="s">
        <v>235</v>
      </c>
      <c r="CS41" s="644"/>
      <c r="CT41" s="644"/>
      <c r="CU41" s="644"/>
      <c r="CV41" s="644"/>
      <c r="CW41" s="644"/>
      <c r="CX41" s="644"/>
      <c r="CY41" s="645"/>
      <c r="CZ41" s="619" t="s">
        <v>235</v>
      </c>
      <c r="DA41" s="646"/>
      <c r="DB41" s="646"/>
      <c r="DC41" s="649"/>
      <c r="DD41" s="623" t="s">
        <v>235</v>
      </c>
      <c r="DE41" s="644"/>
      <c r="DF41" s="644"/>
      <c r="DG41" s="644"/>
      <c r="DH41" s="644"/>
      <c r="DI41" s="644"/>
      <c r="DJ41" s="644"/>
      <c r="DK41" s="645"/>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2">
      <c r="AQ42" s="696" t="s">
        <v>356</v>
      </c>
      <c r="AR42" s="697"/>
      <c r="AS42" s="697"/>
      <c r="AT42" s="697"/>
      <c r="AU42" s="697"/>
      <c r="AV42" s="697"/>
      <c r="AW42" s="697"/>
      <c r="AX42" s="697"/>
      <c r="AY42" s="698"/>
      <c r="AZ42" s="689">
        <v>26607659</v>
      </c>
      <c r="BA42" s="690"/>
      <c r="BB42" s="690"/>
      <c r="BC42" s="690"/>
      <c r="BD42" s="673"/>
      <c r="BE42" s="673"/>
      <c r="BF42" s="675"/>
      <c r="BG42" s="666"/>
      <c r="BH42" s="667"/>
      <c r="BI42" s="667"/>
      <c r="BJ42" s="667"/>
      <c r="BK42" s="667"/>
      <c r="BL42" s="154"/>
      <c r="BM42" s="636" t="s">
        <v>357</v>
      </c>
      <c r="BN42" s="636"/>
      <c r="BO42" s="636"/>
      <c r="BP42" s="636"/>
      <c r="BQ42" s="636"/>
      <c r="BR42" s="636"/>
      <c r="BS42" s="636"/>
      <c r="BT42" s="636"/>
      <c r="BU42" s="637"/>
      <c r="BV42" s="689">
        <v>385</v>
      </c>
      <c r="BW42" s="690"/>
      <c r="BX42" s="690"/>
      <c r="BY42" s="690"/>
      <c r="BZ42" s="690"/>
      <c r="CA42" s="690"/>
      <c r="CB42" s="699"/>
      <c r="CD42" s="611" t="s">
        <v>358</v>
      </c>
      <c r="CE42" s="612"/>
      <c r="CF42" s="612"/>
      <c r="CG42" s="612"/>
      <c r="CH42" s="612"/>
      <c r="CI42" s="612"/>
      <c r="CJ42" s="612"/>
      <c r="CK42" s="612"/>
      <c r="CL42" s="612"/>
      <c r="CM42" s="612"/>
      <c r="CN42" s="612"/>
      <c r="CO42" s="612"/>
      <c r="CP42" s="612"/>
      <c r="CQ42" s="613"/>
      <c r="CR42" s="614">
        <v>31496997</v>
      </c>
      <c r="CS42" s="644"/>
      <c r="CT42" s="644"/>
      <c r="CU42" s="644"/>
      <c r="CV42" s="644"/>
      <c r="CW42" s="644"/>
      <c r="CX42" s="644"/>
      <c r="CY42" s="645"/>
      <c r="CZ42" s="619">
        <v>6.9</v>
      </c>
      <c r="DA42" s="646"/>
      <c r="DB42" s="646"/>
      <c r="DC42" s="649"/>
      <c r="DD42" s="623">
        <v>4089378</v>
      </c>
      <c r="DE42" s="644"/>
      <c r="DF42" s="644"/>
      <c r="DG42" s="644"/>
      <c r="DH42" s="644"/>
      <c r="DI42" s="644"/>
      <c r="DJ42" s="644"/>
      <c r="DK42" s="645"/>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2">
      <c r="B43" s="144" t="s">
        <v>359</v>
      </c>
      <c r="CD43" s="611" t="s">
        <v>360</v>
      </c>
      <c r="CE43" s="612"/>
      <c r="CF43" s="612"/>
      <c r="CG43" s="612"/>
      <c r="CH43" s="612"/>
      <c r="CI43" s="612"/>
      <c r="CJ43" s="612"/>
      <c r="CK43" s="612"/>
      <c r="CL43" s="612"/>
      <c r="CM43" s="612"/>
      <c r="CN43" s="612"/>
      <c r="CO43" s="612"/>
      <c r="CP43" s="612"/>
      <c r="CQ43" s="613"/>
      <c r="CR43" s="614">
        <v>1046481</v>
      </c>
      <c r="CS43" s="644"/>
      <c r="CT43" s="644"/>
      <c r="CU43" s="644"/>
      <c r="CV43" s="644"/>
      <c r="CW43" s="644"/>
      <c r="CX43" s="644"/>
      <c r="CY43" s="645"/>
      <c r="CZ43" s="619">
        <v>0.2</v>
      </c>
      <c r="DA43" s="646"/>
      <c r="DB43" s="646"/>
      <c r="DC43" s="649"/>
      <c r="DD43" s="623">
        <v>874961</v>
      </c>
      <c r="DE43" s="644"/>
      <c r="DF43" s="644"/>
      <c r="DG43" s="644"/>
      <c r="DH43" s="644"/>
      <c r="DI43" s="644"/>
      <c r="DJ43" s="644"/>
      <c r="DK43" s="645"/>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2">
      <c r="B44" s="700" t="s">
        <v>361</v>
      </c>
      <c r="C44" s="700"/>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0"/>
      <c r="BA44" s="700"/>
      <c r="BB44" s="700"/>
      <c r="BC44" s="700"/>
      <c r="BD44" s="700"/>
      <c r="BE44" s="700"/>
      <c r="BF44" s="700"/>
      <c r="BG44" s="700"/>
      <c r="BH44" s="700"/>
      <c r="BI44" s="700"/>
      <c r="BJ44" s="700"/>
      <c r="BK44" s="700"/>
      <c r="BL44" s="700"/>
      <c r="BM44" s="700"/>
      <c r="BN44" s="700"/>
      <c r="BO44" s="700"/>
      <c r="BP44" s="700"/>
      <c r="BQ44" s="700"/>
      <c r="BR44" s="700"/>
      <c r="BS44" s="700"/>
      <c r="BT44" s="700"/>
      <c r="BU44" s="700"/>
      <c r="BV44" s="700"/>
      <c r="BW44" s="700"/>
      <c r="BX44" s="700"/>
      <c r="BY44" s="700"/>
      <c r="BZ44" s="700"/>
      <c r="CA44" s="700"/>
      <c r="CB44" s="700"/>
      <c r="CC44" s="701"/>
      <c r="CD44" s="652" t="s">
        <v>308</v>
      </c>
      <c r="CE44" s="653"/>
      <c r="CF44" s="611" t="s">
        <v>362</v>
      </c>
      <c r="CG44" s="612"/>
      <c r="CH44" s="612"/>
      <c r="CI44" s="612"/>
      <c r="CJ44" s="612"/>
      <c r="CK44" s="612"/>
      <c r="CL44" s="612"/>
      <c r="CM44" s="612"/>
      <c r="CN44" s="612"/>
      <c r="CO44" s="612"/>
      <c r="CP44" s="612"/>
      <c r="CQ44" s="613"/>
      <c r="CR44" s="614">
        <v>31459455</v>
      </c>
      <c r="CS44" s="615"/>
      <c r="CT44" s="615"/>
      <c r="CU44" s="615"/>
      <c r="CV44" s="615"/>
      <c r="CW44" s="615"/>
      <c r="CX44" s="615"/>
      <c r="CY44" s="616"/>
      <c r="CZ44" s="619">
        <v>6.9</v>
      </c>
      <c r="DA44" s="620"/>
      <c r="DB44" s="620"/>
      <c r="DC44" s="626"/>
      <c r="DD44" s="623">
        <v>4058692</v>
      </c>
      <c r="DE44" s="615"/>
      <c r="DF44" s="615"/>
      <c r="DG44" s="615"/>
      <c r="DH44" s="615"/>
      <c r="DI44" s="615"/>
      <c r="DJ44" s="615"/>
      <c r="DK44" s="616"/>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2">
      <c r="B45" s="700" t="s">
        <v>363</v>
      </c>
      <c r="C45" s="700"/>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0"/>
      <c r="AV45" s="700"/>
      <c r="AW45" s="700"/>
      <c r="AX45" s="700"/>
      <c r="AY45" s="700"/>
      <c r="AZ45" s="700"/>
      <c r="BA45" s="700"/>
      <c r="BB45" s="700"/>
      <c r="BC45" s="700"/>
      <c r="BD45" s="700"/>
      <c r="BE45" s="700"/>
      <c r="BF45" s="700"/>
      <c r="BG45" s="700"/>
      <c r="BH45" s="700"/>
      <c r="BI45" s="700"/>
      <c r="BJ45" s="700"/>
      <c r="BK45" s="700"/>
      <c r="BL45" s="700"/>
      <c r="BM45" s="700"/>
      <c r="BN45" s="700"/>
      <c r="BO45" s="700"/>
      <c r="BP45" s="700"/>
      <c r="BQ45" s="700"/>
      <c r="BR45" s="700"/>
      <c r="BS45" s="700"/>
      <c r="BT45" s="700"/>
      <c r="BU45" s="700"/>
      <c r="BV45" s="700"/>
      <c r="BW45" s="700"/>
      <c r="BX45" s="700"/>
      <c r="BY45" s="700"/>
      <c r="BZ45" s="700"/>
      <c r="CA45" s="700"/>
      <c r="CB45" s="700"/>
      <c r="CC45" s="701"/>
      <c r="CD45" s="654"/>
      <c r="CE45" s="655"/>
      <c r="CF45" s="611" t="s">
        <v>364</v>
      </c>
      <c r="CG45" s="612"/>
      <c r="CH45" s="612"/>
      <c r="CI45" s="612"/>
      <c r="CJ45" s="612"/>
      <c r="CK45" s="612"/>
      <c r="CL45" s="612"/>
      <c r="CM45" s="612"/>
      <c r="CN45" s="612"/>
      <c r="CO45" s="612"/>
      <c r="CP45" s="612"/>
      <c r="CQ45" s="613"/>
      <c r="CR45" s="614">
        <v>17772319</v>
      </c>
      <c r="CS45" s="644"/>
      <c r="CT45" s="644"/>
      <c r="CU45" s="644"/>
      <c r="CV45" s="644"/>
      <c r="CW45" s="644"/>
      <c r="CX45" s="644"/>
      <c r="CY45" s="645"/>
      <c r="CZ45" s="619">
        <v>3.9</v>
      </c>
      <c r="DA45" s="646"/>
      <c r="DB45" s="646"/>
      <c r="DC45" s="649"/>
      <c r="DD45" s="623">
        <v>580300</v>
      </c>
      <c r="DE45" s="644"/>
      <c r="DF45" s="644"/>
      <c r="DG45" s="644"/>
      <c r="DH45" s="644"/>
      <c r="DI45" s="644"/>
      <c r="DJ45" s="644"/>
      <c r="DK45" s="645"/>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2">
      <c r="B46" s="155"/>
      <c r="CD46" s="654"/>
      <c r="CE46" s="655"/>
      <c r="CF46" s="611" t="s">
        <v>365</v>
      </c>
      <c r="CG46" s="612"/>
      <c r="CH46" s="612"/>
      <c r="CI46" s="612"/>
      <c r="CJ46" s="612"/>
      <c r="CK46" s="612"/>
      <c r="CL46" s="612"/>
      <c r="CM46" s="612"/>
      <c r="CN46" s="612"/>
      <c r="CO46" s="612"/>
      <c r="CP46" s="612"/>
      <c r="CQ46" s="613"/>
      <c r="CR46" s="614">
        <v>13266636</v>
      </c>
      <c r="CS46" s="615"/>
      <c r="CT46" s="615"/>
      <c r="CU46" s="615"/>
      <c r="CV46" s="615"/>
      <c r="CW46" s="615"/>
      <c r="CX46" s="615"/>
      <c r="CY46" s="616"/>
      <c r="CZ46" s="619">
        <v>2.9</v>
      </c>
      <c r="DA46" s="620"/>
      <c r="DB46" s="620"/>
      <c r="DC46" s="626"/>
      <c r="DD46" s="623">
        <v>3477392</v>
      </c>
      <c r="DE46" s="615"/>
      <c r="DF46" s="615"/>
      <c r="DG46" s="615"/>
      <c r="DH46" s="615"/>
      <c r="DI46" s="615"/>
      <c r="DJ46" s="615"/>
      <c r="DK46" s="616"/>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2">
      <c r="B47" s="155"/>
      <c r="CD47" s="654"/>
      <c r="CE47" s="655"/>
      <c r="CF47" s="611" t="s">
        <v>366</v>
      </c>
      <c r="CG47" s="612"/>
      <c r="CH47" s="612"/>
      <c r="CI47" s="612"/>
      <c r="CJ47" s="612"/>
      <c r="CK47" s="612"/>
      <c r="CL47" s="612"/>
      <c r="CM47" s="612"/>
      <c r="CN47" s="612"/>
      <c r="CO47" s="612"/>
      <c r="CP47" s="612"/>
      <c r="CQ47" s="613"/>
      <c r="CR47" s="614">
        <v>37542</v>
      </c>
      <c r="CS47" s="644"/>
      <c r="CT47" s="644"/>
      <c r="CU47" s="644"/>
      <c r="CV47" s="644"/>
      <c r="CW47" s="644"/>
      <c r="CX47" s="644"/>
      <c r="CY47" s="645"/>
      <c r="CZ47" s="619">
        <v>0</v>
      </c>
      <c r="DA47" s="646"/>
      <c r="DB47" s="646"/>
      <c r="DC47" s="649"/>
      <c r="DD47" s="623">
        <v>30686</v>
      </c>
      <c r="DE47" s="644"/>
      <c r="DF47" s="644"/>
      <c r="DG47" s="644"/>
      <c r="DH47" s="644"/>
      <c r="DI47" s="644"/>
      <c r="DJ47" s="644"/>
      <c r="DK47" s="645"/>
      <c r="DL47" s="683"/>
      <c r="DM47" s="684"/>
      <c r="DN47" s="684"/>
      <c r="DO47" s="684"/>
      <c r="DP47" s="684"/>
      <c r="DQ47" s="684"/>
      <c r="DR47" s="684"/>
      <c r="DS47" s="684"/>
      <c r="DT47" s="684"/>
      <c r="DU47" s="684"/>
      <c r="DV47" s="685"/>
      <c r="DW47" s="686"/>
      <c r="DX47" s="687"/>
      <c r="DY47" s="687"/>
      <c r="DZ47" s="687"/>
      <c r="EA47" s="687"/>
      <c r="EB47" s="687"/>
      <c r="EC47" s="688"/>
    </row>
    <row r="48" spans="2:133" ht="11" x14ac:dyDescent="0.2">
      <c r="B48" s="155"/>
      <c r="CD48" s="656"/>
      <c r="CE48" s="657"/>
      <c r="CF48" s="611" t="s">
        <v>367</v>
      </c>
      <c r="CG48" s="612"/>
      <c r="CH48" s="612"/>
      <c r="CI48" s="612"/>
      <c r="CJ48" s="612"/>
      <c r="CK48" s="612"/>
      <c r="CL48" s="612"/>
      <c r="CM48" s="612"/>
      <c r="CN48" s="612"/>
      <c r="CO48" s="612"/>
      <c r="CP48" s="612"/>
      <c r="CQ48" s="613"/>
      <c r="CR48" s="614" t="s">
        <v>244</v>
      </c>
      <c r="CS48" s="615"/>
      <c r="CT48" s="615"/>
      <c r="CU48" s="615"/>
      <c r="CV48" s="615"/>
      <c r="CW48" s="615"/>
      <c r="CX48" s="615"/>
      <c r="CY48" s="616"/>
      <c r="CZ48" s="619" t="s">
        <v>235</v>
      </c>
      <c r="DA48" s="620"/>
      <c r="DB48" s="620"/>
      <c r="DC48" s="626"/>
      <c r="DD48" s="623" t="s">
        <v>244</v>
      </c>
      <c r="DE48" s="615"/>
      <c r="DF48" s="615"/>
      <c r="DG48" s="615"/>
      <c r="DH48" s="615"/>
      <c r="DI48" s="615"/>
      <c r="DJ48" s="615"/>
      <c r="DK48" s="616"/>
      <c r="DL48" s="683"/>
      <c r="DM48" s="684"/>
      <c r="DN48" s="684"/>
      <c r="DO48" s="684"/>
      <c r="DP48" s="684"/>
      <c r="DQ48" s="684"/>
      <c r="DR48" s="684"/>
      <c r="DS48" s="684"/>
      <c r="DT48" s="684"/>
      <c r="DU48" s="684"/>
      <c r="DV48" s="685"/>
      <c r="DW48" s="686"/>
      <c r="DX48" s="687"/>
      <c r="DY48" s="687"/>
      <c r="DZ48" s="687"/>
      <c r="EA48" s="687"/>
      <c r="EB48" s="687"/>
      <c r="EC48" s="688"/>
    </row>
    <row r="49" spans="2:133" ht="11.25" customHeight="1" x14ac:dyDescent="0.2">
      <c r="B49" s="155"/>
      <c r="CD49" s="635" t="s">
        <v>368</v>
      </c>
      <c r="CE49" s="636"/>
      <c r="CF49" s="636"/>
      <c r="CG49" s="636"/>
      <c r="CH49" s="636"/>
      <c r="CI49" s="636"/>
      <c r="CJ49" s="636"/>
      <c r="CK49" s="636"/>
      <c r="CL49" s="636"/>
      <c r="CM49" s="636"/>
      <c r="CN49" s="636"/>
      <c r="CO49" s="636"/>
      <c r="CP49" s="636"/>
      <c r="CQ49" s="637"/>
      <c r="CR49" s="689">
        <v>454091696</v>
      </c>
      <c r="CS49" s="673"/>
      <c r="CT49" s="673"/>
      <c r="CU49" s="673"/>
      <c r="CV49" s="673"/>
      <c r="CW49" s="673"/>
      <c r="CX49" s="673"/>
      <c r="CY49" s="702"/>
      <c r="CZ49" s="694">
        <v>100</v>
      </c>
      <c r="DA49" s="703"/>
      <c r="DB49" s="703"/>
      <c r="DC49" s="704"/>
      <c r="DD49" s="705">
        <v>271934802</v>
      </c>
      <c r="DE49" s="673"/>
      <c r="DF49" s="673"/>
      <c r="DG49" s="673"/>
      <c r="DH49" s="673"/>
      <c r="DI49" s="673"/>
      <c r="DJ49" s="673"/>
      <c r="DK49" s="702"/>
      <c r="DL49" s="706"/>
      <c r="DM49" s="707"/>
      <c r="DN49" s="707"/>
      <c r="DO49" s="707"/>
      <c r="DP49" s="707"/>
      <c r="DQ49" s="707"/>
      <c r="DR49" s="707"/>
      <c r="DS49" s="707"/>
      <c r="DT49" s="707"/>
      <c r="DU49" s="707"/>
      <c r="DV49" s="708"/>
      <c r="DW49" s="709"/>
      <c r="DX49" s="710"/>
      <c r="DY49" s="710"/>
      <c r="DZ49" s="710"/>
      <c r="EA49" s="710"/>
      <c r="EB49" s="710"/>
      <c r="EC49" s="711"/>
    </row>
  </sheetData>
  <sheetProtection algorithmName="SHA-512" hashValue="JwsmoG0ATfMDrAX9l9GksbLWuAopZGTdy29+uAXq0I+vpym6q3Ebhb9d7wuCiY9+lZ50RIqy/OzaNSVAHiCzyQ==" saltValue="p45FZ4sX5k30gtj19DjJl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161" customWidth="1"/>
    <col min="131" max="131" width="1.6328125" style="161" customWidth="1"/>
    <col min="132" max="16384" width="9" style="161" hidden="1"/>
  </cols>
  <sheetData>
    <row r="1" spans="1:131" ht="11.25" customHeight="1" thickBot="1" x14ac:dyDescent="0.25">
      <c r="A1" s="157"/>
      <c r="B1" s="157"/>
      <c r="C1" s="157"/>
      <c r="D1" s="157"/>
      <c r="E1" s="157"/>
      <c r="F1" s="157"/>
      <c r="G1" s="157"/>
      <c r="H1" s="157"/>
      <c r="I1" s="157"/>
      <c r="J1" s="157"/>
      <c r="K1" s="157"/>
      <c r="L1" s="157"/>
      <c r="M1" s="157"/>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9"/>
      <c r="DR1" s="159"/>
      <c r="DS1" s="159"/>
      <c r="DT1" s="159"/>
      <c r="DU1" s="159"/>
      <c r="DV1" s="159"/>
      <c r="DW1" s="159"/>
      <c r="DX1" s="159"/>
      <c r="DY1" s="159"/>
      <c r="DZ1" s="159"/>
      <c r="EA1" s="160"/>
    </row>
    <row r="2" spans="1:131" ht="26.25" customHeight="1" thickBot="1" x14ac:dyDescent="0.25">
      <c r="A2" s="712" t="s">
        <v>369</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712"/>
      <c r="AY2" s="712"/>
      <c r="AZ2" s="712"/>
      <c r="BA2" s="712"/>
      <c r="BB2" s="712"/>
      <c r="BC2" s="712"/>
      <c r="BD2" s="712"/>
      <c r="BE2" s="712"/>
      <c r="BF2" s="712"/>
      <c r="BG2" s="712"/>
      <c r="BH2" s="712"/>
      <c r="BI2" s="712"/>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713" t="s">
        <v>370</v>
      </c>
      <c r="DK2" s="714"/>
      <c r="DL2" s="714"/>
      <c r="DM2" s="714"/>
      <c r="DN2" s="714"/>
      <c r="DO2" s="715"/>
      <c r="DP2" s="158"/>
      <c r="DQ2" s="713" t="s">
        <v>371</v>
      </c>
      <c r="DR2" s="714"/>
      <c r="DS2" s="714"/>
      <c r="DT2" s="714"/>
      <c r="DU2" s="714"/>
      <c r="DV2" s="714"/>
      <c r="DW2" s="714"/>
      <c r="DX2" s="714"/>
      <c r="DY2" s="714"/>
      <c r="DZ2" s="715"/>
      <c r="EA2" s="160"/>
    </row>
    <row r="3" spans="1:131" ht="11.25" customHeight="1" x14ac:dyDescent="0.2">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60"/>
    </row>
    <row r="4" spans="1:131" s="165" customFormat="1" ht="26.25" customHeight="1" thickBot="1" x14ac:dyDescent="0.25">
      <c r="A4" s="716" t="s">
        <v>372</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162"/>
      <c r="BA4" s="162"/>
      <c r="BB4" s="162"/>
      <c r="BC4" s="162"/>
      <c r="BD4" s="162"/>
      <c r="BE4" s="163"/>
      <c r="BF4" s="163"/>
      <c r="BG4" s="163"/>
      <c r="BH4" s="163"/>
      <c r="BI4" s="163"/>
      <c r="BJ4" s="163"/>
      <c r="BK4" s="163"/>
      <c r="BL4" s="163"/>
      <c r="BM4" s="163"/>
      <c r="BN4" s="163"/>
      <c r="BO4" s="163"/>
      <c r="BP4" s="163"/>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164"/>
    </row>
    <row r="5" spans="1:131" s="165" customFormat="1" ht="26.25" customHeight="1" x14ac:dyDescent="0.2">
      <c r="A5" s="718" t="s">
        <v>374</v>
      </c>
      <c r="B5" s="719"/>
      <c r="C5" s="719"/>
      <c r="D5" s="719"/>
      <c r="E5" s="719"/>
      <c r="F5" s="719"/>
      <c r="G5" s="719"/>
      <c r="H5" s="719"/>
      <c r="I5" s="719"/>
      <c r="J5" s="719"/>
      <c r="K5" s="719"/>
      <c r="L5" s="719"/>
      <c r="M5" s="719"/>
      <c r="N5" s="719"/>
      <c r="O5" s="719"/>
      <c r="P5" s="720"/>
      <c r="Q5" s="724" t="s">
        <v>375</v>
      </c>
      <c r="R5" s="725"/>
      <c r="S5" s="725"/>
      <c r="T5" s="725"/>
      <c r="U5" s="726"/>
      <c r="V5" s="724" t="s">
        <v>376</v>
      </c>
      <c r="W5" s="725"/>
      <c r="X5" s="725"/>
      <c r="Y5" s="725"/>
      <c r="Z5" s="726"/>
      <c r="AA5" s="724" t="s">
        <v>377</v>
      </c>
      <c r="AB5" s="725"/>
      <c r="AC5" s="725"/>
      <c r="AD5" s="725"/>
      <c r="AE5" s="725"/>
      <c r="AF5" s="730" t="s">
        <v>378</v>
      </c>
      <c r="AG5" s="725"/>
      <c r="AH5" s="725"/>
      <c r="AI5" s="725"/>
      <c r="AJ5" s="731"/>
      <c r="AK5" s="725" t="s">
        <v>379</v>
      </c>
      <c r="AL5" s="725"/>
      <c r="AM5" s="725"/>
      <c r="AN5" s="725"/>
      <c r="AO5" s="726"/>
      <c r="AP5" s="724" t="s">
        <v>380</v>
      </c>
      <c r="AQ5" s="725"/>
      <c r="AR5" s="725"/>
      <c r="AS5" s="725"/>
      <c r="AT5" s="726"/>
      <c r="AU5" s="724" t="s">
        <v>381</v>
      </c>
      <c r="AV5" s="725"/>
      <c r="AW5" s="725"/>
      <c r="AX5" s="725"/>
      <c r="AY5" s="731"/>
      <c r="AZ5" s="162"/>
      <c r="BA5" s="162"/>
      <c r="BB5" s="162"/>
      <c r="BC5" s="162"/>
      <c r="BD5" s="162"/>
      <c r="BE5" s="163"/>
      <c r="BF5" s="163"/>
      <c r="BG5" s="163"/>
      <c r="BH5" s="163"/>
      <c r="BI5" s="163"/>
      <c r="BJ5" s="163"/>
      <c r="BK5" s="163"/>
      <c r="BL5" s="163"/>
      <c r="BM5" s="163"/>
      <c r="BN5" s="163"/>
      <c r="BO5" s="163"/>
      <c r="BP5" s="163"/>
      <c r="BQ5" s="718" t="s">
        <v>382</v>
      </c>
      <c r="BR5" s="719"/>
      <c r="BS5" s="719"/>
      <c r="BT5" s="719"/>
      <c r="BU5" s="719"/>
      <c r="BV5" s="719"/>
      <c r="BW5" s="719"/>
      <c r="BX5" s="719"/>
      <c r="BY5" s="719"/>
      <c r="BZ5" s="719"/>
      <c r="CA5" s="719"/>
      <c r="CB5" s="719"/>
      <c r="CC5" s="719"/>
      <c r="CD5" s="719"/>
      <c r="CE5" s="719"/>
      <c r="CF5" s="719"/>
      <c r="CG5" s="720"/>
      <c r="CH5" s="724" t="s">
        <v>383</v>
      </c>
      <c r="CI5" s="725"/>
      <c r="CJ5" s="725"/>
      <c r="CK5" s="725"/>
      <c r="CL5" s="726"/>
      <c r="CM5" s="724" t="s">
        <v>384</v>
      </c>
      <c r="CN5" s="725"/>
      <c r="CO5" s="725"/>
      <c r="CP5" s="725"/>
      <c r="CQ5" s="726"/>
      <c r="CR5" s="724" t="s">
        <v>385</v>
      </c>
      <c r="CS5" s="725"/>
      <c r="CT5" s="725"/>
      <c r="CU5" s="725"/>
      <c r="CV5" s="726"/>
      <c r="CW5" s="724" t="s">
        <v>386</v>
      </c>
      <c r="CX5" s="725"/>
      <c r="CY5" s="725"/>
      <c r="CZ5" s="725"/>
      <c r="DA5" s="726"/>
      <c r="DB5" s="724" t="s">
        <v>387</v>
      </c>
      <c r="DC5" s="725"/>
      <c r="DD5" s="725"/>
      <c r="DE5" s="725"/>
      <c r="DF5" s="726"/>
      <c r="DG5" s="754" t="s">
        <v>388</v>
      </c>
      <c r="DH5" s="755"/>
      <c r="DI5" s="755"/>
      <c r="DJ5" s="755"/>
      <c r="DK5" s="756"/>
      <c r="DL5" s="754" t="s">
        <v>389</v>
      </c>
      <c r="DM5" s="755"/>
      <c r="DN5" s="755"/>
      <c r="DO5" s="755"/>
      <c r="DP5" s="756"/>
      <c r="DQ5" s="724" t="s">
        <v>390</v>
      </c>
      <c r="DR5" s="725"/>
      <c r="DS5" s="725"/>
      <c r="DT5" s="725"/>
      <c r="DU5" s="726"/>
      <c r="DV5" s="724" t="s">
        <v>381</v>
      </c>
      <c r="DW5" s="725"/>
      <c r="DX5" s="725"/>
      <c r="DY5" s="725"/>
      <c r="DZ5" s="731"/>
      <c r="EA5" s="164"/>
    </row>
    <row r="6" spans="1:131" s="165" customFormat="1" ht="26.25" customHeight="1" thickBot="1" x14ac:dyDescent="0.25">
      <c r="A6" s="721"/>
      <c r="B6" s="722"/>
      <c r="C6" s="722"/>
      <c r="D6" s="722"/>
      <c r="E6" s="722"/>
      <c r="F6" s="722"/>
      <c r="G6" s="722"/>
      <c r="H6" s="722"/>
      <c r="I6" s="722"/>
      <c r="J6" s="722"/>
      <c r="K6" s="722"/>
      <c r="L6" s="722"/>
      <c r="M6" s="722"/>
      <c r="N6" s="722"/>
      <c r="O6" s="722"/>
      <c r="P6" s="723"/>
      <c r="Q6" s="727"/>
      <c r="R6" s="728"/>
      <c r="S6" s="728"/>
      <c r="T6" s="728"/>
      <c r="U6" s="729"/>
      <c r="V6" s="727"/>
      <c r="W6" s="728"/>
      <c r="X6" s="728"/>
      <c r="Y6" s="728"/>
      <c r="Z6" s="729"/>
      <c r="AA6" s="727"/>
      <c r="AB6" s="728"/>
      <c r="AC6" s="728"/>
      <c r="AD6" s="728"/>
      <c r="AE6" s="728"/>
      <c r="AF6" s="732"/>
      <c r="AG6" s="728"/>
      <c r="AH6" s="728"/>
      <c r="AI6" s="728"/>
      <c r="AJ6" s="733"/>
      <c r="AK6" s="728"/>
      <c r="AL6" s="728"/>
      <c r="AM6" s="728"/>
      <c r="AN6" s="728"/>
      <c r="AO6" s="729"/>
      <c r="AP6" s="727"/>
      <c r="AQ6" s="728"/>
      <c r="AR6" s="728"/>
      <c r="AS6" s="728"/>
      <c r="AT6" s="729"/>
      <c r="AU6" s="727"/>
      <c r="AV6" s="728"/>
      <c r="AW6" s="728"/>
      <c r="AX6" s="728"/>
      <c r="AY6" s="733"/>
      <c r="AZ6" s="162"/>
      <c r="BA6" s="162"/>
      <c r="BB6" s="162"/>
      <c r="BC6" s="162"/>
      <c r="BD6" s="162"/>
      <c r="BE6" s="163"/>
      <c r="BF6" s="163"/>
      <c r="BG6" s="163"/>
      <c r="BH6" s="163"/>
      <c r="BI6" s="163"/>
      <c r="BJ6" s="163"/>
      <c r="BK6" s="163"/>
      <c r="BL6" s="163"/>
      <c r="BM6" s="163"/>
      <c r="BN6" s="163"/>
      <c r="BO6" s="163"/>
      <c r="BP6" s="163"/>
      <c r="BQ6" s="721"/>
      <c r="BR6" s="722"/>
      <c r="BS6" s="722"/>
      <c r="BT6" s="722"/>
      <c r="BU6" s="722"/>
      <c r="BV6" s="722"/>
      <c r="BW6" s="722"/>
      <c r="BX6" s="722"/>
      <c r="BY6" s="722"/>
      <c r="BZ6" s="722"/>
      <c r="CA6" s="722"/>
      <c r="CB6" s="722"/>
      <c r="CC6" s="722"/>
      <c r="CD6" s="722"/>
      <c r="CE6" s="722"/>
      <c r="CF6" s="722"/>
      <c r="CG6" s="723"/>
      <c r="CH6" s="727"/>
      <c r="CI6" s="728"/>
      <c r="CJ6" s="728"/>
      <c r="CK6" s="728"/>
      <c r="CL6" s="729"/>
      <c r="CM6" s="727"/>
      <c r="CN6" s="728"/>
      <c r="CO6" s="728"/>
      <c r="CP6" s="728"/>
      <c r="CQ6" s="729"/>
      <c r="CR6" s="727"/>
      <c r="CS6" s="728"/>
      <c r="CT6" s="728"/>
      <c r="CU6" s="728"/>
      <c r="CV6" s="729"/>
      <c r="CW6" s="727"/>
      <c r="CX6" s="728"/>
      <c r="CY6" s="728"/>
      <c r="CZ6" s="728"/>
      <c r="DA6" s="729"/>
      <c r="DB6" s="727"/>
      <c r="DC6" s="728"/>
      <c r="DD6" s="728"/>
      <c r="DE6" s="728"/>
      <c r="DF6" s="729"/>
      <c r="DG6" s="757"/>
      <c r="DH6" s="758"/>
      <c r="DI6" s="758"/>
      <c r="DJ6" s="758"/>
      <c r="DK6" s="759"/>
      <c r="DL6" s="757"/>
      <c r="DM6" s="758"/>
      <c r="DN6" s="758"/>
      <c r="DO6" s="758"/>
      <c r="DP6" s="759"/>
      <c r="DQ6" s="727"/>
      <c r="DR6" s="728"/>
      <c r="DS6" s="728"/>
      <c r="DT6" s="728"/>
      <c r="DU6" s="729"/>
      <c r="DV6" s="727"/>
      <c r="DW6" s="728"/>
      <c r="DX6" s="728"/>
      <c r="DY6" s="728"/>
      <c r="DZ6" s="733"/>
      <c r="EA6" s="164"/>
    </row>
    <row r="7" spans="1:131" s="165" customFormat="1" ht="26.25" customHeight="1" thickTop="1" x14ac:dyDescent="0.2">
      <c r="A7" s="166">
        <v>1</v>
      </c>
      <c r="B7" s="740" t="s">
        <v>391</v>
      </c>
      <c r="C7" s="741"/>
      <c r="D7" s="741"/>
      <c r="E7" s="741"/>
      <c r="F7" s="741"/>
      <c r="G7" s="741"/>
      <c r="H7" s="741"/>
      <c r="I7" s="741"/>
      <c r="J7" s="741"/>
      <c r="K7" s="741"/>
      <c r="L7" s="741"/>
      <c r="M7" s="741"/>
      <c r="N7" s="741"/>
      <c r="O7" s="741"/>
      <c r="P7" s="742"/>
      <c r="Q7" s="743">
        <v>455380</v>
      </c>
      <c r="R7" s="744"/>
      <c r="S7" s="744"/>
      <c r="T7" s="744"/>
      <c r="U7" s="744"/>
      <c r="V7" s="744">
        <v>446729</v>
      </c>
      <c r="W7" s="744"/>
      <c r="X7" s="744"/>
      <c r="Y7" s="744"/>
      <c r="Z7" s="744"/>
      <c r="AA7" s="744">
        <f>Q7-V7</f>
        <v>8651</v>
      </c>
      <c r="AB7" s="744"/>
      <c r="AC7" s="744"/>
      <c r="AD7" s="744"/>
      <c r="AE7" s="745"/>
      <c r="AF7" s="746">
        <v>7658</v>
      </c>
      <c r="AG7" s="747"/>
      <c r="AH7" s="747"/>
      <c r="AI7" s="747"/>
      <c r="AJ7" s="748"/>
      <c r="AK7" s="749">
        <v>10054</v>
      </c>
      <c r="AL7" s="750"/>
      <c r="AM7" s="750"/>
      <c r="AN7" s="750"/>
      <c r="AO7" s="750"/>
      <c r="AP7" s="750">
        <v>531388</v>
      </c>
      <c r="AQ7" s="750"/>
      <c r="AR7" s="750"/>
      <c r="AS7" s="750"/>
      <c r="AT7" s="750"/>
      <c r="AU7" s="751"/>
      <c r="AV7" s="751"/>
      <c r="AW7" s="751"/>
      <c r="AX7" s="751"/>
      <c r="AY7" s="752"/>
      <c r="AZ7" s="162"/>
      <c r="BA7" s="162"/>
      <c r="BB7" s="162"/>
      <c r="BC7" s="162"/>
      <c r="BD7" s="162"/>
      <c r="BE7" s="163"/>
      <c r="BF7" s="163"/>
      <c r="BG7" s="163"/>
      <c r="BH7" s="163"/>
      <c r="BI7" s="163"/>
      <c r="BJ7" s="163"/>
      <c r="BK7" s="163"/>
      <c r="BL7" s="163"/>
      <c r="BM7" s="163"/>
      <c r="BN7" s="163"/>
      <c r="BO7" s="163"/>
      <c r="BP7" s="163"/>
      <c r="BQ7" s="166">
        <v>1</v>
      </c>
      <c r="BR7" s="167"/>
      <c r="BS7" s="737" t="s">
        <v>595</v>
      </c>
      <c r="BT7" s="738"/>
      <c r="BU7" s="738"/>
      <c r="BV7" s="738"/>
      <c r="BW7" s="738"/>
      <c r="BX7" s="738"/>
      <c r="BY7" s="738"/>
      <c r="BZ7" s="738"/>
      <c r="CA7" s="738"/>
      <c r="CB7" s="738"/>
      <c r="CC7" s="738"/>
      <c r="CD7" s="738"/>
      <c r="CE7" s="738"/>
      <c r="CF7" s="738"/>
      <c r="CG7" s="753"/>
      <c r="CH7" s="734">
        <v>48</v>
      </c>
      <c r="CI7" s="735"/>
      <c r="CJ7" s="735"/>
      <c r="CK7" s="735"/>
      <c r="CL7" s="736"/>
      <c r="CM7" s="734">
        <v>448</v>
      </c>
      <c r="CN7" s="735"/>
      <c r="CO7" s="735"/>
      <c r="CP7" s="735"/>
      <c r="CQ7" s="736"/>
      <c r="CR7" s="734">
        <v>300</v>
      </c>
      <c r="CS7" s="735"/>
      <c r="CT7" s="735"/>
      <c r="CU7" s="735"/>
      <c r="CV7" s="736"/>
      <c r="CW7" s="734">
        <v>112</v>
      </c>
      <c r="CX7" s="735"/>
      <c r="CY7" s="735"/>
      <c r="CZ7" s="735"/>
      <c r="DA7" s="736"/>
      <c r="DB7" s="734" t="s">
        <v>527</v>
      </c>
      <c r="DC7" s="735"/>
      <c r="DD7" s="735"/>
      <c r="DE7" s="735"/>
      <c r="DF7" s="736"/>
      <c r="DG7" s="734" t="s">
        <v>527</v>
      </c>
      <c r="DH7" s="735"/>
      <c r="DI7" s="735"/>
      <c r="DJ7" s="735"/>
      <c r="DK7" s="736"/>
      <c r="DL7" s="734" t="s">
        <v>527</v>
      </c>
      <c r="DM7" s="735"/>
      <c r="DN7" s="735"/>
      <c r="DO7" s="735"/>
      <c r="DP7" s="736"/>
      <c r="DQ7" s="734" t="s">
        <v>527</v>
      </c>
      <c r="DR7" s="735"/>
      <c r="DS7" s="735"/>
      <c r="DT7" s="735"/>
      <c r="DU7" s="736"/>
      <c r="DV7" s="737"/>
      <c r="DW7" s="738"/>
      <c r="DX7" s="738"/>
      <c r="DY7" s="738"/>
      <c r="DZ7" s="739"/>
      <c r="EA7" s="164"/>
    </row>
    <row r="8" spans="1:131" s="165" customFormat="1" ht="26.25" customHeight="1" x14ac:dyDescent="0.2">
      <c r="A8" s="168">
        <v>2</v>
      </c>
      <c r="B8" s="771" t="s">
        <v>392</v>
      </c>
      <c r="C8" s="772"/>
      <c r="D8" s="772"/>
      <c r="E8" s="772"/>
      <c r="F8" s="772"/>
      <c r="G8" s="772"/>
      <c r="H8" s="772"/>
      <c r="I8" s="772"/>
      <c r="J8" s="772"/>
      <c r="K8" s="772"/>
      <c r="L8" s="772"/>
      <c r="M8" s="772"/>
      <c r="N8" s="772"/>
      <c r="O8" s="772"/>
      <c r="P8" s="773"/>
      <c r="Q8" s="774">
        <v>2007</v>
      </c>
      <c r="R8" s="775"/>
      <c r="S8" s="775"/>
      <c r="T8" s="775"/>
      <c r="U8" s="775"/>
      <c r="V8" s="775">
        <v>2007</v>
      </c>
      <c r="W8" s="775"/>
      <c r="X8" s="775"/>
      <c r="Y8" s="775"/>
      <c r="Z8" s="775"/>
      <c r="AA8" s="775">
        <f>Q8-V8</f>
        <v>0</v>
      </c>
      <c r="AB8" s="775"/>
      <c r="AC8" s="775"/>
      <c r="AD8" s="775"/>
      <c r="AE8" s="776"/>
      <c r="AF8" s="777" t="s">
        <v>128</v>
      </c>
      <c r="AG8" s="778"/>
      <c r="AH8" s="778"/>
      <c r="AI8" s="778"/>
      <c r="AJ8" s="779"/>
      <c r="AK8" s="760">
        <v>786</v>
      </c>
      <c r="AL8" s="761"/>
      <c r="AM8" s="761"/>
      <c r="AN8" s="761"/>
      <c r="AO8" s="761"/>
      <c r="AP8" s="761">
        <v>2930</v>
      </c>
      <c r="AQ8" s="761"/>
      <c r="AR8" s="761"/>
      <c r="AS8" s="761"/>
      <c r="AT8" s="761"/>
      <c r="AU8" s="762"/>
      <c r="AV8" s="762"/>
      <c r="AW8" s="762"/>
      <c r="AX8" s="762"/>
      <c r="AY8" s="763"/>
      <c r="AZ8" s="162"/>
      <c r="BA8" s="162"/>
      <c r="BB8" s="162"/>
      <c r="BC8" s="162"/>
      <c r="BD8" s="162"/>
      <c r="BE8" s="163"/>
      <c r="BF8" s="163"/>
      <c r="BG8" s="163"/>
      <c r="BH8" s="163"/>
      <c r="BI8" s="163"/>
      <c r="BJ8" s="163"/>
      <c r="BK8" s="163"/>
      <c r="BL8" s="163"/>
      <c r="BM8" s="163"/>
      <c r="BN8" s="163"/>
      <c r="BO8" s="163"/>
      <c r="BP8" s="163"/>
      <c r="BQ8" s="168">
        <v>2</v>
      </c>
      <c r="BR8" s="169"/>
      <c r="BS8" s="764" t="s">
        <v>596</v>
      </c>
      <c r="BT8" s="765"/>
      <c r="BU8" s="765"/>
      <c r="BV8" s="765"/>
      <c r="BW8" s="765"/>
      <c r="BX8" s="765"/>
      <c r="BY8" s="765"/>
      <c r="BZ8" s="765"/>
      <c r="CA8" s="765"/>
      <c r="CB8" s="765"/>
      <c r="CC8" s="765"/>
      <c r="CD8" s="765"/>
      <c r="CE8" s="765"/>
      <c r="CF8" s="765"/>
      <c r="CG8" s="766"/>
      <c r="CH8" s="767">
        <v>73</v>
      </c>
      <c r="CI8" s="768"/>
      <c r="CJ8" s="768"/>
      <c r="CK8" s="768"/>
      <c r="CL8" s="769"/>
      <c r="CM8" s="767">
        <v>242</v>
      </c>
      <c r="CN8" s="768"/>
      <c r="CO8" s="768"/>
      <c r="CP8" s="768"/>
      <c r="CQ8" s="769"/>
      <c r="CR8" s="767">
        <v>30</v>
      </c>
      <c r="CS8" s="768"/>
      <c r="CT8" s="768"/>
      <c r="CU8" s="768"/>
      <c r="CV8" s="769"/>
      <c r="CW8" s="767">
        <v>320</v>
      </c>
      <c r="CX8" s="768"/>
      <c r="CY8" s="768"/>
      <c r="CZ8" s="768"/>
      <c r="DA8" s="769"/>
      <c r="DB8" s="767" t="s">
        <v>527</v>
      </c>
      <c r="DC8" s="768"/>
      <c r="DD8" s="768"/>
      <c r="DE8" s="768"/>
      <c r="DF8" s="769"/>
      <c r="DG8" s="767" t="s">
        <v>527</v>
      </c>
      <c r="DH8" s="768"/>
      <c r="DI8" s="768"/>
      <c r="DJ8" s="768"/>
      <c r="DK8" s="769"/>
      <c r="DL8" s="767" t="s">
        <v>527</v>
      </c>
      <c r="DM8" s="768"/>
      <c r="DN8" s="768"/>
      <c r="DO8" s="768"/>
      <c r="DP8" s="769"/>
      <c r="DQ8" s="767" t="s">
        <v>527</v>
      </c>
      <c r="DR8" s="768"/>
      <c r="DS8" s="768"/>
      <c r="DT8" s="768"/>
      <c r="DU8" s="769"/>
      <c r="DV8" s="764"/>
      <c r="DW8" s="765"/>
      <c r="DX8" s="765"/>
      <c r="DY8" s="765"/>
      <c r="DZ8" s="770"/>
      <c r="EA8" s="164"/>
    </row>
    <row r="9" spans="1:131" s="165" customFormat="1" ht="26.25" customHeight="1" x14ac:dyDescent="0.2">
      <c r="A9" s="168">
        <v>3</v>
      </c>
      <c r="B9" s="771" t="s">
        <v>393</v>
      </c>
      <c r="C9" s="772"/>
      <c r="D9" s="772"/>
      <c r="E9" s="772"/>
      <c r="F9" s="772"/>
      <c r="G9" s="772"/>
      <c r="H9" s="772"/>
      <c r="I9" s="772"/>
      <c r="J9" s="772"/>
      <c r="K9" s="772"/>
      <c r="L9" s="772"/>
      <c r="M9" s="772"/>
      <c r="N9" s="772"/>
      <c r="O9" s="772"/>
      <c r="P9" s="773"/>
      <c r="Q9" s="774">
        <v>458</v>
      </c>
      <c r="R9" s="775"/>
      <c r="S9" s="775"/>
      <c r="T9" s="775"/>
      <c r="U9" s="775"/>
      <c r="V9" s="775">
        <v>269</v>
      </c>
      <c r="W9" s="775"/>
      <c r="X9" s="775"/>
      <c r="Y9" s="775"/>
      <c r="Z9" s="775"/>
      <c r="AA9" s="775">
        <f>Q9-V9</f>
        <v>189</v>
      </c>
      <c r="AB9" s="775"/>
      <c r="AC9" s="775"/>
      <c r="AD9" s="775"/>
      <c r="AE9" s="776"/>
      <c r="AF9" s="777">
        <v>189</v>
      </c>
      <c r="AG9" s="778"/>
      <c r="AH9" s="778"/>
      <c r="AI9" s="778"/>
      <c r="AJ9" s="779"/>
      <c r="AK9" s="760">
        <v>7</v>
      </c>
      <c r="AL9" s="761"/>
      <c r="AM9" s="761"/>
      <c r="AN9" s="761"/>
      <c r="AO9" s="761"/>
      <c r="AP9" s="761">
        <v>2319</v>
      </c>
      <c r="AQ9" s="761"/>
      <c r="AR9" s="761"/>
      <c r="AS9" s="761"/>
      <c r="AT9" s="761"/>
      <c r="AU9" s="762"/>
      <c r="AV9" s="762"/>
      <c r="AW9" s="762"/>
      <c r="AX9" s="762"/>
      <c r="AY9" s="763"/>
      <c r="AZ9" s="162"/>
      <c r="BA9" s="162"/>
      <c r="BB9" s="162"/>
      <c r="BC9" s="162"/>
      <c r="BD9" s="162"/>
      <c r="BE9" s="163"/>
      <c r="BF9" s="163"/>
      <c r="BG9" s="163"/>
      <c r="BH9" s="163"/>
      <c r="BI9" s="163"/>
      <c r="BJ9" s="163"/>
      <c r="BK9" s="163"/>
      <c r="BL9" s="163"/>
      <c r="BM9" s="163"/>
      <c r="BN9" s="163"/>
      <c r="BO9" s="163"/>
      <c r="BP9" s="163"/>
      <c r="BQ9" s="168">
        <v>3</v>
      </c>
      <c r="BR9" s="169"/>
      <c r="BS9" s="764" t="s">
        <v>597</v>
      </c>
      <c r="BT9" s="765"/>
      <c r="BU9" s="765"/>
      <c r="BV9" s="765"/>
      <c r="BW9" s="765"/>
      <c r="BX9" s="765"/>
      <c r="BY9" s="765"/>
      <c r="BZ9" s="765"/>
      <c r="CA9" s="765"/>
      <c r="CB9" s="765"/>
      <c r="CC9" s="765"/>
      <c r="CD9" s="765"/>
      <c r="CE9" s="765"/>
      <c r="CF9" s="765"/>
      <c r="CG9" s="766"/>
      <c r="CH9" s="767">
        <v>15</v>
      </c>
      <c r="CI9" s="768"/>
      <c r="CJ9" s="768"/>
      <c r="CK9" s="768"/>
      <c r="CL9" s="769"/>
      <c r="CM9" s="767">
        <v>1801</v>
      </c>
      <c r="CN9" s="768"/>
      <c r="CO9" s="768"/>
      <c r="CP9" s="768"/>
      <c r="CQ9" s="769"/>
      <c r="CR9" s="767">
        <v>854</v>
      </c>
      <c r="CS9" s="768"/>
      <c r="CT9" s="768"/>
      <c r="CU9" s="768"/>
      <c r="CV9" s="769"/>
      <c r="CW9" s="767">
        <v>0</v>
      </c>
      <c r="CX9" s="768"/>
      <c r="CY9" s="768"/>
      <c r="CZ9" s="768"/>
      <c r="DA9" s="769"/>
      <c r="DB9" s="767" t="s">
        <v>527</v>
      </c>
      <c r="DC9" s="768"/>
      <c r="DD9" s="768"/>
      <c r="DE9" s="768"/>
      <c r="DF9" s="769"/>
      <c r="DG9" s="767" t="s">
        <v>527</v>
      </c>
      <c r="DH9" s="768"/>
      <c r="DI9" s="768"/>
      <c r="DJ9" s="768"/>
      <c r="DK9" s="769"/>
      <c r="DL9" s="767" t="s">
        <v>527</v>
      </c>
      <c r="DM9" s="768"/>
      <c r="DN9" s="768"/>
      <c r="DO9" s="768"/>
      <c r="DP9" s="769"/>
      <c r="DQ9" s="767" t="s">
        <v>527</v>
      </c>
      <c r="DR9" s="768"/>
      <c r="DS9" s="768"/>
      <c r="DT9" s="768"/>
      <c r="DU9" s="769"/>
      <c r="DV9" s="764"/>
      <c r="DW9" s="765"/>
      <c r="DX9" s="765"/>
      <c r="DY9" s="765"/>
      <c r="DZ9" s="770"/>
      <c r="EA9" s="164"/>
    </row>
    <row r="10" spans="1:131" s="165" customFormat="1" ht="26.25" customHeight="1" x14ac:dyDescent="0.2">
      <c r="A10" s="168">
        <v>4</v>
      </c>
      <c r="B10" s="771" t="s">
        <v>394</v>
      </c>
      <c r="C10" s="772"/>
      <c r="D10" s="772"/>
      <c r="E10" s="772"/>
      <c r="F10" s="772"/>
      <c r="G10" s="772"/>
      <c r="H10" s="772"/>
      <c r="I10" s="772"/>
      <c r="J10" s="772"/>
      <c r="K10" s="772"/>
      <c r="L10" s="772"/>
      <c r="M10" s="772"/>
      <c r="N10" s="772"/>
      <c r="O10" s="772"/>
      <c r="P10" s="773"/>
      <c r="Q10" s="774">
        <v>57607</v>
      </c>
      <c r="R10" s="775"/>
      <c r="S10" s="775"/>
      <c r="T10" s="775"/>
      <c r="U10" s="775"/>
      <c r="V10" s="775">
        <v>57607</v>
      </c>
      <c r="W10" s="775"/>
      <c r="X10" s="775"/>
      <c r="Y10" s="775"/>
      <c r="Z10" s="775"/>
      <c r="AA10" s="775">
        <f>Q10-V10</f>
        <v>0</v>
      </c>
      <c r="AB10" s="775"/>
      <c r="AC10" s="775"/>
      <c r="AD10" s="775"/>
      <c r="AE10" s="776"/>
      <c r="AF10" s="777" t="s">
        <v>128</v>
      </c>
      <c r="AG10" s="778"/>
      <c r="AH10" s="778"/>
      <c r="AI10" s="778"/>
      <c r="AJ10" s="779"/>
      <c r="AK10" s="760">
        <v>42684</v>
      </c>
      <c r="AL10" s="761"/>
      <c r="AM10" s="761"/>
      <c r="AN10" s="761"/>
      <c r="AO10" s="761"/>
      <c r="AP10" s="761" t="s">
        <v>588</v>
      </c>
      <c r="AQ10" s="761"/>
      <c r="AR10" s="761"/>
      <c r="AS10" s="761"/>
      <c r="AT10" s="761"/>
      <c r="AU10" s="762"/>
      <c r="AV10" s="762"/>
      <c r="AW10" s="762"/>
      <c r="AX10" s="762"/>
      <c r="AY10" s="763"/>
      <c r="AZ10" s="162"/>
      <c r="BA10" s="162"/>
      <c r="BB10" s="162"/>
      <c r="BC10" s="162"/>
      <c r="BD10" s="162"/>
      <c r="BE10" s="163"/>
      <c r="BF10" s="163"/>
      <c r="BG10" s="163"/>
      <c r="BH10" s="163"/>
      <c r="BI10" s="163"/>
      <c r="BJ10" s="163"/>
      <c r="BK10" s="163"/>
      <c r="BL10" s="163"/>
      <c r="BM10" s="163"/>
      <c r="BN10" s="163"/>
      <c r="BO10" s="163"/>
      <c r="BP10" s="163"/>
      <c r="BQ10" s="168">
        <v>4</v>
      </c>
      <c r="BR10" s="169"/>
      <c r="BS10" s="764" t="s">
        <v>598</v>
      </c>
      <c r="BT10" s="765"/>
      <c r="BU10" s="765"/>
      <c r="BV10" s="765"/>
      <c r="BW10" s="765"/>
      <c r="BX10" s="765"/>
      <c r="BY10" s="765"/>
      <c r="BZ10" s="765"/>
      <c r="CA10" s="765"/>
      <c r="CB10" s="765"/>
      <c r="CC10" s="765"/>
      <c r="CD10" s="765"/>
      <c r="CE10" s="765"/>
      <c r="CF10" s="765"/>
      <c r="CG10" s="766"/>
      <c r="CH10" s="767">
        <v>50</v>
      </c>
      <c r="CI10" s="768"/>
      <c r="CJ10" s="768"/>
      <c r="CK10" s="768"/>
      <c r="CL10" s="769"/>
      <c r="CM10" s="767">
        <v>4693</v>
      </c>
      <c r="CN10" s="768"/>
      <c r="CO10" s="768"/>
      <c r="CP10" s="768"/>
      <c r="CQ10" s="769"/>
      <c r="CR10" s="767">
        <v>464</v>
      </c>
      <c r="CS10" s="768"/>
      <c r="CT10" s="768"/>
      <c r="CU10" s="768"/>
      <c r="CV10" s="769"/>
      <c r="CW10" s="767">
        <v>388</v>
      </c>
      <c r="CX10" s="768"/>
      <c r="CY10" s="768"/>
      <c r="CZ10" s="768"/>
      <c r="DA10" s="769"/>
      <c r="DB10" s="767" t="s">
        <v>527</v>
      </c>
      <c r="DC10" s="768"/>
      <c r="DD10" s="768"/>
      <c r="DE10" s="768"/>
      <c r="DF10" s="769"/>
      <c r="DG10" s="767" t="s">
        <v>527</v>
      </c>
      <c r="DH10" s="768"/>
      <c r="DI10" s="768"/>
      <c r="DJ10" s="768"/>
      <c r="DK10" s="769"/>
      <c r="DL10" s="767" t="s">
        <v>527</v>
      </c>
      <c r="DM10" s="768"/>
      <c r="DN10" s="768"/>
      <c r="DO10" s="768"/>
      <c r="DP10" s="769"/>
      <c r="DQ10" s="767" t="s">
        <v>527</v>
      </c>
      <c r="DR10" s="768"/>
      <c r="DS10" s="768"/>
      <c r="DT10" s="768"/>
      <c r="DU10" s="769"/>
      <c r="DV10" s="764"/>
      <c r="DW10" s="765"/>
      <c r="DX10" s="765"/>
      <c r="DY10" s="765"/>
      <c r="DZ10" s="770"/>
      <c r="EA10" s="164"/>
    </row>
    <row r="11" spans="1:131" s="165" customFormat="1" ht="26.25" customHeight="1" x14ac:dyDescent="0.2">
      <c r="A11" s="168">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60"/>
      <c r="AL11" s="761"/>
      <c r="AM11" s="761"/>
      <c r="AN11" s="761"/>
      <c r="AO11" s="761"/>
      <c r="AP11" s="761"/>
      <c r="AQ11" s="761"/>
      <c r="AR11" s="761"/>
      <c r="AS11" s="761"/>
      <c r="AT11" s="761"/>
      <c r="AU11" s="762"/>
      <c r="AV11" s="762"/>
      <c r="AW11" s="762"/>
      <c r="AX11" s="762"/>
      <c r="AY11" s="763"/>
      <c r="AZ11" s="162"/>
      <c r="BA11" s="162"/>
      <c r="BB11" s="162"/>
      <c r="BC11" s="162"/>
      <c r="BD11" s="162"/>
      <c r="BE11" s="163"/>
      <c r="BF11" s="163"/>
      <c r="BG11" s="163"/>
      <c r="BH11" s="163"/>
      <c r="BI11" s="163"/>
      <c r="BJ11" s="163"/>
      <c r="BK11" s="163"/>
      <c r="BL11" s="163"/>
      <c r="BM11" s="163"/>
      <c r="BN11" s="163"/>
      <c r="BO11" s="163"/>
      <c r="BP11" s="163"/>
      <c r="BQ11" s="168">
        <v>5</v>
      </c>
      <c r="BR11" s="169"/>
      <c r="BS11" s="764" t="s">
        <v>599</v>
      </c>
      <c r="BT11" s="765"/>
      <c r="BU11" s="765"/>
      <c r="BV11" s="765"/>
      <c r="BW11" s="765"/>
      <c r="BX11" s="765"/>
      <c r="BY11" s="765"/>
      <c r="BZ11" s="765"/>
      <c r="CA11" s="765"/>
      <c r="CB11" s="765"/>
      <c r="CC11" s="765"/>
      <c r="CD11" s="765"/>
      <c r="CE11" s="765"/>
      <c r="CF11" s="765"/>
      <c r="CG11" s="766"/>
      <c r="CH11" s="767">
        <v>8</v>
      </c>
      <c r="CI11" s="768"/>
      <c r="CJ11" s="768"/>
      <c r="CK11" s="768"/>
      <c r="CL11" s="769"/>
      <c r="CM11" s="767">
        <v>309</v>
      </c>
      <c r="CN11" s="768"/>
      <c r="CO11" s="768"/>
      <c r="CP11" s="768"/>
      <c r="CQ11" s="769"/>
      <c r="CR11" s="767">
        <v>1</v>
      </c>
      <c r="CS11" s="768"/>
      <c r="CT11" s="768"/>
      <c r="CU11" s="768"/>
      <c r="CV11" s="769"/>
      <c r="CW11" s="767">
        <v>0</v>
      </c>
      <c r="CX11" s="768"/>
      <c r="CY11" s="768"/>
      <c r="CZ11" s="768"/>
      <c r="DA11" s="769"/>
      <c r="DB11" s="767" t="s">
        <v>527</v>
      </c>
      <c r="DC11" s="768"/>
      <c r="DD11" s="768"/>
      <c r="DE11" s="768"/>
      <c r="DF11" s="769"/>
      <c r="DG11" s="767" t="s">
        <v>527</v>
      </c>
      <c r="DH11" s="768"/>
      <c r="DI11" s="768"/>
      <c r="DJ11" s="768"/>
      <c r="DK11" s="769"/>
      <c r="DL11" s="767" t="s">
        <v>527</v>
      </c>
      <c r="DM11" s="768"/>
      <c r="DN11" s="768"/>
      <c r="DO11" s="768"/>
      <c r="DP11" s="769"/>
      <c r="DQ11" s="767" t="s">
        <v>527</v>
      </c>
      <c r="DR11" s="768"/>
      <c r="DS11" s="768"/>
      <c r="DT11" s="768"/>
      <c r="DU11" s="769"/>
      <c r="DV11" s="764"/>
      <c r="DW11" s="765"/>
      <c r="DX11" s="765"/>
      <c r="DY11" s="765"/>
      <c r="DZ11" s="770"/>
      <c r="EA11" s="164"/>
    </row>
    <row r="12" spans="1:131" s="165" customFormat="1" ht="26.25" customHeight="1" x14ac:dyDescent="0.2">
      <c r="A12" s="168">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60"/>
      <c r="AL12" s="761"/>
      <c r="AM12" s="761"/>
      <c r="AN12" s="761"/>
      <c r="AO12" s="761"/>
      <c r="AP12" s="761"/>
      <c r="AQ12" s="761"/>
      <c r="AR12" s="761"/>
      <c r="AS12" s="761"/>
      <c r="AT12" s="761"/>
      <c r="AU12" s="762"/>
      <c r="AV12" s="762"/>
      <c r="AW12" s="762"/>
      <c r="AX12" s="762"/>
      <c r="AY12" s="763"/>
      <c r="AZ12" s="162"/>
      <c r="BA12" s="162"/>
      <c r="BB12" s="162"/>
      <c r="BC12" s="162"/>
      <c r="BD12" s="162"/>
      <c r="BE12" s="163"/>
      <c r="BF12" s="163"/>
      <c r="BG12" s="163"/>
      <c r="BH12" s="163"/>
      <c r="BI12" s="163"/>
      <c r="BJ12" s="163"/>
      <c r="BK12" s="163"/>
      <c r="BL12" s="163"/>
      <c r="BM12" s="163"/>
      <c r="BN12" s="163"/>
      <c r="BO12" s="163"/>
      <c r="BP12" s="163"/>
      <c r="BQ12" s="168">
        <v>6</v>
      </c>
      <c r="BR12" s="169"/>
      <c r="BS12" s="764" t="s">
        <v>600</v>
      </c>
      <c r="BT12" s="765"/>
      <c r="BU12" s="765"/>
      <c r="BV12" s="765"/>
      <c r="BW12" s="765"/>
      <c r="BX12" s="765"/>
      <c r="BY12" s="765"/>
      <c r="BZ12" s="765"/>
      <c r="CA12" s="765"/>
      <c r="CB12" s="765"/>
      <c r="CC12" s="765"/>
      <c r="CD12" s="765"/>
      <c r="CE12" s="765"/>
      <c r="CF12" s="765"/>
      <c r="CG12" s="766"/>
      <c r="CH12" s="767">
        <v>39</v>
      </c>
      <c r="CI12" s="768"/>
      <c r="CJ12" s="768"/>
      <c r="CK12" s="768"/>
      <c r="CL12" s="769"/>
      <c r="CM12" s="767">
        <v>683</v>
      </c>
      <c r="CN12" s="768"/>
      <c r="CO12" s="768"/>
      <c r="CP12" s="768"/>
      <c r="CQ12" s="769"/>
      <c r="CR12" s="767">
        <v>300</v>
      </c>
      <c r="CS12" s="768"/>
      <c r="CT12" s="768"/>
      <c r="CU12" s="768"/>
      <c r="CV12" s="769"/>
      <c r="CW12" s="767">
        <v>22</v>
      </c>
      <c r="CX12" s="768"/>
      <c r="CY12" s="768"/>
      <c r="CZ12" s="768"/>
      <c r="DA12" s="769"/>
      <c r="DB12" s="767" t="s">
        <v>527</v>
      </c>
      <c r="DC12" s="768"/>
      <c r="DD12" s="768"/>
      <c r="DE12" s="768"/>
      <c r="DF12" s="769"/>
      <c r="DG12" s="767" t="s">
        <v>527</v>
      </c>
      <c r="DH12" s="768"/>
      <c r="DI12" s="768"/>
      <c r="DJ12" s="768"/>
      <c r="DK12" s="769"/>
      <c r="DL12" s="767" t="s">
        <v>527</v>
      </c>
      <c r="DM12" s="768"/>
      <c r="DN12" s="768"/>
      <c r="DO12" s="768"/>
      <c r="DP12" s="769"/>
      <c r="DQ12" s="767" t="s">
        <v>527</v>
      </c>
      <c r="DR12" s="768"/>
      <c r="DS12" s="768"/>
      <c r="DT12" s="768"/>
      <c r="DU12" s="769"/>
      <c r="DV12" s="764"/>
      <c r="DW12" s="765"/>
      <c r="DX12" s="765"/>
      <c r="DY12" s="765"/>
      <c r="DZ12" s="770"/>
      <c r="EA12" s="164"/>
    </row>
    <row r="13" spans="1:131" s="165" customFormat="1" ht="26.25" customHeight="1" x14ac:dyDescent="0.2">
      <c r="A13" s="168">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60"/>
      <c r="AL13" s="761"/>
      <c r="AM13" s="761"/>
      <c r="AN13" s="761"/>
      <c r="AO13" s="761"/>
      <c r="AP13" s="761"/>
      <c r="AQ13" s="761"/>
      <c r="AR13" s="761"/>
      <c r="AS13" s="761"/>
      <c r="AT13" s="761"/>
      <c r="AU13" s="762"/>
      <c r="AV13" s="762"/>
      <c r="AW13" s="762"/>
      <c r="AX13" s="762"/>
      <c r="AY13" s="763"/>
      <c r="AZ13" s="162"/>
      <c r="BA13" s="162"/>
      <c r="BB13" s="162"/>
      <c r="BC13" s="162"/>
      <c r="BD13" s="162"/>
      <c r="BE13" s="163"/>
      <c r="BF13" s="163"/>
      <c r="BG13" s="163"/>
      <c r="BH13" s="163"/>
      <c r="BI13" s="163"/>
      <c r="BJ13" s="163"/>
      <c r="BK13" s="163"/>
      <c r="BL13" s="163"/>
      <c r="BM13" s="163"/>
      <c r="BN13" s="163"/>
      <c r="BO13" s="163"/>
      <c r="BP13" s="163"/>
      <c r="BQ13" s="168">
        <v>7</v>
      </c>
      <c r="BR13" s="169"/>
      <c r="BS13" s="764" t="s">
        <v>601</v>
      </c>
      <c r="BT13" s="765"/>
      <c r="BU13" s="765"/>
      <c r="BV13" s="765"/>
      <c r="BW13" s="765"/>
      <c r="BX13" s="765"/>
      <c r="BY13" s="765"/>
      <c r="BZ13" s="765"/>
      <c r="CA13" s="765"/>
      <c r="CB13" s="765"/>
      <c r="CC13" s="765"/>
      <c r="CD13" s="765"/>
      <c r="CE13" s="765"/>
      <c r="CF13" s="765"/>
      <c r="CG13" s="766"/>
      <c r="CH13" s="767">
        <v>2391</v>
      </c>
      <c r="CI13" s="768"/>
      <c r="CJ13" s="768"/>
      <c r="CK13" s="768"/>
      <c r="CL13" s="769"/>
      <c r="CM13" s="767">
        <v>8058</v>
      </c>
      <c r="CN13" s="768"/>
      <c r="CO13" s="768"/>
      <c r="CP13" s="768"/>
      <c r="CQ13" s="769"/>
      <c r="CR13" s="767">
        <v>304</v>
      </c>
      <c r="CS13" s="768"/>
      <c r="CT13" s="768"/>
      <c r="CU13" s="768"/>
      <c r="CV13" s="769"/>
      <c r="CW13" s="767">
        <v>2206</v>
      </c>
      <c r="CX13" s="768"/>
      <c r="CY13" s="768"/>
      <c r="CZ13" s="768"/>
      <c r="DA13" s="769"/>
      <c r="DB13" s="767">
        <v>15399</v>
      </c>
      <c r="DC13" s="768"/>
      <c r="DD13" s="768"/>
      <c r="DE13" s="768"/>
      <c r="DF13" s="769"/>
      <c r="DG13" s="767" t="s">
        <v>527</v>
      </c>
      <c r="DH13" s="768"/>
      <c r="DI13" s="768"/>
      <c r="DJ13" s="768"/>
      <c r="DK13" s="769"/>
      <c r="DL13" s="767" t="s">
        <v>527</v>
      </c>
      <c r="DM13" s="768"/>
      <c r="DN13" s="768"/>
      <c r="DO13" s="768"/>
      <c r="DP13" s="769"/>
      <c r="DQ13" s="767" t="s">
        <v>527</v>
      </c>
      <c r="DR13" s="768"/>
      <c r="DS13" s="768"/>
      <c r="DT13" s="768"/>
      <c r="DU13" s="769"/>
      <c r="DV13" s="764"/>
      <c r="DW13" s="765"/>
      <c r="DX13" s="765"/>
      <c r="DY13" s="765"/>
      <c r="DZ13" s="770"/>
      <c r="EA13" s="164"/>
    </row>
    <row r="14" spans="1:131" s="165" customFormat="1" ht="26.25" customHeight="1" x14ac:dyDescent="0.2">
      <c r="A14" s="168">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60"/>
      <c r="AL14" s="761"/>
      <c r="AM14" s="761"/>
      <c r="AN14" s="761"/>
      <c r="AO14" s="761"/>
      <c r="AP14" s="761"/>
      <c r="AQ14" s="761"/>
      <c r="AR14" s="761"/>
      <c r="AS14" s="761"/>
      <c r="AT14" s="761"/>
      <c r="AU14" s="762"/>
      <c r="AV14" s="762"/>
      <c r="AW14" s="762"/>
      <c r="AX14" s="762"/>
      <c r="AY14" s="763"/>
      <c r="AZ14" s="162"/>
      <c r="BA14" s="162"/>
      <c r="BB14" s="162"/>
      <c r="BC14" s="162"/>
      <c r="BD14" s="162"/>
      <c r="BE14" s="163"/>
      <c r="BF14" s="163"/>
      <c r="BG14" s="163"/>
      <c r="BH14" s="163"/>
      <c r="BI14" s="163"/>
      <c r="BJ14" s="163"/>
      <c r="BK14" s="163"/>
      <c r="BL14" s="163"/>
      <c r="BM14" s="163"/>
      <c r="BN14" s="163"/>
      <c r="BO14" s="163"/>
      <c r="BP14" s="163"/>
      <c r="BQ14" s="168">
        <v>8</v>
      </c>
      <c r="BR14" s="169"/>
      <c r="BS14" s="764"/>
      <c r="BT14" s="765"/>
      <c r="BU14" s="765"/>
      <c r="BV14" s="765"/>
      <c r="BW14" s="765"/>
      <c r="BX14" s="765"/>
      <c r="BY14" s="765"/>
      <c r="BZ14" s="765"/>
      <c r="CA14" s="765"/>
      <c r="CB14" s="765"/>
      <c r="CC14" s="765"/>
      <c r="CD14" s="765"/>
      <c r="CE14" s="765"/>
      <c r="CF14" s="765"/>
      <c r="CG14" s="76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64"/>
      <c r="DW14" s="765"/>
      <c r="DX14" s="765"/>
      <c r="DY14" s="765"/>
      <c r="DZ14" s="770"/>
      <c r="EA14" s="164"/>
    </row>
    <row r="15" spans="1:131" s="165" customFormat="1" ht="26.25" customHeight="1" x14ac:dyDescent="0.2">
      <c r="A15" s="168">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60"/>
      <c r="AL15" s="761"/>
      <c r="AM15" s="761"/>
      <c r="AN15" s="761"/>
      <c r="AO15" s="761"/>
      <c r="AP15" s="761"/>
      <c r="AQ15" s="761"/>
      <c r="AR15" s="761"/>
      <c r="AS15" s="761"/>
      <c r="AT15" s="761"/>
      <c r="AU15" s="762"/>
      <c r="AV15" s="762"/>
      <c r="AW15" s="762"/>
      <c r="AX15" s="762"/>
      <c r="AY15" s="763"/>
      <c r="AZ15" s="162"/>
      <c r="BA15" s="162"/>
      <c r="BB15" s="162"/>
      <c r="BC15" s="162"/>
      <c r="BD15" s="162"/>
      <c r="BE15" s="163"/>
      <c r="BF15" s="163"/>
      <c r="BG15" s="163"/>
      <c r="BH15" s="163"/>
      <c r="BI15" s="163"/>
      <c r="BJ15" s="163"/>
      <c r="BK15" s="163"/>
      <c r="BL15" s="163"/>
      <c r="BM15" s="163"/>
      <c r="BN15" s="163"/>
      <c r="BO15" s="163"/>
      <c r="BP15" s="163"/>
      <c r="BQ15" s="168">
        <v>9</v>
      </c>
      <c r="BR15" s="169"/>
      <c r="BS15" s="764"/>
      <c r="BT15" s="765"/>
      <c r="BU15" s="765"/>
      <c r="BV15" s="765"/>
      <c r="BW15" s="765"/>
      <c r="BX15" s="765"/>
      <c r="BY15" s="765"/>
      <c r="BZ15" s="765"/>
      <c r="CA15" s="765"/>
      <c r="CB15" s="765"/>
      <c r="CC15" s="765"/>
      <c r="CD15" s="765"/>
      <c r="CE15" s="765"/>
      <c r="CF15" s="765"/>
      <c r="CG15" s="76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64"/>
      <c r="DW15" s="765"/>
      <c r="DX15" s="765"/>
      <c r="DY15" s="765"/>
      <c r="DZ15" s="770"/>
      <c r="EA15" s="164"/>
    </row>
    <row r="16" spans="1:131" s="165" customFormat="1" ht="26.25" customHeight="1" x14ac:dyDescent="0.2">
      <c r="A16" s="168">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60"/>
      <c r="AL16" s="761"/>
      <c r="AM16" s="761"/>
      <c r="AN16" s="761"/>
      <c r="AO16" s="761"/>
      <c r="AP16" s="761"/>
      <c r="AQ16" s="761"/>
      <c r="AR16" s="761"/>
      <c r="AS16" s="761"/>
      <c r="AT16" s="761"/>
      <c r="AU16" s="762"/>
      <c r="AV16" s="762"/>
      <c r="AW16" s="762"/>
      <c r="AX16" s="762"/>
      <c r="AY16" s="763"/>
      <c r="AZ16" s="162"/>
      <c r="BA16" s="162"/>
      <c r="BB16" s="162"/>
      <c r="BC16" s="162"/>
      <c r="BD16" s="162"/>
      <c r="BE16" s="163"/>
      <c r="BF16" s="163"/>
      <c r="BG16" s="163"/>
      <c r="BH16" s="163"/>
      <c r="BI16" s="163"/>
      <c r="BJ16" s="163"/>
      <c r="BK16" s="163"/>
      <c r="BL16" s="163"/>
      <c r="BM16" s="163"/>
      <c r="BN16" s="163"/>
      <c r="BO16" s="163"/>
      <c r="BP16" s="163"/>
      <c r="BQ16" s="168">
        <v>10</v>
      </c>
      <c r="BR16" s="169"/>
      <c r="BS16" s="764"/>
      <c r="BT16" s="765"/>
      <c r="BU16" s="765"/>
      <c r="BV16" s="765"/>
      <c r="BW16" s="765"/>
      <c r="BX16" s="765"/>
      <c r="BY16" s="765"/>
      <c r="BZ16" s="765"/>
      <c r="CA16" s="765"/>
      <c r="CB16" s="765"/>
      <c r="CC16" s="765"/>
      <c r="CD16" s="765"/>
      <c r="CE16" s="765"/>
      <c r="CF16" s="765"/>
      <c r="CG16" s="76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64"/>
      <c r="DW16" s="765"/>
      <c r="DX16" s="765"/>
      <c r="DY16" s="765"/>
      <c r="DZ16" s="770"/>
      <c r="EA16" s="164"/>
    </row>
    <row r="17" spans="1:131" s="165" customFormat="1" ht="26.25" customHeight="1" x14ac:dyDescent="0.2">
      <c r="A17" s="168">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60"/>
      <c r="AL17" s="761"/>
      <c r="AM17" s="761"/>
      <c r="AN17" s="761"/>
      <c r="AO17" s="761"/>
      <c r="AP17" s="761"/>
      <c r="AQ17" s="761"/>
      <c r="AR17" s="761"/>
      <c r="AS17" s="761"/>
      <c r="AT17" s="761"/>
      <c r="AU17" s="762"/>
      <c r="AV17" s="762"/>
      <c r="AW17" s="762"/>
      <c r="AX17" s="762"/>
      <c r="AY17" s="763"/>
      <c r="AZ17" s="162"/>
      <c r="BA17" s="162"/>
      <c r="BB17" s="162"/>
      <c r="BC17" s="162"/>
      <c r="BD17" s="162"/>
      <c r="BE17" s="163"/>
      <c r="BF17" s="163"/>
      <c r="BG17" s="163"/>
      <c r="BH17" s="163"/>
      <c r="BI17" s="163"/>
      <c r="BJ17" s="163"/>
      <c r="BK17" s="163"/>
      <c r="BL17" s="163"/>
      <c r="BM17" s="163"/>
      <c r="BN17" s="163"/>
      <c r="BO17" s="163"/>
      <c r="BP17" s="163"/>
      <c r="BQ17" s="168">
        <v>11</v>
      </c>
      <c r="BR17" s="169"/>
      <c r="BS17" s="764"/>
      <c r="BT17" s="765"/>
      <c r="BU17" s="765"/>
      <c r="BV17" s="765"/>
      <c r="BW17" s="765"/>
      <c r="BX17" s="765"/>
      <c r="BY17" s="765"/>
      <c r="BZ17" s="765"/>
      <c r="CA17" s="765"/>
      <c r="CB17" s="765"/>
      <c r="CC17" s="765"/>
      <c r="CD17" s="765"/>
      <c r="CE17" s="765"/>
      <c r="CF17" s="765"/>
      <c r="CG17" s="76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64"/>
      <c r="DW17" s="765"/>
      <c r="DX17" s="765"/>
      <c r="DY17" s="765"/>
      <c r="DZ17" s="770"/>
      <c r="EA17" s="164"/>
    </row>
    <row r="18" spans="1:131" s="165" customFormat="1" ht="26.25" customHeight="1" x14ac:dyDescent="0.2">
      <c r="A18" s="168">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60"/>
      <c r="AL18" s="761"/>
      <c r="AM18" s="761"/>
      <c r="AN18" s="761"/>
      <c r="AO18" s="761"/>
      <c r="AP18" s="761"/>
      <c r="AQ18" s="761"/>
      <c r="AR18" s="761"/>
      <c r="AS18" s="761"/>
      <c r="AT18" s="761"/>
      <c r="AU18" s="762"/>
      <c r="AV18" s="762"/>
      <c r="AW18" s="762"/>
      <c r="AX18" s="762"/>
      <c r="AY18" s="763"/>
      <c r="AZ18" s="162"/>
      <c r="BA18" s="162"/>
      <c r="BB18" s="162"/>
      <c r="BC18" s="162"/>
      <c r="BD18" s="162"/>
      <c r="BE18" s="163"/>
      <c r="BF18" s="163"/>
      <c r="BG18" s="163"/>
      <c r="BH18" s="163"/>
      <c r="BI18" s="163"/>
      <c r="BJ18" s="163"/>
      <c r="BK18" s="163"/>
      <c r="BL18" s="163"/>
      <c r="BM18" s="163"/>
      <c r="BN18" s="163"/>
      <c r="BO18" s="163"/>
      <c r="BP18" s="163"/>
      <c r="BQ18" s="168">
        <v>12</v>
      </c>
      <c r="BR18" s="169"/>
      <c r="BS18" s="764"/>
      <c r="BT18" s="765"/>
      <c r="BU18" s="765"/>
      <c r="BV18" s="765"/>
      <c r="BW18" s="765"/>
      <c r="BX18" s="765"/>
      <c r="BY18" s="765"/>
      <c r="BZ18" s="765"/>
      <c r="CA18" s="765"/>
      <c r="CB18" s="765"/>
      <c r="CC18" s="765"/>
      <c r="CD18" s="765"/>
      <c r="CE18" s="765"/>
      <c r="CF18" s="765"/>
      <c r="CG18" s="76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64"/>
      <c r="DW18" s="765"/>
      <c r="DX18" s="765"/>
      <c r="DY18" s="765"/>
      <c r="DZ18" s="770"/>
      <c r="EA18" s="164"/>
    </row>
    <row r="19" spans="1:131" s="165" customFormat="1" ht="26.25" customHeight="1" x14ac:dyDescent="0.2">
      <c r="A19" s="168">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60"/>
      <c r="AL19" s="761"/>
      <c r="AM19" s="761"/>
      <c r="AN19" s="761"/>
      <c r="AO19" s="761"/>
      <c r="AP19" s="761"/>
      <c r="AQ19" s="761"/>
      <c r="AR19" s="761"/>
      <c r="AS19" s="761"/>
      <c r="AT19" s="761"/>
      <c r="AU19" s="762"/>
      <c r="AV19" s="762"/>
      <c r="AW19" s="762"/>
      <c r="AX19" s="762"/>
      <c r="AY19" s="763"/>
      <c r="AZ19" s="162"/>
      <c r="BA19" s="162"/>
      <c r="BB19" s="162"/>
      <c r="BC19" s="162"/>
      <c r="BD19" s="162"/>
      <c r="BE19" s="163"/>
      <c r="BF19" s="163"/>
      <c r="BG19" s="163"/>
      <c r="BH19" s="163"/>
      <c r="BI19" s="163"/>
      <c r="BJ19" s="163"/>
      <c r="BK19" s="163"/>
      <c r="BL19" s="163"/>
      <c r="BM19" s="163"/>
      <c r="BN19" s="163"/>
      <c r="BO19" s="163"/>
      <c r="BP19" s="163"/>
      <c r="BQ19" s="168">
        <v>13</v>
      </c>
      <c r="BR19" s="169"/>
      <c r="BS19" s="764"/>
      <c r="BT19" s="765"/>
      <c r="BU19" s="765"/>
      <c r="BV19" s="765"/>
      <c r="BW19" s="765"/>
      <c r="BX19" s="765"/>
      <c r="BY19" s="765"/>
      <c r="BZ19" s="765"/>
      <c r="CA19" s="765"/>
      <c r="CB19" s="765"/>
      <c r="CC19" s="765"/>
      <c r="CD19" s="765"/>
      <c r="CE19" s="765"/>
      <c r="CF19" s="765"/>
      <c r="CG19" s="76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64"/>
      <c r="DW19" s="765"/>
      <c r="DX19" s="765"/>
      <c r="DY19" s="765"/>
      <c r="DZ19" s="770"/>
      <c r="EA19" s="164"/>
    </row>
    <row r="20" spans="1:131" s="165" customFormat="1" ht="26.25" customHeight="1" x14ac:dyDescent="0.2">
      <c r="A20" s="168">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60"/>
      <c r="AL20" s="761"/>
      <c r="AM20" s="761"/>
      <c r="AN20" s="761"/>
      <c r="AO20" s="761"/>
      <c r="AP20" s="761"/>
      <c r="AQ20" s="761"/>
      <c r="AR20" s="761"/>
      <c r="AS20" s="761"/>
      <c r="AT20" s="761"/>
      <c r="AU20" s="762"/>
      <c r="AV20" s="762"/>
      <c r="AW20" s="762"/>
      <c r="AX20" s="762"/>
      <c r="AY20" s="763"/>
      <c r="AZ20" s="162"/>
      <c r="BA20" s="162"/>
      <c r="BB20" s="162"/>
      <c r="BC20" s="162"/>
      <c r="BD20" s="162"/>
      <c r="BE20" s="163"/>
      <c r="BF20" s="163"/>
      <c r="BG20" s="163"/>
      <c r="BH20" s="163"/>
      <c r="BI20" s="163"/>
      <c r="BJ20" s="163"/>
      <c r="BK20" s="163"/>
      <c r="BL20" s="163"/>
      <c r="BM20" s="163"/>
      <c r="BN20" s="163"/>
      <c r="BO20" s="163"/>
      <c r="BP20" s="163"/>
      <c r="BQ20" s="168">
        <v>14</v>
      </c>
      <c r="BR20" s="169"/>
      <c r="BS20" s="764"/>
      <c r="BT20" s="765"/>
      <c r="BU20" s="765"/>
      <c r="BV20" s="765"/>
      <c r="BW20" s="765"/>
      <c r="BX20" s="765"/>
      <c r="BY20" s="765"/>
      <c r="BZ20" s="765"/>
      <c r="CA20" s="765"/>
      <c r="CB20" s="765"/>
      <c r="CC20" s="765"/>
      <c r="CD20" s="765"/>
      <c r="CE20" s="765"/>
      <c r="CF20" s="765"/>
      <c r="CG20" s="76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64"/>
      <c r="DW20" s="765"/>
      <c r="DX20" s="765"/>
      <c r="DY20" s="765"/>
      <c r="DZ20" s="770"/>
      <c r="EA20" s="164"/>
    </row>
    <row r="21" spans="1:131" s="165" customFormat="1" ht="26.25" customHeight="1" thickBot="1" x14ac:dyDescent="0.25">
      <c r="A21" s="168">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60"/>
      <c r="AL21" s="761"/>
      <c r="AM21" s="761"/>
      <c r="AN21" s="761"/>
      <c r="AO21" s="761"/>
      <c r="AP21" s="761"/>
      <c r="AQ21" s="761"/>
      <c r="AR21" s="761"/>
      <c r="AS21" s="761"/>
      <c r="AT21" s="761"/>
      <c r="AU21" s="762"/>
      <c r="AV21" s="762"/>
      <c r="AW21" s="762"/>
      <c r="AX21" s="762"/>
      <c r="AY21" s="763"/>
      <c r="AZ21" s="162"/>
      <c r="BA21" s="162"/>
      <c r="BB21" s="162"/>
      <c r="BC21" s="162"/>
      <c r="BD21" s="162"/>
      <c r="BE21" s="163"/>
      <c r="BF21" s="163"/>
      <c r="BG21" s="163"/>
      <c r="BH21" s="163"/>
      <c r="BI21" s="163"/>
      <c r="BJ21" s="163"/>
      <c r="BK21" s="163"/>
      <c r="BL21" s="163"/>
      <c r="BM21" s="163"/>
      <c r="BN21" s="163"/>
      <c r="BO21" s="163"/>
      <c r="BP21" s="163"/>
      <c r="BQ21" s="168">
        <v>15</v>
      </c>
      <c r="BR21" s="169"/>
      <c r="BS21" s="764"/>
      <c r="BT21" s="765"/>
      <c r="BU21" s="765"/>
      <c r="BV21" s="765"/>
      <c r="BW21" s="765"/>
      <c r="BX21" s="765"/>
      <c r="BY21" s="765"/>
      <c r="BZ21" s="765"/>
      <c r="CA21" s="765"/>
      <c r="CB21" s="765"/>
      <c r="CC21" s="765"/>
      <c r="CD21" s="765"/>
      <c r="CE21" s="765"/>
      <c r="CF21" s="765"/>
      <c r="CG21" s="76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64"/>
      <c r="DW21" s="765"/>
      <c r="DX21" s="765"/>
      <c r="DY21" s="765"/>
      <c r="DZ21" s="770"/>
      <c r="EA21" s="164"/>
    </row>
    <row r="22" spans="1:131" s="165" customFormat="1" ht="26.25" customHeight="1" x14ac:dyDescent="0.2">
      <c r="A22" s="168">
        <v>16</v>
      </c>
      <c r="B22" s="771"/>
      <c r="C22" s="772"/>
      <c r="D22" s="772"/>
      <c r="E22" s="772"/>
      <c r="F22" s="772"/>
      <c r="G22" s="772"/>
      <c r="H22" s="772"/>
      <c r="I22" s="772"/>
      <c r="J22" s="772"/>
      <c r="K22" s="772"/>
      <c r="L22" s="772"/>
      <c r="M22" s="772"/>
      <c r="N22" s="772"/>
      <c r="O22" s="772"/>
      <c r="P22" s="773"/>
      <c r="Q22" s="790"/>
      <c r="R22" s="791"/>
      <c r="S22" s="791"/>
      <c r="T22" s="791"/>
      <c r="U22" s="791"/>
      <c r="V22" s="791"/>
      <c r="W22" s="791"/>
      <c r="X22" s="791"/>
      <c r="Y22" s="791"/>
      <c r="Z22" s="791"/>
      <c r="AA22" s="791"/>
      <c r="AB22" s="791"/>
      <c r="AC22" s="791"/>
      <c r="AD22" s="791"/>
      <c r="AE22" s="792"/>
      <c r="AF22" s="777"/>
      <c r="AG22" s="778"/>
      <c r="AH22" s="778"/>
      <c r="AI22" s="778"/>
      <c r="AJ22" s="779"/>
      <c r="AK22" s="793"/>
      <c r="AL22" s="794"/>
      <c r="AM22" s="794"/>
      <c r="AN22" s="794"/>
      <c r="AO22" s="794"/>
      <c r="AP22" s="794"/>
      <c r="AQ22" s="794"/>
      <c r="AR22" s="794"/>
      <c r="AS22" s="794"/>
      <c r="AT22" s="794"/>
      <c r="AU22" s="795"/>
      <c r="AV22" s="795"/>
      <c r="AW22" s="795"/>
      <c r="AX22" s="795"/>
      <c r="AY22" s="796"/>
      <c r="AZ22" s="797" t="s">
        <v>395</v>
      </c>
      <c r="BA22" s="797"/>
      <c r="BB22" s="797"/>
      <c r="BC22" s="797"/>
      <c r="BD22" s="798"/>
      <c r="BE22" s="163"/>
      <c r="BF22" s="163"/>
      <c r="BG22" s="163"/>
      <c r="BH22" s="163"/>
      <c r="BI22" s="163"/>
      <c r="BJ22" s="163"/>
      <c r="BK22" s="163"/>
      <c r="BL22" s="163"/>
      <c r="BM22" s="163"/>
      <c r="BN22" s="163"/>
      <c r="BO22" s="163"/>
      <c r="BP22" s="163"/>
      <c r="BQ22" s="168">
        <v>16</v>
      </c>
      <c r="BR22" s="169"/>
      <c r="BS22" s="764"/>
      <c r="BT22" s="765"/>
      <c r="BU22" s="765"/>
      <c r="BV22" s="765"/>
      <c r="BW22" s="765"/>
      <c r="BX22" s="765"/>
      <c r="BY22" s="765"/>
      <c r="BZ22" s="765"/>
      <c r="CA22" s="765"/>
      <c r="CB22" s="765"/>
      <c r="CC22" s="765"/>
      <c r="CD22" s="765"/>
      <c r="CE22" s="765"/>
      <c r="CF22" s="765"/>
      <c r="CG22" s="76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64"/>
      <c r="DW22" s="765"/>
      <c r="DX22" s="765"/>
      <c r="DY22" s="765"/>
      <c r="DZ22" s="770"/>
      <c r="EA22" s="164"/>
    </row>
    <row r="23" spans="1:131" s="165" customFormat="1" ht="26.25" customHeight="1" thickBot="1" x14ac:dyDescent="0.25">
      <c r="A23" s="170" t="s">
        <v>396</v>
      </c>
      <c r="B23" s="780" t="s">
        <v>397</v>
      </c>
      <c r="C23" s="781"/>
      <c r="D23" s="781"/>
      <c r="E23" s="781"/>
      <c r="F23" s="781"/>
      <c r="G23" s="781"/>
      <c r="H23" s="781"/>
      <c r="I23" s="781"/>
      <c r="J23" s="781"/>
      <c r="K23" s="781"/>
      <c r="L23" s="781"/>
      <c r="M23" s="781"/>
      <c r="N23" s="781"/>
      <c r="O23" s="781"/>
      <c r="P23" s="782"/>
      <c r="Q23" s="783">
        <v>464690</v>
      </c>
      <c r="R23" s="784"/>
      <c r="S23" s="784"/>
      <c r="T23" s="784"/>
      <c r="U23" s="784"/>
      <c r="V23" s="784">
        <v>455850</v>
      </c>
      <c r="W23" s="784"/>
      <c r="X23" s="784"/>
      <c r="Y23" s="784"/>
      <c r="Z23" s="784"/>
      <c r="AA23" s="784">
        <f>Q23-V23</f>
        <v>8840</v>
      </c>
      <c r="AB23" s="784"/>
      <c r="AC23" s="784"/>
      <c r="AD23" s="784"/>
      <c r="AE23" s="785"/>
      <c r="AF23" s="786">
        <v>7848</v>
      </c>
      <c r="AG23" s="784"/>
      <c r="AH23" s="784"/>
      <c r="AI23" s="784"/>
      <c r="AJ23" s="787"/>
      <c r="AK23" s="788"/>
      <c r="AL23" s="789"/>
      <c r="AM23" s="789"/>
      <c r="AN23" s="789"/>
      <c r="AO23" s="789"/>
      <c r="AP23" s="784">
        <v>536637</v>
      </c>
      <c r="AQ23" s="784"/>
      <c r="AR23" s="784"/>
      <c r="AS23" s="784"/>
      <c r="AT23" s="784"/>
      <c r="AU23" s="800"/>
      <c r="AV23" s="800"/>
      <c r="AW23" s="800"/>
      <c r="AX23" s="800"/>
      <c r="AY23" s="801"/>
      <c r="AZ23" s="802" t="s">
        <v>398</v>
      </c>
      <c r="BA23" s="803"/>
      <c r="BB23" s="803"/>
      <c r="BC23" s="803"/>
      <c r="BD23" s="804"/>
      <c r="BE23" s="163"/>
      <c r="BF23" s="163"/>
      <c r="BG23" s="163"/>
      <c r="BH23" s="163"/>
      <c r="BI23" s="163"/>
      <c r="BJ23" s="163"/>
      <c r="BK23" s="163"/>
      <c r="BL23" s="163"/>
      <c r="BM23" s="163"/>
      <c r="BN23" s="163"/>
      <c r="BO23" s="163"/>
      <c r="BP23" s="163"/>
      <c r="BQ23" s="168">
        <v>17</v>
      </c>
      <c r="BR23" s="169"/>
      <c r="BS23" s="764"/>
      <c r="BT23" s="765"/>
      <c r="BU23" s="765"/>
      <c r="BV23" s="765"/>
      <c r="BW23" s="765"/>
      <c r="BX23" s="765"/>
      <c r="BY23" s="765"/>
      <c r="BZ23" s="765"/>
      <c r="CA23" s="765"/>
      <c r="CB23" s="765"/>
      <c r="CC23" s="765"/>
      <c r="CD23" s="765"/>
      <c r="CE23" s="765"/>
      <c r="CF23" s="765"/>
      <c r="CG23" s="76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64"/>
      <c r="DW23" s="765"/>
      <c r="DX23" s="765"/>
      <c r="DY23" s="765"/>
      <c r="DZ23" s="770"/>
      <c r="EA23" s="164"/>
    </row>
    <row r="24" spans="1:131" s="165" customFormat="1" ht="26.25" customHeight="1" x14ac:dyDescent="0.2">
      <c r="A24" s="799" t="s">
        <v>399</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162"/>
      <c r="BA24" s="162"/>
      <c r="BB24" s="162"/>
      <c r="BC24" s="162"/>
      <c r="BD24" s="162"/>
      <c r="BE24" s="163"/>
      <c r="BF24" s="163"/>
      <c r="BG24" s="163"/>
      <c r="BH24" s="163"/>
      <c r="BI24" s="163"/>
      <c r="BJ24" s="163"/>
      <c r="BK24" s="163"/>
      <c r="BL24" s="163"/>
      <c r="BM24" s="163"/>
      <c r="BN24" s="163"/>
      <c r="BO24" s="163"/>
      <c r="BP24" s="163"/>
      <c r="BQ24" s="168">
        <v>18</v>
      </c>
      <c r="BR24" s="169"/>
      <c r="BS24" s="764"/>
      <c r="BT24" s="765"/>
      <c r="BU24" s="765"/>
      <c r="BV24" s="765"/>
      <c r="BW24" s="765"/>
      <c r="BX24" s="765"/>
      <c r="BY24" s="765"/>
      <c r="BZ24" s="765"/>
      <c r="CA24" s="765"/>
      <c r="CB24" s="765"/>
      <c r="CC24" s="765"/>
      <c r="CD24" s="765"/>
      <c r="CE24" s="765"/>
      <c r="CF24" s="765"/>
      <c r="CG24" s="76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64"/>
      <c r="DW24" s="765"/>
      <c r="DX24" s="765"/>
      <c r="DY24" s="765"/>
      <c r="DZ24" s="770"/>
      <c r="EA24" s="164"/>
    </row>
    <row r="25" spans="1:131" ht="26.25" customHeight="1" thickBot="1" x14ac:dyDescent="0.25">
      <c r="A25" s="716" t="s">
        <v>400</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162"/>
      <c r="BK25" s="162"/>
      <c r="BL25" s="162"/>
      <c r="BM25" s="162"/>
      <c r="BN25" s="162"/>
      <c r="BO25" s="171"/>
      <c r="BP25" s="171"/>
      <c r="BQ25" s="168">
        <v>19</v>
      </c>
      <c r="BR25" s="169"/>
      <c r="BS25" s="764"/>
      <c r="BT25" s="765"/>
      <c r="BU25" s="765"/>
      <c r="BV25" s="765"/>
      <c r="BW25" s="765"/>
      <c r="BX25" s="765"/>
      <c r="BY25" s="765"/>
      <c r="BZ25" s="765"/>
      <c r="CA25" s="765"/>
      <c r="CB25" s="765"/>
      <c r="CC25" s="765"/>
      <c r="CD25" s="765"/>
      <c r="CE25" s="765"/>
      <c r="CF25" s="765"/>
      <c r="CG25" s="76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64"/>
      <c r="DW25" s="765"/>
      <c r="DX25" s="765"/>
      <c r="DY25" s="765"/>
      <c r="DZ25" s="770"/>
      <c r="EA25" s="160"/>
    </row>
    <row r="26" spans="1:131" ht="26.25" customHeight="1" x14ac:dyDescent="0.2">
      <c r="A26" s="718" t="s">
        <v>374</v>
      </c>
      <c r="B26" s="719"/>
      <c r="C26" s="719"/>
      <c r="D26" s="719"/>
      <c r="E26" s="719"/>
      <c r="F26" s="719"/>
      <c r="G26" s="719"/>
      <c r="H26" s="719"/>
      <c r="I26" s="719"/>
      <c r="J26" s="719"/>
      <c r="K26" s="719"/>
      <c r="L26" s="719"/>
      <c r="M26" s="719"/>
      <c r="N26" s="719"/>
      <c r="O26" s="719"/>
      <c r="P26" s="720"/>
      <c r="Q26" s="724" t="s">
        <v>401</v>
      </c>
      <c r="R26" s="725"/>
      <c r="S26" s="725"/>
      <c r="T26" s="725"/>
      <c r="U26" s="726"/>
      <c r="V26" s="724" t="s">
        <v>402</v>
      </c>
      <c r="W26" s="725"/>
      <c r="X26" s="725"/>
      <c r="Y26" s="725"/>
      <c r="Z26" s="726"/>
      <c r="AA26" s="724" t="s">
        <v>403</v>
      </c>
      <c r="AB26" s="725"/>
      <c r="AC26" s="725"/>
      <c r="AD26" s="725"/>
      <c r="AE26" s="725"/>
      <c r="AF26" s="805" t="s">
        <v>404</v>
      </c>
      <c r="AG26" s="806"/>
      <c r="AH26" s="806"/>
      <c r="AI26" s="806"/>
      <c r="AJ26" s="807"/>
      <c r="AK26" s="725" t="s">
        <v>405</v>
      </c>
      <c r="AL26" s="725"/>
      <c r="AM26" s="725"/>
      <c r="AN26" s="725"/>
      <c r="AO26" s="726"/>
      <c r="AP26" s="724" t="s">
        <v>406</v>
      </c>
      <c r="AQ26" s="725"/>
      <c r="AR26" s="725"/>
      <c r="AS26" s="725"/>
      <c r="AT26" s="726"/>
      <c r="AU26" s="724" t="s">
        <v>407</v>
      </c>
      <c r="AV26" s="725"/>
      <c r="AW26" s="725"/>
      <c r="AX26" s="725"/>
      <c r="AY26" s="726"/>
      <c r="AZ26" s="724" t="s">
        <v>408</v>
      </c>
      <c r="BA26" s="725"/>
      <c r="BB26" s="725"/>
      <c r="BC26" s="725"/>
      <c r="BD26" s="726"/>
      <c r="BE26" s="724" t="s">
        <v>381</v>
      </c>
      <c r="BF26" s="725"/>
      <c r="BG26" s="725"/>
      <c r="BH26" s="725"/>
      <c r="BI26" s="731"/>
      <c r="BJ26" s="162"/>
      <c r="BK26" s="162"/>
      <c r="BL26" s="162"/>
      <c r="BM26" s="162"/>
      <c r="BN26" s="162"/>
      <c r="BO26" s="171"/>
      <c r="BP26" s="171"/>
      <c r="BQ26" s="168">
        <v>20</v>
      </c>
      <c r="BR26" s="169"/>
      <c r="BS26" s="764"/>
      <c r="BT26" s="765"/>
      <c r="BU26" s="765"/>
      <c r="BV26" s="765"/>
      <c r="BW26" s="765"/>
      <c r="BX26" s="765"/>
      <c r="BY26" s="765"/>
      <c r="BZ26" s="765"/>
      <c r="CA26" s="765"/>
      <c r="CB26" s="765"/>
      <c r="CC26" s="765"/>
      <c r="CD26" s="765"/>
      <c r="CE26" s="765"/>
      <c r="CF26" s="765"/>
      <c r="CG26" s="76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64"/>
      <c r="DW26" s="765"/>
      <c r="DX26" s="765"/>
      <c r="DY26" s="765"/>
      <c r="DZ26" s="770"/>
      <c r="EA26" s="160"/>
    </row>
    <row r="27" spans="1:131" ht="26.25" customHeight="1" thickBot="1" x14ac:dyDescent="0.25">
      <c r="A27" s="721"/>
      <c r="B27" s="722"/>
      <c r="C27" s="722"/>
      <c r="D27" s="722"/>
      <c r="E27" s="722"/>
      <c r="F27" s="722"/>
      <c r="G27" s="722"/>
      <c r="H27" s="722"/>
      <c r="I27" s="722"/>
      <c r="J27" s="722"/>
      <c r="K27" s="722"/>
      <c r="L27" s="722"/>
      <c r="M27" s="722"/>
      <c r="N27" s="722"/>
      <c r="O27" s="722"/>
      <c r="P27" s="723"/>
      <c r="Q27" s="727"/>
      <c r="R27" s="728"/>
      <c r="S27" s="728"/>
      <c r="T27" s="728"/>
      <c r="U27" s="729"/>
      <c r="V27" s="727"/>
      <c r="W27" s="728"/>
      <c r="X27" s="728"/>
      <c r="Y27" s="728"/>
      <c r="Z27" s="729"/>
      <c r="AA27" s="727"/>
      <c r="AB27" s="728"/>
      <c r="AC27" s="728"/>
      <c r="AD27" s="728"/>
      <c r="AE27" s="728"/>
      <c r="AF27" s="808"/>
      <c r="AG27" s="809"/>
      <c r="AH27" s="809"/>
      <c r="AI27" s="809"/>
      <c r="AJ27" s="810"/>
      <c r="AK27" s="728"/>
      <c r="AL27" s="728"/>
      <c r="AM27" s="728"/>
      <c r="AN27" s="728"/>
      <c r="AO27" s="729"/>
      <c r="AP27" s="727"/>
      <c r="AQ27" s="728"/>
      <c r="AR27" s="728"/>
      <c r="AS27" s="728"/>
      <c r="AT27" s="729"/>
      <c r="AU27" s="727"/>
      <c r="AV27" s="728"/>
      <c r="AW27" s="728"/>
      <c r="AX27" s="728"/>
      <c r="AY27" s="729"/>
      <c r="AZ27" s="727"/>
      <c r="BA27" s="728"/>
      <c r="BB27" s="728"/>
      <c r="BC27" s="728"/>
      <c r="BD27" s="729"/>
      <c r="BE27" s="727"/>
      <c r="BF27" s="728"/>
      <c r="BG27" s="728"/>
      <c r="BH27" s="728"/>
      <c r="BI27" s="733"/>
      <c r="BJ27" s="162"/>
      <c r="BK27" s="162"/>
      <c r="BL27" s="162"/>
      <c r="BM27" s="162"/>
      <c r="BN27" s="162"/>
      <c r="BO27" s="171"/>
      <c r="BP27" s="171"/>
      <c r="BQ27" s="168">
        <v>21</v>
      </c>
      <c r="BR27" s="169"/>
      <c r="BS27" s="764"/>
      <c r="BT27" s="765"/>
      <c r="BU27" s="765"/>
      <c r="BV27" s="765"/>
      <c r="BW27" s="765"/>
      <c r="BX27" s="765"/>
      <c r="BY27" s="765"/>
      <c r="BZ27" s="765"/>
      <c r="CA27" s="765"/>
      <c r="CB27" s="765"/>
      <c r="CC27" s="765"/>
      <c r="CD27" s="765"/>
      <c r="CE27" s="765"/>
      <c r="CF27" s="765"/>
      <c r="CG27" s="76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64"/>
      <c r="DW27" s="765"/>
      <c r="DX27" s="765"/>
      <c r="DY27" s="765"/>
      <c r="DZ27" s="770"/>
      <c r="EA27" s="160"/>
    </row>
    <row r="28" spans="1:131" ht="26.25" customHeight="1" thickTop="1" x14ac:dyDescent="0.2">
      <c r="A28" s="172">
        <v>1</v>
      </c>
      <c r="B28" s="740" t="s">
        <v>409</v>
      </c>
      <c r="C28" s="741"/>
      <c r="D28" s="741"/>
      <c r="E28" s="741"/>
      <c r="F28" s="741"/>
      <c r="G28" s="741"/>
      <c r="H28" s="741"/>
      <c r="I28" s="741"/>
      <c r="J28" s="741"/>
      <c r="K28" s="741"/>
      <c r="L28" s="741"/>
      <c r="M28" s="741"/>
      <c r="N28" s="741"/>
      <c r="O28" s="741"/>
      <c r="P28" s="742"/>
      <c r="Q28" s="813">
        <v>87141</v>
      </c>
      <c r="R28" s="814"/>
      <c r="S28" s="814"/>
      <c r="T28" s="814"/>
      <c r="U28" s="814"/>
      <c r="V28" s="814">
        <v>87000</v>
      </c>
      <c r="W28" s="814"/>
      <c r="X28" s="814"/>
      <c r="Y28" s="814"/>
      <c r="Z28" s="814"/>
      <c r="AA28" s="814">
        <f>Q28-V28</f>
        <v>141</v>
      </c>
      <c r="AB28" s="814"/>
      <c r="AC28" s="814"/>
      <c r="AD28" s="814"/>
      <c r="AE28" s="815"/>
      <c r="AF28" s="816">
        <v>141</v>
      </c>
      <c r="AG28" s="814"/>
      <c r="AH28" s="814"/>
      <c r="AI28" s="814"/>
      <c r="AJ28" s="817"/>
      <c r="AK28" s="818">
        <v>8930</v>
      </c>
      <c r="AL28" s="819"/>
      <c r="AM28" s="819"/>
      <c r="AN28" s="819"/>
      <c r="AO28" s="819"/>
      <c r="AP28" s="819" t="s">
        <v>588</v>
      </c>
      <c r="AQ28" s="819"/>
      <c r="AR28" s="819"/>
      <c r="AS28" s="819"/>
      <c r="AT28" s="819"/>
      <c r="AU28" s="819" t="s">
        <v>527</v>
      </c>
      <c r="AV28" s="819"/>
      <c r="AW28" s="819"/>
      <c r="AX28" s="819"/>
      <c r="AY28" s="819"/>
      <c r="AZ28" s="820" t="s">
        <v>527</v>
      </c>
      <c r="BA28" s="820"/>
      <c r="BB28" s="820"/>
      <c r="BC28" s="820"/>
      <c r="BD28" s="820"/>
      <c r="BE28" s="811"/>
      <c r="BF28" s="811"/>
      <c r="BG28" s="811"/>
      <c r="BH28" s="811"/>
      <c r="BI28" s="812"/>
      <c r="BJ28" s="162"/>
      <c r="BK28" s="162"/>
      <c r="BL28" s="162"/>
      <c r="BM28" s="162"/>
      <c r="BN28" s="162"/>
      <c r="BO28" s="171"/>
      <c r="BP28" s="171"/>
      <c r="BQ28" s="168">
        <v>22</v>
      </c>
      <c r="BR28" s="169"/>
      <c r="BS28" s="764"/>
      <c r="BT28" s="765"/>
      <c r="BU28" s="765"/>
      <c r="BV28" s="765"/>
      <c r="BW28" s="765"/>
      <c r="BX28" s="765"/>
      <c r="BY28" s="765"/>
      <c r="BZ28" s="765"/>
      <c r="CA28" s="765"/>
      <c r="CB28" s="765"/>
      <c r="CC28" s="765"/>
      <c r="CD28" s="765"/>
      <c r="CE28" s="765"/>
      <c r="CF28" s="765"/>
      <c r="CG28" s="76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64"/>
      <c r="DW28" s="765"/>
      <c r="DX28" s="765"/>
      <c r="DY28" s="765"/>
      <c r="DZ28" s="770"/>
      <c r="EA28" s="160"/>
    </row>
    <row r="29" spans="1:131" ht="26.25" customHeight="1" x14ac:dyDescent="0.2">
      <c r="A29" s="172">
        <v>2</v>
      </c>
      <c r="B29" s="771" t="s">
        <v>410</v>
      </c>
      <c r="C29" s="772"/>
      <c r="D29" s="772"/>
      <c r="E29" s="772"/>
      <c r="F29" s="772"/>
      <c r="G29" s="772"/>
      <c r="H29" s="772"/>
      <c r="I29" s="772"/>
      <c r="J29" s="772"/>
      <c r="K29" s="772"/>
      <c r="L29" s="772"/>
      <c r="M29" s="772"/>
      <c r="N29" s="772"/>
      <c r="O29" s="772"/>
      <c r="P29" s="773"/>
      <c r="Q29" s="774">
        <v>88303</v>
      </c>
      <c r="R29" s="775"/>
      <c r="S29" s="775"/>
      <c r="T29" s="775"/>
      <c r="U29" s="775"/>
      <c r="V29" s="775">
        <v>86385</v>
      </c>
      <c r="W29" s="775"/>
      <c r="X29" s="775"/>
      <c r="Y29" s="775"/>
      <c r="Z29" s="775"/>
      <c r="AA29" s="775">
        <f>Q29-V29</f>
        <v>1918</v>
      </c>
      <c r="AB29" s="775"/>
      <c r="AC29" s="775"/>
      <c r="AD29" s="775"/>
      <c r="AE29" s="776"/>
      <c r="AF29" s="777">
        <v>1918</v>
      </c>
      <c r="AG29" s="778"/>
      <c r="AH29" s="778"/>
      <c r="AI29" s="778"/>
      <c r="AJ29" s="779"/>
      <c r="AK29" s="825">
        <v>13457</v>
      </c>
      <c r="AL29" s="821"/>
      <c r="AM29" s="821"/>
      <c r="AN29" s="821"/>
      <c r="AO29" s="821"/>
      <c r="AP29" s="821" t="s">
        <v>527</v>
      </c>
      <c r="AQ29" s="821"/>
      <c r="AR29" s="821"/>
      <c r="AS29" s="821"/>
      <c r="AT29" s="821"/>
      <c r="AU29" s="821" t="s">
        <v>527</v>
      </c>
      <c r="AV29" s="821"/>
      <c r="AW29" s="821"/>
      <c r="AX29" s="821"/>
      <c r="AY29" s="821"/>
      <c r="AZ29" s="822" t="s">
        <v>527</v>
      </c>
      <c r="BA29" s="822"/>
      <c r="BB29" s="822"/>
      <c r="BC29" s="822"/>
      <c r="BD29" s="822"/>
      <c r="BE29" s="823"/>
      <c r="BF29" s="823"/>
      <c r="BG29" s="823"/>
      <c r="BH29" s="823"/>
      <c r="BI29" s="824"/>
      <c r="BJ29" s="162"/>
      <c r="BK29" s="162"/>
      <c r="BL29" s="162"/>
      <c r="BM29" s="162"/>
      <c r="BN29" s="162"/>
      <c r="BO29" s="171"/>
      <c r="BP29" s="171"/>
      <c r="BQ29" s="168">
        <v>23</v>
      </c>
      <c r="BR29" s="169"/>
      <c r="BS29" s="764"/>
      <c r="BT29" s="765"/>
      <c r="BU29" s="765"/>
      <c r="BV29" s="765"/>
      <c r="BW29" s="765"/>
      <c r="BX29" s="765"/>
      <c r="BY29" s="765"/>
      <c r="BZ29" s="765"/>
      <c r="CA29" s="765"/>
      <c r="CB29" s="765"/>
      <c r="CC29" s="765"/>
      <c r="CD29" s="765"/>
      <c r="CE29" s="765"/>
      <c r="CF29" s="765"/>
      <c r="CG29" s="76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64"/>
      <c r="DW29" s="765"/>
      <c r="DX29" s="765"/>
      <c r="DY29" s="765"/>
      <c r="DZ29" s="770"/>
      <c r="EA29" s="160"/>
    </row>
    <row r="30" spans="1:131" ht="26.25" customHeight="1" x14ac:dyDescent="0.2">
      <c r="A30" s="172">
        <v>3</v>
      </c>
      <c r="B30" s="771" t="s">
        <v>411</v>
      </c>
      <c r="C30" s="772"/>
      <c r="D30" s="772"/>
      <c r="E30" s="772"/>
      <c r="F30" s="772"/>
      <c r="G30" s="772"/>
      <c r="H30" s="772"/>
      <c r="I30" s="772"/>
      <c r="J30" s="772"/>
      <c r="K30" s="772"/>
      <c r="L30" s="772"/>
      <c r="M30" s="772"/>
      <c r="N30" s="772"/>
      <c r="O30" s="772"/>
      <c r="P30" s="773"/>
      <c r="Q30" s="774">
        <v>14790</v>
      </c>
      <c r="R30" s="775"/>
      <c r="S30" s="775"/>
      <c r="T30" s="775"/>
      <c r="U30" s="775"/>
      <c r="V30" s="775">
        <v>14197</v>
      </c>
      <c r="W30" s="775"/>
      <c r="X30" s="775"/>
      <c r="Y30" s="775"/>
      <c r="Z30" s="775"/>
      <c r="AA30" s="775">
        <f>Q30-V30</f>
        <v>593</v>
      </c>
      <c r="AB30" s="775"/>
      <c r="AC30" s="775"/>
      <c r="AD30" s="775"/>
      <c r="AE30" s="776"/>
      <c r="AF30" s="777">
        <v>593</v>
      </c>
      <c r="AG30" s="778"/>
      <c r="AH30" s="778"/>
      <c r="AI30" s="778"/>
      <c r="AJ30" s="779"/>
      <c r="AK30" s="825">
        <v>3025</v>
      </c>
      <c r="AL30" s="821"/>
      <c r="AM30" s="821"/>
      <c r="AN30" s="821"/>
      <c r="AO30" s="821"/>
      <c r="AP30" s="821" t="s">
        <v>527</v>
      </c>
      <c r="AQ30" s="821"/>
      <c r="AR30" s="821"/>
      <c r="AS30" s="821"/>
      <c r="AT30" s="821"/>
      <c r="AU30" s="821" t="s">
        <v>527</v>
      </c>
      <c r="AV30" s="821"/>
      <c r="AW30" s="821"/>
      <c r="AX30" s="821"/>
      <c r="AY30" s="821"/>
      <c r="AZ30" s="822" t="s">
        <v>527</v>
      </c>
      <c r="BA30" s="822"/>
      <c r="BB30" s="822"/>
      <c r="BC30" s="822"/>
      <c r="BD30" s="822"/>
      <c r="BE30" s="823"/>
      <c r="BF30" s="823"/>
      <c r="BG30" s="823"/>
      <c r="BH30" s="823"/>
      <c r="BI30" s="824"/>
      <c r="BJ30" s="162"/>
      <c r="BK30" s="162"/>
      <c r="BL30" s="162"/>
      <c r="BM30" s="162"/>
      <c r="BN30" s="162"/>
      <c r="BO30" s="171"/>
      <c r="BP30" s="171"/>
      <c r="BQ30" s="168">
        <v>24</v>
      </c>
      <c r="BR30" s="169"/>
      <c r="BS30" s="764"/>
      <c r="BT30" s="765"/>
      <c r="BU30" s="765"/>
      <c r="BV30" s="765"/>
      <c r="BW30" s="765"/>
      <c r="BX30" s="765"/>
      <c r="BY30" s="765"/>
      <c r="BZ30" s="765"/>
      <c r="CA30" s="765"/>
      <c r="CB30" s="765"/>
      <c r="CC30" s="765"/>
      <c r="CD30" s="765"/>
      <c r="CE30" s="765"/>
      <c r="CF30" s="765"/>
      <c r="CG30" s="76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64"/>
      <c r="DW30" s="765"/>
      <c r="DX30" s="765"/>
      <c r="DY30" s="765"/>
      <c r="DZ30" s="770"/>
      <c r="EA30" s="160"/>
    </row>
    <row r="31" spans="1:131" ht="26.25" customHeight="1" x14ac:dyDescent="0.2">
      <c r="A31" s="172">
        <v>4</v>
      </c>
      <c r="B31" s="771" t="s">
        <v>412</v>
      </c>
      <c r="C31" s="772"/>
      <c r="D31" s="772"/>
      <c r="E31" s="772"/>
      <c r="F31" s="772"/>
      <c r="G31" s="772"/>
      <c r="H31" s="772"/>
      <c r="I31" s="772"/>
      <c r="J31" s="772"/>
      <c r="K31" s="772"/>
      <c r="L31" s="772"/>
      <c r="M31" s="772"/>
      <c r="N31" s="772"/>
      <c r="O31" s="772"/>
      <c r="P31" s="773"/>
      <c r="Q31" s="774">
        <v>15939</v>
      </c>
      <c r="R31" s="775"/>
      <c r="S31" s="775"/>
      <c r="T31" s="775"/>
      <c r="U31" s="775"/>
      <c r="V31" s="775">
        <v>15154</v>
      </c>
      <c r="W31" s="775"/>
      <c r="X31" s="775"/>
      <c r="Y31" s="775"/>
      <c r="Z31" s="775"/>
      <c r="AA31" s="775">
        <f>Q31-V31</f>
        <v>785</v>
      </c>
      <c r="AB31" s="775"/>
      <c r="AC31" s="775"/>
      <c r="AD31" s="775"/>
      <c r="AE31" s="776"/>
      <c r="AF31" s="777">
        <v>9985</v>
      </c>
      <c r="AG31" s="778"/>
      <c r="AH31" s="778"/>
      <c r="AI31" s="778"/>
      <c r="AJ31" s="779"/>
      <c r="AK31" s="825"/>
      <c r="AL31" s="821"/>
      <c r="AM31" s="821"/>
      <c r="AN31" s="821"/>
      <c r="AO31" s="821"/>
      <c r="AP31" s="821">
        <v>41839</v>
      </c>
      <c r="AQ31" s="821"/>
      <c r="AR31" s="821"/>
      <c r="AS31" s="821"/>
      <c r="AT31" s="821"/>
      <c r="AU31" s="821">
        <v>42</v>
      </c>
      <c r="AV31" s="821"/>
      <c r="AW31" s="821"/>
      <c r="AX31" s="821"/>
      <c r="AY31" s="821"/>
      <c r="AZ31" s="822" t="s">
        <v>527</v>
      </c>
      <c r="BA31" s="822"/>
      <c r="BB31" s="822"/>
      <c r="BC31" s="822"/>
      <c r="BD31" s="822"/>
      <c r="BE31" s="823" t="s">
        <v>413</v>
      </c>
      <c r="BF31" s="823"/>
      <c r="BG31" s="823"/>
      <c r="BH31" s="823"/>
      <c r="BI31" s="824"/>
      <c r="BJ31" s="162"/>
      <c r="BK31" s="162"/>
      <c r="BL31" s="162"/>
      <c r="BM31" s="162"/>
      <c r="BN31" s="162"/>
      <c r="BO31" s="171"/>
      <c r="BP31" s="171"/>
      <c r="BQ31" s="168">
        <v>25</v>
      </c>
      <c r="BR31" s="169"/>
      <c r="BS31" s="764"/>
      <c r="BT31" s="765"/>
      <c r="BU31" s="765"/>
      <c r="BV31" s="765"/>
      <c r="BW31" s="765"/>
      <c r="BX31" s="765"/>
      <c r="BY31" s="765"/>
      <c r="BZ31" s="765"/>
      <c r="CA31" s="765"/>
      <c r="CB31" s="765"/>
      <c r="CC31" s="765"/>
      <c r="CD31" s="765"/>
      <c r="CE31" s="765"/>
      <c r="CF31" s="765"/>
      <c r="CG31" s="76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64"/>
      <c r="DW31" s="765"/>
      <c r="DX31" s="765"/>
      <c r="DY31" s="765"/>
      <c r="DZ31" s="770"/>
      <c r="EA31" s="160"/>
    </row>
    <row r="32" spans="1:131" ht="26.25" customHeight="1" x14ac:dyDescent="0.2">
      <c r="A32" s="172">
        <v>5</v>
      </c>
      <c r="B32" s="771" t="s">
        <v>414</v>
      </c>
      <c r="C32" s="772"/>
      <c r="D32" s="772"/>
      <c r="E32" s="772"/>
      <c r="F32" s="772"/>
      <c r="G32" s="772"/>
      <c r="H32" s="772"/>
      <c r="I32" s="772"/>
      <c r="J32" s="772"/>
      <c r="K32" s="772"/>
      <c r="L32" s="772"/>
      <c r="M32" s="772"/>
      <c r="N32" s="772"/>
      <c r="O32" s="772"/>
      <c r="P32" s="773"/>
      <c r="Q32" s="774">
        <v>27844</v>
      </c>
      <c r="R32" s="775"/>
      <c r="S32" s="775"/>
      <c r="T32" s="775"/>
      <c r="U32" s="775"/>
      <c r="V32" s="775">
        <v>26168</v>
      </c>
      <c r="W32" s="775"/>
      <c r="X32" s="775"/>
      <c r="Y32" s="775"/>
      <c r="Z32" s="775"/>
      <c r="AA32" s="775">
        <f>Q32-V32</f>
        <v>1676</v>
      </c>
      <c r="AB32" s="775"/>
      <c r="AC32" s="775"/>
      <c r="AD32" s="775"/>
      <c r="AE32" s="776"/>
      <c r="AF32" s="777">
        <v>5058</v>
      </c>
      <c r="AG32" s="778"/>
      <c r="AH32" s="778"/>
      <c r="AI32" s="778"/>
      <c r="AJ32" s="779"/>
      <c r="AK32" s="825"/>
      <c r="AL32" s="821"/>
      <c r="AM32" s="821"/>
      <c r="AN32" s="821"/>
      <c r="AO32" s="821"/>
      <c r="AP32" s="821">
        <v>231058</v>
      </c>
      <c r="AQ32" s="821"/>
      <c r="AR32" s="821"/>
      <c r="AS32" s="821"/>
      <c r="AT32" s="821"/>
      <c r="AU32" s="821">
        <v>81333</v>
      </c>
      <c r="AV32" s="821"/>
      <c r="AW32" s="821"/>
      <c r="AX32" s="821"/>
      <c r="AY32" s="821"/>
      <c r="AZ32" s="822" t="s">
        <v>527</v>
      </c>
      <c r="BA32" s="822"/>
      <c r="BB32" s="822"/>
      <c r="BC32" s="822"/>
      <c r="BD32" s="822"/>
      <c r="BE32" s="823" t="s">
        <v>415</v>
      </c>
      <c r="BF32" s="823"/>
      <c r="BG32" s="823"/>
      <c r="BH32" s="823"/>
      <c r="BI32" s="824"/>
      <c r="BJ32" s="162"/>
      <c r="BK32" s="162"/>
      <c r="BL32" s="162"/>
      <c r="BM32" s="162"/>
      <c r="BN32" s="162"/>
      <c r="BO32" s="171"/>
      <c r="BP32" s="171"/>
      <c r="BQ32" s="168">
        <v>26</v>
      </c>
      <c r="BR32" s="169"/>
      <c r="BS32" s="764"/>
      <c r="BT32" s="765"/>
      <c r="BU32" s="765"/>
      <c r="BV32" s="765"/>
      <c r="BW32" s="765"/>
      <c r="BX32" s="765"/>
      <c r="BY32" s="765"/>
      <c r="BZ32" s="765"/>
      <c r="CA32" s="765"/>
      <c r="CB32" s="765"/>
      <c r="CC32" s="765"/>
      <c r="CD32" s="765"/>
      <c r="CE32" s="765"/>
      <c r="CF32" s="765"/>
      <c r="CG32" s="76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64"/>
      <c r="DW32" s="765"/>
      <c r="DX32" s="765"/>
      <c r="DY32" s="765"/>
      <c r="DZ32" s="770"/>
      <c r="EA32" s="160"/>
    </row>
    <row r="33" spans="1:131" ht="26.25" customHeight="1" x14ac:dyDescent="0.2">
      <c r="A33" s="172">
        <v>6</v>
      </c>
      <c r="B33" s="771"/>
      <c r="C33" s="772"/>
      <c r="D33" s="772"/>
      <c r="E33" s="772"/>
      <c r="F33" s="772"/>
      <c r="G33" s="772"/>
      <c r="H33" s="772"/>
      <c r="I33" s="772"/>
      <c r="J33" s="772"/>
      <c r="K33" s="772"/>
      <c r="L33" s="772"/>
      <c r="M33" s="772"/>
      <c r="N33" s="772"/>
      <c r="O33" s="772"/>
      <c r="P33" s="773"/>
      <c r="Q33" s="774"/>
      <c r="R33" s="775"/>
      <c r="S33" s="775"/>
      <c r="T33" s="775"/>
      <c r="U33" s="775"/>
      <c r="V33" s="775"/>
      <c r="W33" s="775"/>
      <c r="X33" s="775"/>
      <c r="Y33" s="775"/>
      <c r="Z33" s="775"/>
      <c r="AA33" s="775"/>
      <c r="AB33" s="775"/>
      <c r="AC33" s="775"/>
      <c r="AD33" s="775"/>
      <c r="AE33" s="776"/>
      <c r="AF33" s="777"/>
      <c r="AG33" s="778"/>
      <c r="AH33" s="778"/>
      <c r="AI33" s="778"/>
      <c r="AJ33" s="779"/>
      <c r="AK33" s="825"/>
      <c r="AL33" s="821"/>
      <c r="AM33" s="821"/>
      <c r="AN33" s="821"/>
      <c r="AO33" s="821"/>
      <c r="AP33" s="821"/>
      <c r="AQ33" s="821"/>
      <c r="AR33" s="821"/>
      <c r="AS33" s="821"/>
      <c r="AT33" s="821"/>
      <c r="AU33" s="821"/>
      <c r="AV33" s="821"/>
      <c r="AW33" s="821"/>
      <c r="AX33" s="821"/>
      <c r="AY33" s="821"/>
      <c r="AZ33" s="822"/>
      <c r="BA33" s="822"/>
      <c r="BB33" s="822"/>
      <c r="BC33" s="822"/>
      <c r="BD33" s="822"/>
      <c r="BE33" s="823"/>
      <c r="BF33" s="823"/>
      <c r="BG33" s="823"/>
      <c r="BH33" s="823"/>
      <c r="BI33" s="824"/>
      <c r="BJ33" s="162"/>
      <c r="BK33" s="162"/>
      <c r="BL33" s="162"/>
      <c r="BM33" s="162"/>
      <c r="BN33" s="162"/>
      <c r="BO33" s="171"/>
      <c r="BP33" s="171"/>
      <c r="BQ33" s="168">
        <v>27</v>
      </c>
      <c r="BR33" s="169"/>
      <c r="BS33" s="764"/>
      <c r="BT33" s="765"/>
      <c r="BU33" s="765"/>
      <c r="BV33" s="765"/>
      <c r="BW33" s="765"/>
      <c r="BX33" s="765"/>
      <c r="BY33" s="765"/>
      <c r="BZ33" s="765"/>
      <c r="CA33" s="765"/>
      <c r="CB33" s="765"/>
      <c r="CC33" s="765"/>
      <c r="CD33" s="765"/>
      <c r="CE33" s="765"/>
      <c r="CF33" s="765"/>
      <c r="CG33" s="76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64"/>
      <c r="DW33" s="765"/>
      <c r="DX33" s="765"/>
      <c r="DY33" s="765"/>
      <c r="DZ33" s="770"/>
      <c r="EA33" s="160"/>
    </row>
    <row r="34" spans="1:131" ht="26.25" customHeight="1" x14ac:dyDescent="0.2">
      <c r="A34" s="172">
        <v>7</v>
      </c>
      <c r="B34" s="771"/>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c r="AG34" s="778"/>
      <c r="AH34" s="778"/>
      <c r="AI34" s="778"/>
      <c r="AJ34" s="779"/>
      <c r="AK34" s="825"/>
      <c r="AL34" s="821"/>
      <c r="AM34" s="821"/>
      <c r="AN34" s="821"/>
      <c r="AO34" s="821"/>
      <c r="AP34" s="821"/>
      <c r="AQ34" s="821"/>
      <c r="AR34" s="821"/>
      <c r="AS34" s="821"/>
      <c r="AT34" s="821"/>
      <c r="AU34" s="821"/>
      <c r="AV34" s="821"/>
      <c r="AW34" s="821"/>
      <c r="AX34" s="821"/>
      <c r="AY34" s="821"/>
      <c r="AZ34" s="822"/>
      <c r="BA34" s="822"/>
      <c r="BB34" s="822"/>
      <c r="BC34" s="822"/>
      <c r="BD34" s="822"/>
      <c r="BE34" s="823"/>
      <c r="BF34" s="823"/>
      <c r="BG34" s="823"/>
      <c r="BH34" s="823"/>
      <c r="BI34" s="824"/>
      <c r="BJ34" s="162"/>
      <c r="BK34" s="162"/>
      <c r="BL34" s="162"/>
      <c r="BM34" s="162"/>
      <c r="BN34" s="162"/>
      <c r="BO34" s="171"/>
      <c r="BP34" s="171"/>
      <c r="BQ34" s="168">
        <v>28</v>
      </c>
      <c r="BR34" s="169"/>
      <c r="BS34" s="764"/>
      <c r="BT34" s="765"/>
      <c r="BU34" s="765"/>
      <c r="BV34" s="765"/>
      <c r="BW34" s="765"/>
      <c r="BX34" s="765"/>
      <c r="BY34" s="765"/>
      <c r="BZ34" s="765"/>
      <c r="CA34" s="765"/>
      <c r="CB34" s="765"/>
      <c r="CC34" s="765"/>
      <c r="CD34" s="765"/>
      <c r="CE34" s="765"/>
      <c r="CF34" s="765"/>
      <c r="CG34" s="76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64"/>
      <c r="DW34" s="765"/>
      <c r="DX34" s="765"/>
      <c r="DY34" s="765"/>
      <c r="DZ34" s="770"/>
      <c r="EA34" s="160"/>
    </row>
    <row r="35" spans="1:131" ht="26.25" customHeight="1" x14ac:dyDescent="0.2">
      <c r="A35" s="172">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25"/>
      <c r="AL35" s="821"/>
      <c r="AM35" s="821"/>
      <c r="AN35" s="821"/>
      <c r="AO35" s="821"/>
      <c r="AP35" s="821"/>
      <c r="AQ35" s="821"/>
      <c r="AR35" s="821"/>
      <c r="AS35" s="821"/>
      <c r="AT35" s="821"/>
      <c r="AU35" s="821"/>
      <c r="AV35" s="821"/>
      <c r="AW35" s="821"/>
      <c r="AX35" s="821"/>
      <c r="AY35" s="821"/>
      <c r="AZ35" s="822"/>
      <c r="BA35" s="822"/>
      <c r="BB35" s="822"/>
      <c r="BC35" s="822"/>
      <c r="BD35" s="822"/>
      <c r="BE35" s="823"/>
      <c r="BF35" s="823"/>
      <c r="BG35" s="823"/>
      <c r="BH35" s="823"/>
      <c r="BI35" s="824"/>
      <c r="BJ35" s="162"/>
      <c r="BK35" s="162"/>
      <c r="BL35" s="162"/>
      <c r="BM35" s="162"/>
      <c r="BN35" s="162"/>
      <c r="BO35" s="171"/>
      <c r="BP35" s="171"/>
      <c r="BQ35" s="168">
        <v>29</v>
      </c>
      <c r="BR35" s="169"/>
      <c r="BS35" s="764"/>
      <c r="BT35" s="765"/>
      <c r="BU35" s="765"/>
      <c r="BV35" s="765"/>
      <c r="BW35" s="765"/>
      <c r="BX35" s="765"/>
      <c r="BY35" s="765"/>
      <c r="BZ35" s="765"/>
      <c r="CA35" s="765"/>
      <c r="CB35" s="765"/>
      <c r="CC35" s="765"/>
      <c r="CD35" s="765"/>
      <c r="CE35" s="765"/>
      <c r="CF35" s="765"/>
      <c r="CG35" s="76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64"/>
      <c r="DW35" s="765"/>
      <c r="DX35" s="765"/>
      <c r="DY35" s="765"/>
      <c r="DZ35" s="770"/>
      <c r="EA35" s="160"/>
    </row>
    <row r="36" spans="1:131" ht="26.25" customHeight="1" x14ac:dyDescent="0.2">
      <c r="A36" s="172">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25"/>
      <c r="AL36" s="821"/>
      <c r="AM36" s="821"/>
      <c r="AN36" s="821"/>
      <c r="AO36" s="821"/>
      <c r="AP36" s="821"/>
      <c r="AQ36" s="821"/>
      <c r="AR36" s="821"/>
      <c r="AS36" s="821"/>
      <c r="AT36" s="821"/>
      <c r="AU36" s="821"/>
      <c r="AV36" s="821"/>
      <c r="AW36" s="821"/>
      <c r="AX36" s="821"/>
      <c r="AY36" s="821"/>
      <c r="AZ36" s="822"/>
      <c r="BA36" s="822"/>
      <c r="BB36" s="822"/>
      <c r="BC36" s="822"/>
      <c r="BD36" s="822"/>
      <c r="BE36" s="823"/>
      <c r="BF36" s="823"/>
      <c r="BG36" s="823"/>
      <c r="BH36" s="823"/>
      <c r="BI36" s="824"/>
      <c r="BJ36" s="162"/>
      <c r="BK36" s="162"/>
      <c r="BL36" s="162"/>
      <c r="BM36" s="162"/>
      <c r="BN36" s="162"/>
      <c r="BO36" s="171"/>
      <c r="BP36" s="171"/>
      <c r="BQ36" s="168">
        <v>30</v>
      </c>
      <c r="BR36" s="169"/>
      <c r="BS36" s="764"/>
      <c r="BT36" s="765"/>
      <c r="BU36" s="765"/>
      <c r="BV36" s="765"/>
      <c r="BW36" s="765"/>
      <c r="BX36" s="765"/>
      <c r="BY36" s="765"/>
      <c r="BZ36" s="765"/>
      <c r="CA36" s="765"/>
      <c r="CB36" s="765"/>
      <c r="CC36" s="765"/>
      <c r="CD36" s="765"/>
      <c r="CE36" s="765"/>
      <c r="CF36" s="765"/>
      <c r="CG36" s="76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64"/>
      <c r="DW36" s="765"/>
      <c r="DX36" s="765"/>
      <c r="DY36" s="765"/>
      <c r="DZ36" s="770"/>
      <c r="EA36" s="160"/>
    </row>
    <row r="37" spans="1:131" ht="26.25" customHeight="1" x14ac:dyDescent="0.2">
      <c r="A37" s="172">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25"/>
      <c r="AL37" s="821"/>
      <c r="AM37" s="821"/>
      <c r="AN37" s="821"/>
      <c r="AO37" s="821"/>
      <c r="AP37" s="821"/>
      <c r="AQ37" s="821"/>
      <c r="AR37" s="821"/>
      <c r="AS37" s="821"/>
      <c r="AT37" s="821"/>
      <c r="AU37" s="821"/>
      <c r="AV37" s="821"/>
      <c r="AW37" s="821"/>
      <c r="AX37" s="821"/>
      <c r="AY37" s="821"/>
      <c r="AZ37" s="822"/>
      <c r="BA37" s="822"/>
      <c r="BB37" s="822"/>
      <c r="BC37" s="822"/>
      <c r="BD37" s="822"/>
      <c r="BE37" s="823"/>
      <c r="BF37" s="823"/>
      <c r="BG37" s="823"/>
      <c r="BH37" s="823"/>
      <c r="BI37" s="824"/>
      <c r="BJ37" s="162"/>
      <c r="BK37" s="162"/>
      <c r="BL37" s="162"/>
      <c r="BM37" s="162"/>
      <c r="BN37" s="162"/>
      <c r="BO37" s="171"/>
      <c r="BP37" s="171"/>
      <c r="BQ37" s="168">
        <v>31</v>
      </c>
      <c r="BR37" s="169"/>
      <c r="BS37" s="764"/>
      <c r="BT37" s="765"/>
      <c r="BU37" s="765"/>
      <c r="BV37" s="765"/>
      <c r="BW37" s="765"/>
      <c r="BX37" s="765"/>
      <c r="BY37" s="765"/>
      <c r="BZ37" s="765"/>
      <c r="CA37" s="765"/>
      <c r="CB37" s="765"/>
      <c r="CC37" s="765"/>
      <c r="CD37" s="765"/>
      <c r="CE37" s="765"/>
      <c r="CF37" s="765"/>
      <c r="CG37" s="76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64"/>
      <c r="DW37" s="765"/>
      <c r="DX37" s="765"/>
      <c r="DY37" s="765"/>
      <c r="DZ37" s="770"/>
      <c r="EA37" s="160"/>
    </row>
    <row r="38" spans="1:131" ht="26.25" customHeight="1" x14ac:dyDescent="0.2">
      <c r="A38" s="172">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25"/>
      <c r="AL38" s="821"/>
      <c r="AM38" s="821"/>
      <c r="AN38" s="821"/>
      <c r="AO38" s="821"/>
      <c r="AP38" s="821"/>
      <c r="AQ38" s="821"/>
      <c r="AR38" s="821"/>
      <c r="AS38" s="821"/>
      <c r="AT38" s="821"/>
      <c r="AU38" s="821"/>
      <c r="AV38" s="821"/>
      <c r="AW38" s="821"/>
      <c r="AX38" s="821"/>
      <c r="AY38" s="821"/>
      <c r="AZ38" s="822"/>
      <c r="BA38" s="822"/>
      <c r="BB38" s="822"/>
      <c r="BC38" s="822"/>
      <c r="BD38" s="822"/>
      <c r="BE38" s="823"/>
      <c r="BF38" s="823"/>
      <c r="BG38" s="823"/>
      <c r="BH38" s="823"/>
      <c r="BI38" s="824"/>
      <c r="BJ38" s="162"/>
      <c r="BK38" s="162"/>
      <c r="BL38" s="162"/>
      <c r="BM38" s="162"/>
      <c r="BN38" s="162"/>
      <c r="BO38" s="171"/>
      <c r="BP38" s="171"/>
      <c r="BQ38" s="168">
        <v>32</v>
      </c>
      <c r="BR38" s="169"/>
      <c r="BS38" s="764"/>
      <c r="BT38" s="765"/>
      <c r="BU38" s="765"/>
      <c r="BV38" s="765"/>
      <c r="BW38" s="765"/>
      <c r="BX38" s="765"/>
      <c r="BY38" s="765"/>
      <c r="BZ38" s="765"/>
      <c r="CA38" s="765"/>
      <c r="CB38" s="765"/>
      <c r="CC38" s="765"/>
      <c r="CD38" s="765"/>
      <c r="CE38" s="765"/>
      <c r="CF38" s="765"/>
      <c r="CG38" s="76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64"/>
      <c r="DW38" s="765"/>
      <c r="DX38" s="765"/>
      <c r="DY38" s="765"/>
      <c r="DZ38" s="770"/>
      <c r="EA38" s="160"/>
    </row>
    <row r="39" spans="1:131" ht="26.25" customHeight="1" x14ac:dyDescent="0.2">
      <c r="A39" s="172">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25"/>
      <c r="AL39" s="821"/>
      <c r="AM39" s="821"/>
      <c r="AN39" s="821"/>
      <c r="AO39" s="821"/>
      <c r="AP39" s="821"/>
      <c r="AQ39" s="821"/>
      <c r="AR39" s="821"/>
      <c r="AS39" s="821"/>
      <c r="AT39" s="821"/>
      <c r="AU39" s="821"/>
      <c r="AV39" s="821"/>
      <c r="AW39" s="821"/>
      <c r="AX39" s="821"/>
      <c r="AY39" s="821"/>
      <c r="AZ39" s="822"/>
      <c r="BA39" s="822"/>
      <c r="BB39" s="822"/>
      <c r="BC39" s="822"/>
      <c r="BD39" s="822"/>
      <c r="BE39" s="823"/>
      <c r="BF39" s="823"/>
      <c r="BG39" s="823"/>
      <c r="BH39" s="823"/>
      <c r="BI39" s="824"/>
      <c r="BJ39" s="162"/>
      <c r="BK39" s="162"/>
      <c r="BL39" s="162"/>
      <c r="BM39" s="162"/>
      <c r="BN39" s="162"/>
      <c r="BO39" s="171"/>
      <c r="BP39" s="171"/>
      <c r="BQ39" s="168">
        <v>33</v>
      </c>
      <c r="BR39" s="169"/>
      <c r="BS39" s="764"/>
      <c r="BT39" s="765"/>
      <c r="BU39" s="765"/>
      <c r="BV39" s="765"/>
      <c r="BW39" s="765"/>
      <c r="BX39" s="765"/>
      <c r="BY39" s="765"/>
      <c r="BZ39" s="765"/>
      <c r="CA39" s="765"/>
      <c r="CB39" s="765"/>
      <c r="CC39" s="765"/>
      <c r="CD39" s="765"/>
      <c r="CE39" s="765"/>
      <c r="CF39" s="765"/>
      <c r="CG39" s="76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64"/>
      <c r="DW39" s="765"/>
      <c r="DX39" s="765"/>
      <c r="DY39" s="765"/>
      <c r="DZ39" s="770"/>
      <c r="EA39" s="160"/>
    </row>
    <row r="40" spans="1:131" ht="26.25" customHeight="1" x14ac:dyDescent="0.2">
      <c r="A40" s="168">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25"/>
      <c r="AL40" s="821"/>
      <c r="AM40" s="821"/>
      <c r="AN40" s="821"/>
      <c r="AO40" s="821"/>
      <c r="AP40" s="821"/>
      <c r="AQ40" s="821"/>
      <c r="AR40" s="821"/>
      <c r="AS40" s="821"/>
      <c r="AT40" s="821"/>
      <c r="AU40" s="821"/>
      <c r="AV40" s="821"/>
      <c r="AW40" s="821"/>
      <c r="AX40" s="821"/>
      <c r="AY40" s="821"/>
      <c r="AZ40" s="822"/>
      <c r="BA40" s="822"/>
      <c r="BB40" s="822"/>
      <c r="BC40" s="822"/>
      <c r="BD40" s="822"/>
      <c r="BE40" s="823"/>
      <c r="BF40" s="823"/>
      <c r="BG40" s="823"/>
      <c r="BH40" s="823"/>
      <c r="BI40" s="824"/>
      <c r="BJ40" s="162"/>
      <c r="BK40" s="162"/>
      <c r="BL40" s="162"/>
      <c r="BM40" s="162"/>
      <c r="BN40" s="162"/>
      <c r="BO40" s="171"/>
      <c r="BP40" s="171"/>
      <c r="BQ40" s="168">
        <v>34</v>
      </c>
      <c r="BR40" s="169"/>
      <c r="BS40" s="764"/>
      <c r="BT40" s="765"/>
      <c r="BU40" s="765"/>
      <c r="BV40" s="765"/>
      <c r="BW40" s="765"/>
      <c r="BX40" s="765"/>
      <c r="BY40" s="765"/>
      <c r="BZ40" s="765"/>
      <c r="CA40" s="765"/>
      <c r="CB40" s="765"/>
      <c r="CC40" s="765"/>
      <c r="CD40" s="765"/>
      <c r="CE40" s="765"/>
      <c r="CF40" s="765"/>
      <c r="CG40" s="76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64"/>
      <c r="DW40" s="765"/>
      <c r="DX40" s="765"/>
      <c r="DY40" s="765"/>
      <c r="DZ40" s="770"/>
      <c r="EA40" s="160"/>
    </row>
    <row r="41" spans="1:131" ht="26.25" customHeight="1" x14ac:dyDescent="0.2">
      <c r="A41" s="168">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25"/>
      <c r="AL41" s="821"/>
      <c r="AM41" s="821"/>
      <c r="AN41" s="821"/>
      <c r="AO41" s="821"/>
      <c r="AP41" s="821"/>
      <c r="AQ41" s="821"/>
      <c r="AR41" s="821"/>
      <c r="AS41" s="821"/>
      <c r="AT41" s="821"/>
      <c r="AU41" s="821"/>
      <c r="AV41" s="821"/>
      <c r="AW41" s="821"/>
      <c r="AX41" s="821"/>
      <c r="AY41" s="821"/>
      <c r="AZ41" s="822"/>
      <c r="BA41" s="822"/>
      <c r="BB41" s="822"/>
      <c r="BC41" s="822"/>
      <c r="BD41" s="822"/>
      <c r="BE41" s="823"/>
      <c r="BF41" s="823"/>
      <c r="BG41" s="823"/>
      <c r="BH41" s="823"/>
      <c r="BI41" s="824"/>
      <c r="BJ41" s="162"/>
      <c r="BK41" s="162"/>
      <c r="BL41" s="162"/>
      <c r="BM41" s="162"/>
      <c r="BN41" s="162"/>
      <c r="BO41" s="171"/>
      <c r="BP41" s="171"/>
      <c r="BQ41" s="168">
        <v>35</v>
      </c>
      <c r="BR41" s="169"/>
      <c r="BS41" s="764"/>
      <c r="BT41" s="765"/>
      <c r="BU41" s="765"/>
      <c r="BV41" s="765"/>
      <c r="BW41" s="765"/>
      <c r="BX41" s="765"/>
      <c r="BY41" s="765"/>
      <c r="BZ41" s="765"/>
      <c r="CA41" s="765"/>
      <c r="CB41" s="765"/>
      <c r="CC41" s="765"/>
      <c r="CD41" s="765"/>
      <c r="CE41" s="765"/>
      <c r="CF41" s="765"/>
      <c r="CG41" s="76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64"/>
      <c r="DW41" s="765"/>
      <c r="DX41" s="765"/>
      <c r="DY41" s="765"/>
      <c r="DZ41" s="770"/>
      <c r="EA41" s="160"/>
    </row>
    <row r="42" spans="1:131" ht="26.25" customHeight="1" x14ac:dyDescent="0.2">
      <c r="A42" s="168">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25"/>
      <c r="AL42" s="821"/>
      <c r="AM42" s="821"/>
      <c r="AN42" s="821"/>
      <c r="AO42" s="821"/>
      <c r="AP42" s="821"/>
      <c r="AQ42" s="821"/>
      <c r="AR42" s="821"/>
      <c r="AS42" s="821"/>
      <c r="AT42" s="821"/>
      <c r="AU42" s="821"/>
      <c r="AV42" s="821"/>
      <c r="AW42" s="821"/>
      <c r="AX42" s="821"/>
      <c r="AY42" s="821"/>
      <c r="AZ42" s="822"/>
      <c r="BA42" s="822"/>
      <c r="BB42" s="822"/>
      <c r="BC42" s="822"/>
      <c r="BD42" s="822"/>
      <c r="BE42" s="823"/>
      <c r="BF42" s="823"/>
      <c r="BG42" s="823"/>
      <c r="BH42" s="823"/>
      <c r="BI42" s="824"/>
      <c r="BJ42" s="162"/>
      <c r="BK42" s="162"/>
      <c r="BL42" s="162"/>
      <c r="BM42" s="162"/>
      <c r="BN42" s="162"/>
      <c r="BO42" s="171"/>
      <c r="BP42" s="171"/>
      <c r="BQ42" s="168">
        <v>36</v>
      </c>
      <c r="BR42" s="169"/>
      <c r="BS42" s="764"/>
      <c r="BT42" s="765"/>
      <c r="BU42" s="765"/>
      <c r="BV42" s="765"/>
      <c r="BW42" s="765"/>
      <c r="BX42" s="765"/>
      <c r="BY42" s="765"/>
      <c r="BZ42" s="765"/>
      <c r="CA42" s="765"/>
      <c r="CB42" s="765"/>
      <c r="CC42" s="765"/>
      <c r="CD42" s="765"/>
      <c r="CE42" s="765"/>
      <c r="CF42" s="765"/>
      <c r="CG42" s="76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64"/>
      <c r="DW42" s="765"/>
      <c r="DX42" s="765"/>
      <c r="DY42" s="765"/>
      <c r="DZ42" s="770"/>
      <c r="EA42" s="160"/>
    </row>
    <row r="43" spans="1:131" ht="26.25" customHeight="1" x14ac:dyDescent="0.2">
      <c r="A43" s="168">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25"/>
      <c r="AL43" s="821"/>
      <c r="AM43" s="821"/>
      <c r="AN43" s="821"/>
      <c r="AO43" s="821"/>
      <c r="AP43" s="821"/>
      <c r="AQ43" s="821"/>
      <c r="AR43" s="821"/>
      <c r="AS43" s="821"/>
      <c r="AT43" s="821"/>
      <c r="AU43" s="821"/>
      <c r="AV43" s="821"/>
      <c r="AW43" s="821"/>
      <c r="AX43" s="821"/>
      <c r="AY43" s="821"/>
      <c r="AZ43" s="822"/>
      <c r="BA43" s="822"/>
      <c r="BB43" s="822"/>
      <c r="BC43" s="822"/>
      <c r="BD43" s="822"/>
      <c r="BE43" s="823"/>
      <c r="BF43" s="823"/>
      <c r="BG43" s="823"/>
      <c r="BH43" s="823"/>
      <c r="BI43" s="824"/>
      <c r="BJ43" s="162"/>
      <c r="BK43" s="162"/>
      <c r="BL43" s="162"/>
      <c r="BM43" s="162"/>
      <c r="BN43" s="162"/>
      <c r="BO43" s="171"/>
      <c r="BP43" s="171"/>
      <c r="BQ43" s="168">
        <v>37</v>
      </c>
      <c r="BR43" s="169"/>
      <c r="BS43" s="764"/>
      <c r="BT43" s="765"/>
      <c r="BU43" s="765"/>
      <c r="BV43" s="765"/>
      <c r="BW43" s="765"/>
      <c r="BX43" s="765"/>
      <c r="BY43" s="765"/>
      <c r="BZ43" s="765"/>
      <c r="CA43" s="765"/>
      <c r="CB43" s="765"/>
      <c r="CC43" s="765"/>
      <c r="CD43" s="765"/>
      <c r="CE43" s="765"/>
      <c r="CF43" s="765"/>
      <c r="CG43" s="76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64"/>
      <c r="DW43" s="765"/>
      <c r="DX43" s="765"/>
      <c r="DY43" s="765"/>
      <c r="DZ43" s="770"/>
      <c r="EA43" s="160"/>
    </row>
    <row r="44" spans="1:131" ht="26.25" customHeight="1" x14ac:dyDescent="0.2">
      <c r="A44" s="168">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25"/>
      <c r="AL44" s="821"/>
      <c r="AM44" s="821"/>
      <c r="AN44" s="821"/>
      <c r="AO44" s="821"/>
      <c r="AP44" s="821"/>
      <c r="AQ44" s="821"/>
      <c r="AR44" s="821"/>
      <c r="AS44" s="821"/>
      <c r="AT44" s="821"/>
      <c r="AU44" s="821"/>
      <c r="AV44" s="821"/>
      <c r="AW44" s="821"/>
      <c r="AX44" s="821"/>
      <c r="AY44" s="821"/>
      <c r="AZ44" s="822"/>
      <c r="BA44" s="822"/>
      <c r="BB44" s="822"/>
      <c r="BC44" s="822"/>
      <c r="BD44" s="822"/>
      <c r="BE44" s="823"/>
      <c r="BF44" s="823"/>
      <c r="BG44" s="823"/>
      <c r="BH44" s="823"/>
      <c r="BI44" s="824"/>
      <c r="BJ44" s="162"/>
      <c r="BK44" s="162"/>
      <c r="BL44" s="162"/>
      <c r="BM44" s="162"/>
      <c r="BN44" s="162"/>
      <c r="BO44" s="171"/>
      <c r="BP44" s="171"/>
      <c r="BQ44" s="168">
        <v>38</v>
      </c>
      <c r="BR44" s="169"/>
      <c r="BS44" s="764"/>
      <c r="BT44" s="765"/>
      <c r="BU44" s="765"/>
      <c r="BV44" s="765"/>
      <c r="BW44" s="765"/>
      <c r="BX44" s="765"/>
      <c r="BY44" s="765"/>
      <c r="BZ44" s="765"/>
      <c r="CA44" s="765"/>
      <c r="CB44" s="765"/>
      <c r="CC44" s="765"/>
      <c r="CD44" s="765"/>
      <c r="CE44" s="765"/>
      <c r="CF44" s="765"/>
      <c r="CG44" s="76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64"/>
      <c r="DW44" s="765"/>
      <c r="DX44" s="765"/>
      <c r="DY44" s="765"/>
      <c r="DZ44" s="770"/>
      <c r="EA44" s="160"/>
    </row>
    <row r="45" spans="1:131" ht="26.25" customHeight="1" x14ac:dyDescent="0.2">
      <c r="A45" s="168">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25"/>
      <c r="AL45" s="821"/>
      <c r="AM45" s="821"/>
      <c r="AN45" s="821"/>
      <c r="AO45" s="821"/>
      <c r="AP45" s="821"/>
      <c r="AQ45" s="821"/>
      <c r="AR45" s="821"/>
      <c r="AS45" s="821"/>
      <c r="AT45" s="821"/>
      <c r="AU45" s="821"/>
      <c r="AV45" s="821"/>
      <c r="AW45" s="821"/>
      <c r="AX45" s="821"/>
      <c r="AY45" s="821"/>
      <c r="AZ45" s="822"/>
      <c r="BA45" s="822"/>
      <c r="BB45" s="822"/>
      <c r="BC45" s="822"/>
      <c r="BD45" s="822"/>
      <c r="BE45" s="823"/>
      <c r="BF45" s="823"/>
      <c r="BG45" s="823"/>
      <c r="BH45" s="823"/>
      <c r="BI45" s="824"/>
      <c r="BJ45" s="162"/>
      <c r="BK45" s="162"/>
      <c r="BL45" s="162"/>
      <c r="BM45" s="162"/>
      <c r="BN45" s="162"/>
      <c r="BO45" s="171"/>
      <c r="BP45" s="171"/>
      <c r="BQ45" s="168">
        <v>39</v>
      </c>
      <c r="BR45" s="169"/>
      <c r="BS45" s="764"/>
      <c r="BT45" s="765"/>
      <c r="BU45" s="765"/>
      <c r="BV45" s="765"/>
      <c r="BW45" s="765"/>
      <c r="BX45" s="765"/>
      <c r="BY45" s="765"/>
      <c r="BZ45" s="765"/>
      <c r="CA45" s="765"/>
      <c r="CB45" s="765"/>
      <c r="CC45" s="765"/>
      <c r="CD45" s="765"/>
      <c r="CE45" s="765"/>
      <c r="CF45" s="765"/>
      <c r="CG45" s="76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64"/>
      <c r="DW45" s="765"/>
      <c r="DX45" s="765"/>
      <c r="DY45" s="765"/>
      <c r="DZ45" s="770"/>
      <c r="EA45" s="160"/>
    </row>
    <row r="46" spans="1:131" ht="26.25" customHeight="1" x14ac:dyDescent="0.2">
      <c r="A46" s="168">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25"/>
      <c r="AL46" s="821"/>
      <c r="AM46" s="821"/>
      <c r="AN46" s="821"/>
      <c r="AO46" s="821"/>
      <c r="AP46" s="821"/>
      <c r="AQ46" s="821"/>
      <c r="AR46" s="821"/>
      <c r="AS46" s="821"/>
      <c r="AT46" s="821"/>
      <c r="AU46" s="821"/>
      <c r="AV46" s="821"/>
      <c r="AW46" s="821"/>
      <c r="AX46" s="821"/>
      <c r="AY46" s="821"/>
      <c r="AZ46" s="822"/>
      <c r="BA46" s="822"/>
      <c r="BB46" s="822"/>
      <c r="BC46" s="822"/>
      <c r="BD46" s="822"/>
      <c r="BE46" s="823"/>
      <c r="BF46" s="823"/>
      <c r="BG46" s="823"/>
      <c r="BH46" s="823"/>
      <c r="BI46" s="824"/>
      <c r="BJ46" s="162"/>
      <c r="BK46" s="162"/>
      <c r="BL46" s="162"/>
      <c r="BM46" s="162"/>
      <c r="BN46" s="162"/>
      <c r="BO46" s="171"/>
      <c r="BP46" s="171"/>
      <c r="BQ46" s="168">
        <v>40</v>
      </c>
      <c r="BR46" s="169"/>
      <c r="BS46" s="764"/>
      <c r="BT46" s="765"/>
      <c r="BU46" s="765"/>
      <c r="BV46" s="765"/>
      <c r="BW46" s="765"/>
      <c r="BX46" s="765"/>
      <c r="BY46" s="765"/>
      <c r="BZ46" s="765"/>
      <c r="CA46" s="765"/>
      <c r="CB46" s="765"/>
      <c r="CC46" s="765"/>
      <c r="CD46" s="765"/>
      <c r="CE46" s="765"/>
      <c r="CF46" s="765"/>
      <c r="CG46" s="76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64"/>
      <c r="DW46" s="765"/>
      <c r="DX46" s="765"/>
      <c r="DY46" s="765"/>
      <c r="DZ46" s="770"/>
      <c r="EA46" s="160"/>
    </row>
    <row r="47" spans="1:131" ht="26.25" customHeight="1" x14ac:dyDescent="0.2">
      <c r="A47" s="168">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25"/>
      <c r="AL47" s="821"/>
      <c r="AM47" s="821"/>
      <c r="AN47" s="821"/>
      <c r="AO47" s="821"/>
      <c r="AP47" s="821"/>
      <c r="AQ47" s="821"/>
      <c r="AR47" s="821"/>
      <c r="AS47" s="821"/>
      <c r="AT47" s="821"/>
      <c r="AU47" s="821"/>
      <c r="AV47" s="821"/>
      <c r="AW47" s="821"/>
      <c r="AX47" s="821"/>
      <c r="AY47" s="821"/>
      <c r="AZ47" s="822"/>
      <c r="BA47" s="822"/>
      <c r="BB47" s="822"/>
      <c r="BC47" s="822"/>
      <c r="BD47" s="822"/>
      <c r="BE47" s="823"/>
      <c r="BF47" s="823"/>
      <c r="BG47" s="823"/>
      <c r="BH47" s="823"/>
      <c r="BI47" s="824"/>
      <c r="BJ47" s="162"/>
      <c r="BK47" s="162"/>
      <c r="BL47" s="162"/>
      <c r="BM47" s="162"/>
      <c r="BN47" s="162"/>
      <c r="BO47" s="171"/>
      <c r="BP47" s="171"/>
      <c r="BQ47" s="168">
        <v>41</v>
      </c>
      <c r="BR47" s="169"/>
      <c r="BS47" s="764"/>
      <c r="BT47" s="765"/>
      <c r="BU47" s="765"/>
      <c r="BV47" s="765"/>
      <c r="BW47" s="765"/>
      <c r="BX47" s="765"/>
      <c r="BY47" s="765"/>
      <c r="BZ47" s="765"/>
      <c r="CA47" s="765"/>
      <c r="CB47" s="765"/>
      <c r="CC47" s="765"/>
      <c r="CD47" s="765"/>
      <c r="CE47" s="765"/>
      <c r="CF47" s="765"/>
      <c r="CG47" s="76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64"/>
      <c r="DW47" s="765"/>
      <c r="DX47" s="765"/>
      <c r="DY47" s="765"/>
      <c r="DZ47" s="770"/>
      <c r="EA47" s="160"/>
    </row>
    <row r="48" spans="1:131" ht="26.25" customHeight="1" x14ac:dyDescent="0.2">
      <c r="A48" s="168">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25"/>
      <c r="AL48" s="821"/>
      <c r="AM48" s="821"/>
      <c r="AN48" s="821"/>
      <c r="AO48" s="821"/>
      <c r="AP48" s="821"/>
      <c r="AQ48" s="821"/>
      <c r="AR48" s="821"/>
      <c r="AS48" s="821"/>
      <c r="AT48" s="821"/>
      <c r="AU48" s="821"/>
      <c r="AV48" s="821"/>
      <c r="AW48" s="821"/>
      <c r="AX48" s="821"/>
      <c r="AY48" s="821"/>
      <c r="AZ48" s="822"/>
      <c r="BA48" s="822"/>
      <c r="BB48" s="822"/>
      <c r="BC48" s="822"/>
      <c r="BD48" s="822"/>
      <c r="BE48" s="823"/>
      <c r="BF48" s="823"/>
      <c r="BG48" s="823"/>
      <c r="BH48" s="823"/>
      <c r="BI48" s="824"/>
      <c r="BJ48" s="162"/>
      <c r="BK48" s="162"/>
      <c r="BL48" s="162"/>
      <c r="BM48" s="162"/>
      <c r="BN48" s="162"/>
      <c r="BO48" s="171"/>
      <c r="BP48" s="171"/>
      <c r="BQ48" s="168">
        <v>42</v>
      </c>
      <c r="BR48" s="169"/>
      <c r="BS48" s="764"/>
      <c r="BT48" s="765"/>
      <c r="BU48" s="765"/>
      <c r="BV48" s="765"/>
      <c r="BW48" s="765"/>
      <c r="BX48" s="765"/>
      <c r="BY48" s="765"/>
      <c r="BZ48" s="765"/>
      <c r="CA48" s="765"/>
      <c r="CB48" s="765"/>
      <c r="CC48" s="765"/>
      <c r="CD48" s="765"/>
      <c r="CE48" s="765"/>
      <c r="CF48" s="765"/>
      <c r="CG48" s="76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64"/>
      <c r="DW48" s="765"/>
      <c r="DX48" s="765"/>
      <c r="DY48" s="765"/>
      <c r="DZ48" s="770"/>
      <c r="EA48" s="160"/>
    </row>
    <row r="49" spans="1:131" ht="26.25" customHeight="1" x14ac:dyDescent="0.2">
      <c r="A49" s="168">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25"/>
      <c r="AL49" s="821"/>
      <c r="AM49" s="821"/>
      <c r="AN49" s="821"/>
      <c r="AO49" s="821"/>
      <c r="AP49" s="821"/>
      <c r="AQ49" s="821"/>
      <c r="AR49" s="821"/>
      <c r="AS49" s="821"/>
      <c r="AT49" s="821"/>
      <c r="AU49" s="821"/>
      <c r="AV49" s="821"/>
      <c r="AW49" s="821"/>
      <c r="AX49" s="821"/>
      <c r="AY49" s="821"/>
      <c r="AZ49" s="822"/>
      <c r="BA49" s="822"/>
      <c r="BB49" s="822"/>
      <c r="BC49" s="822"/>
      <c r="BD49" s="822"/>
      <c r="BE49" s="823"/>
      <c r="BF49" s="823"/>
      <c r="BG49" s="823"/>
      <c r="BH49" s="823"/>
      <c r="BI49" s="824"/>
      <c r="BJ49" s="162"/>
      <c r="BK49" s="162"/>
      <c r="BL49" s="162"/>
      <c r="BM49" s="162"/>
      <c r="BN49" s="162"/>
      <c r="BO49" s="171"/>
      <c r="BP49" s="171"/>
      <c r="BQ49" s="168">
        <v>43</v>
      </c>
      <c r="BR49" s="169"/>
      <c r="BS49" s="764"/>
      <c r="BT49" s="765"/>
      <c r="BU49" s="765"/>
      <c r="BV49" s="765"/>
      <c r="BW49" s="765"/>
      <c r="BX49" s="765"/>
      <c r="BY49" s="765"/>
      <c r="BZ49" s="765"/>
      <c r="CA49" s="765"/>
      <c r="CB49" s="765"/>
      <c r="CC49" s="765"/>
      <c r="CD49" s="765"/>
      <c r="CE49" s="765"/>
      <c r="CF49" s="765"/>
      <c r="CG49" s="76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64"/>
      <c r="DW49" s="765"/>
      <c r="DX49" s="765"/>
      <c r="DY49" s="765"/>
      <c r="DZ49" s="770"/>
      <c r="EA49" s="160"/>
    </row>
    <row r="50" spans="1:131" ht="26.25" customHeight="1" x14ac:dyDescent="0.2">
      <c r="A50" s="168">
        <v>23</v>
      </c>
      <c r="B50" s="771"/>
      <c r="C50" s="772"/>
      <c r="D50" s="772"/>
      <c r="E50" s="772"/>
      <c r="F50" s="772"/>
      <c r="G50" s="772"/>
      <c r="H50" s="772"/>
      <c r="I50" s="772"/>
      <c r="J50" s="772"/>
      <c r="K50" s="772"/>
      <c r="L50" s="772"/>
      <c r="M50" s="772"/>
      <c r="N50" s="772"/>
      <c r="O50" s="772"/>
      <c r="P50" s="773"/>
      <c r="Q50" s="826"/>
      <c r="R50" s="827"/>
      <c r="S50" s="827"/>
      <c r="T50" s="827"/>
      <c r="U50" s="827"/>
      <c r="V50" s="827"/>
      <c r="W50" s="827"/>
      <c r="X50" s="827"/>
      <c r="Y50" s="827"/>
      <c r="Z50" s="827"/>
      <c r="AA50" s="827"/>
      <c r="AB50" s="827"/>
      <c r="AC50" s="827"/>
      <c r="AD50" s="827"/>
      <c r="AE50" s="828"/>
      <c r="AF50" s="777"/>
      <c r="AG50" s="778"/>
      <c r="AH50" s="778"/>
      <c r="AI50" s="778"/>
      <c r="AJ50" s="779"/>
      <c r="AK50" s="830"/>
      <c r="AL50" s="827"/>
      <c r="AM50" s="827"/>
      <c r="AN50" s="827"/>
      <c r="AO50" s="827"/>
      <c r="AP50" s="827"/>
      <c r="AQ50" s="827"/>
      <c r="AR50" s="827"/>
      <c r="AS50" s="827"/>
      <c r="AT50" s="827"/>
      <c r="AU50" s="827"/>
      <c r="AV50" s="827"/>
      <c r="AW50" s="827"/>
      <c r="AX50" s="827"/>
      <c r="AY50" s="827"/>
      <c r="AZ50" s="829"/>
      <c r="BA50" s="829"/>
      <c r="BB50" s="829"/>
      <c r="BC50" s="829"/>
      <c r="BD50" s="829"/>
      <c r="BE50" s="823"/>
      <c r="BF50" s="823"/>
      <c r="BG50" s="823"/>
      <c r="BH50" s="823"/>
      <c r="BI50" s="824"/>
      <c r="BJ50" s="162"/>
      <c r="BK50" s="162"/>
      <c r="BL50" s="162"/>
      <c r="BM50" s="162"/>
      <c r="BN50" s="162"/>
      <c r="BO50" s="171"/>
      <c r="BP50" s="171"/>
      <c r="BQ50" s="168">
        <v>44</v>
      </c>
      <c r="BR50" s="169"/>
      <c r="BS50" s="764"/>
      <c r="BT50" s="765"/>
      <c r="BU50" s="765"/>
      <c r="BV50" s="765"/>
      <c r="BW50" s="765"/>
      <c r="BX50" s="765"/>
      <c r="BY50" s="765"/>
      <c r="BZ50" s="765"/>
      <c r="CA50" s="765"/>
      <c r="CB50" s="765"/>
      <c r="CC50" s="765"/>
      <c r="CD50" s="765"/>
      <c r="CE50" s="765"/>
      <c r="CF50" s="765"/>
      <c r="CG50" s="76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64"/>
      <c r="DW50" s="765"/>
      <c r="DX50" s="765"/>
      <c r="DY50" s="765"/>
      <c r="DZ50" s="770"/>
      <c r="EA50" s="160"/>
    </row>
    <row r="51" spans="1:131" ht="26.25" customHeight="1" x14ac:dyDescent="0.2">
      <c r="A51" s="168">
        <v>24</v>
      </c>
      <c r="B51" s="771"/>
      <c r="C51" s="772"/>
      <c r="D51" s="772"/>
      <c r="E51" s="772"/>
      <c r="F51" s="772"/>
      <c r="G51" s="772"/>
      <c r="H51" s="772"/>
      <c r="I51" s="772"/>
      <c r="J51" s="772"/>
      <c r="K51" s="772"/>
      <c r="L51" s="772"/>
      <c r="M51" s="772"/>
      <c r="N51" s="772"/>
      <c r="O51" s="772"/>
      <c r="P51" s="773"/>
      <c r="Q51" s="826"/>
      <c r="R51" s="827"/>
      <c r="S51" s="827"/>
      <c r="T51" s="827"/>
      <c r="U51" s="827"/>
      <c r="V51" s="827"/>
      <c r="W51" s="827"/>
      <c r="X51" s="827"/>
      <c r="Y51" s="827"/>
      <c r="Z51" s="827"/>
      <c r="AA51" s="827"/>
      <c r="AB51" s="827"/>
      <c r="AC51" s="827"/>
      <c r="AD51" s="827"/>
      <c r="AE51" s="828"/>
      <c r="AF51" s="777"/>
      <c r="AG51" s="778"/>
      <c r="AH51" s="778"/>
      <c r="AI51" s="778"/>
      <c r="AJ51" s="779"/>
      <c r="AK51" s="830"/>
      <c r="AL51" s="827"/>
      <c r="AM51" s="827"/>
      <c r="AN51" s="827"/>
      <c r="AO51" s="827"/>
      <c r="AP51" s="827"/>
      <c r="AQ51" s="827"/>
      <c r="AR51" s="827"/>
      <c r="AS51" s="827"/>
      <c r="AT51" s="827"/>
      <c r="AU51" s="827"/>
      <c r="AV51" s="827"/>
      <c r="AW51" s="827"/>
      <c r="AX51" s="827"/>
      <c r="AY51" s="827"/>
      <c r="AZ51" s="829"/>
      <c r="BA51" s="829"/>
      <c r="BB51" s="829"/>
      <c r="BC51" s="829"/>
      <c r="BD51" s="829"/>
      <c r="BE51" s="823"/>
      <c r="BF51" s="823"/>
      <c r="BG51" s="823"/>
      <c r="BH51" s="823"/>
      <c r="BI51" s="824"/>
      <c r="BJ51" s="162"/>
      <c r="BK51" s="162"/>
      <c r="BL51" s="162"/>
      <c r="BM51" s="162"/>
      <c r="BN51" s="162"/>
      <c r="BO51" s="171"/>
      <c r="BP51" s="171"/>
      <c r="BQ51" s="168">
        <v>45</v>
      </c>
      <c r="BR51" s="169"/>
      <c r="BS51" s="764"/>
      <c r="BT51" s="765"/>
      <c r="BU51" s="765"/>
      <c r="BV51" s="765"/>
      <c r="BW51" s="765"/>
      <c r="BX51" s="765"/>
      <c r="BY51" s="765"/>
      <c r="BZ51" s="765"/>
      <c r="CA51" s="765"/>
      <c r="CB51" s="765"/>
      <c r="CC51" s="765"/>
      <c r="CD51" s="765"/>
      <c r="CE51" s="765"/>
      <c r="CF51" s="765"/>
      <c r="CG51" s="76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64"/>
      <c r="DW51" s="765"/>
      <c r="DX51" s="765"/>
      <c r="DY51" s="765"/>
      <c r="DZ51" s="770"/>
      <c r="EA51" s="160"/>
    </row>
    <row r="52" spans="1:131" ht="26.25" customHeight="1" x14ac:dyDescent="0.2">
      <c r="A52" s="168">
        <v>25</v>
      </c>
      <c r="B52" s="771"/>
      <c r="C52" s="772"/>
      <c r="D52" s="772"/>
      <c r="E52" s="772"/>
      <c r="F52" s="772"/>
      <c r="G52" s="772"/>
      <c r="H52" s="772"/>
      <c r="I52" s="772"/>
      <c r="J52" s="772"/>
      <c r="K52" s="772"/>
      <c r="L52" s="772"/>
      <c r="M52" s="772"/>
      <c r="N52" s="772"/>
      <c r="O52" s="772"/>
      <c r="P52" s="773"/>
      <c r="Q52" s="826"/>
      <c r="R52" s="827"/>
      <c r="S52" s="827"/>
      <c r="T52" s="827"/>
      <c r="U52" s="827"/>
      <c r="V52" s="827"/>
      <c r="W52" s="827"/>
      <c r="X52" s="827"/>
      <c r="Y52" s="827"/>
      <c r="Z52" s="827"/>
      <c r="AA52" s="827"/>
      <c r="AB52" s="827"/>
      <c r="AC52" s="827"/>
      <c r="AD52" s="827"/>
      <c r="AE52" s="828"/>
      <c r="AF52" s="777"/>
      <c r="AG52" s="778"/>
      <c r="AH52" s="778"/>
      <c r="AI52" s="778"/>
      <c r="AJ52" s="779"/>
      <c r="AK52" s="830"/>
      <c r="AL52" s="827"/>
      <c r="AM52" s="827"/>
      <c r="AN52" s="827"/>
      <c r="AO52" s="827"/>
      <c r="AP52" s="827"/>
      <c r="AQ52" s="827"/>
      <c r="AR52" s="827"/>
      <c r="AS52" s="827"/>
      <c r="AT52" s="827"/>
      <c r="AU52" s="827"/>
      <c r="AV52" s="827"/>
      <c r="AW52" s="827"/>
      <c r="AX52" s="827"/>
      <c r="AY52" s="827"/>
      <c r="AZ52" s="829"/>
      <c r="BA52" s="829"/>
      <c r="BB52" s="829"/>
      <c r="BC52" s="829"/>
      <c r="BD52" s="829"/>
      <c r="BE52" s="823"/>
      <c r="BF52" s="823"/>
      <c r="BG52" s="823"/>
      <c r="BH52" s="823"/>
      <c r="BI52" s="824"/>
      <c r="BJ52" s="162"/>
      <c r="BK52" s="162"/>
      <c r="BL52" s="162"/>
      <c r="BM52" s="162"/>
      <c r="BN52" s="162"/>
      <c r="BO52" s="171"/>
      <c r="BP52" s="171"/>
      <c r="BQ52" s="168">
        <v>46</v>
      </c>
      <c r="BR52" s="169"/>
      <c r="BS52" s="764"/>
      <c r="BT52" s="765"/>
      <c r="BU52" s="765"/>
      <c r="BV52" s="765"/>
      <c r="BW52" s="765"/>
      <c r="BX52" s="765"/>
      <c r="BY52" s="765"/>
      <c r="BZ52" s="765"/>
      <c r="CA52" s="765"/>
      <c r="CB52" s="765"/>
      <c r="CC52" s="765"/>
      <c r="CD52" s="765"/>
      <c r="CE52" s="765"/>
      <c r="CF52" s="765"/>
      <c r="CG52" s="76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64"/>
      <c r="DW52" s="765"/>
      <c r="DX52" s="765"/>
      <c r="DY52" s="765"/>
      <c r="DZ52" s="770"/>
      <c r="EA52" s="160"/>
    </row>
    <row r="53" spans="1:131" ht="26.25" customHeight="1" x14ac:dyDescent="0.2">
      <c r="A53" s="168">
        <v>26</v>
      </c>
      <c r="B53" s="771"/>
      <c r="C53" s="772"/>
      <c r="D53" s="772"/>
      <c r="E53" s="772"/>
      <c r="F53" s="772"/>
      <c r="G53" s="772"/>
      <c r="H53" s="772"/>
      <c r="I53" s="772"/>
      <c r="J53" s="772"/>
      <c r="K53" s="772"/>
      <c r="L53" s="772"/>
      <c r="M53" s="772"/>
      <c r="N53" s="772"/>
      <c r="O53" s="772"/>
      <c r="P53" s="773"/>
      <c r="Q53" s="826"/>
      <c r="R53" s="827"/>
      <c r="S53" s="827"/>
      <c r="T53" s="827"/>
      <c r="U53" s="827"/>
      <c r="V53" s="827"/>
      <c r="W53" s="827"/>
      <c r="X53" s="827"/>
      <c r="Y53" s="827"/>
      <c r="Z53" s="827"/>
      <c r="AA53" s="827"/>
      <c r="AB53" s="827"/>
      <c r="AC53" s="827"/>
      <c r="AD53" s="827"/>
      <c r="AE53" s="828"/>
      <c r="AF53" s="777"/>
      <c r="AG53" s="778"/>
      <c r="AH53" s="778"/>
      <c r="AI53" s="778"/>
      <c r="AJ53" s="779"/>
      <c r="AK53" s="830"/>
      <c r="AL53" s="827"/>
      <c r="AM53" s="827"/>
      <c r="AN53" s="827"/>
      <c r="AO53" s="827"/>
      <c r="AP53" s="827"/>
      <c r="AQ53" s="827"/>
      <c r="AR53" s="827"/>
      <c r="AS53" s="827"/>
      <c r="AT53" s="827"/>
      <c r="AU53" s="827"/>
      <c r="AV53" s="827"/>
      <c r="AW53" s="827"/>
      <c r="AX53" s="827"/>
      <c r="AY53" s="827"/>
      <c r="AZ53" s="829"/>
      <c r="BA53" s="829"/>
      <c r="BB53" s="829"/>
      <c r="BC53" s="829"/>
      <c r="BD53" s="829"/>
      <c r="BE53" s="823"/>
      <c r="BF53" s="823"/>
      <c r="BG53" s="823"/>
      <c r="BH53" s="823"/>
      <c r="BI53" s="824"/>
      <c r="BJ53" s="162"/>
      <c r="BK53" s="162"/>
      <c r="BL53" s="162"/>
      <c r="BM53" s="162"/>
      <c r="BN53" s="162"/>
      <c r="BO53" s="171"/>
      <c r="BP53" s="171"/>
      <c r="BQ53" s="168">
        <v>47</v>
      </c>
      <c r="BR53" s="169"/>
      <c r="BS53" s="764"/>
      <c r="BT53" s="765"/>
      <c r="BU53" s="765"/>
      <c r="BV53" s="765"/>
      <c r="BW53" s="765"/>
      <c r="BX53" s="765"/>
      <c r="BY53" s="765"/>
      <c r="BZ53" s="765"/>
      <c r="CA53" s="765"/>
      <c r="CB53" s="765"/>
      <c r="CC53" s="765"/>
      <c r="CD53" s="765"/>
      <c r="CE53" s="765"/>
      <c r="CF53" s="765"/>
      <c r="CG53" s="76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64"/>
      <c r="DW53" s="765"/>
      <c r="DX53" s="765"/>
      <c r="DY53" s="765"/>
      <c r="DZ53" s="770"/>
      <c r="EA53" s="160"/>
    </row>
    <row r="54" spans="1:131" ht="26.25" customHeight="1" x14ac:dyDescent="0.2">
      <c r="A54" s="168">
        <v>27</v>
      </c>
      <c r="B54" s="771"/>
      <c r="C54" s="772"/>
      <c r="D54" s="772"/>
      <c r="E54" s="772"/>
      <c r="F54" s="772"/>
      <c r="G54" s="772"/>
      <c r="H54" s="772"/>
      <c r="I54" s="772"/>
      <c r="J54" s="772"/>
      <c r="K54" s="772"/>
      <c r="L54" s="772"/>
      <c r="M54" s="772"/>
      <c r="N54" s="772"/>
      <c r="O54" s="772"/>
      <c r="P54" s="773"/>
      <c r="Q54" s="826"/>
      <c r="R54" s="827"/>
      <c r="S54" s="827"/>
      <c r="T54" s="827"/>
      <c r="U54" s="827"/>
      <c r="V54" s="827"/>
      <c r="W54" s="827"/>
      <c r="X54" s="827"/>
      <c r="Y54" s="827"/>
      <c r="Z54" s="827"/>
      <c r="AA54" s="827"/>
      <c r="AB54" s="827"/>
      <c r="AC54" s="827"/>
      <c r="AD54" s="827"/>
      <c r="AE54" s="828"/>
      <c r="AF54" s="777"/>
      <c r="AG54" s="778"/>
      <c r="AH54" s="778"/>
      <c r="AI54" s="778"/>
      <c r="AJ54" s="779"/>
      <c r="AK54" s="830"/>
      <c r="AL54" s="827"/>
      <c r="AM54" s="827"/>
      <c r="AN54" s="827"/>
      <c r="AO54" s="827"/>
      <c r="AP54" s="827"/>
      <c r="AQ54" s="827"/>
      <c r="AR54" s="827"/>
      <c r="AS54" s="827"/>
      <c r="AT54" s="827"/>
      <c r="AU54" s="827"/>
      <c r="AV54" s="827"/>
      <c r="AW54" s="827"/>
      <c r="AX54" s="827"/>
      <c r="AY54" s="827"/>
      <c r="AZ54" s="829"/>
      <c r="BA54" s="829"/>
      <c r="BB54" s="829"/>
      <c r="BC54" s="829"/>
      <c r="BD54" s="829"/>
      <c r="BE54" s="823"/>
      <c r="BF54" s="823"/>
      <c r="BG54" s="823"/>
      <c r="BH54" s="823"/>
      <c r="BI54" s="824"/>
      <c r="BJ54" s="162"/>
      <c r="BK54" s="162"/>
      <c r="BL54" s="162"/>
      <c r="BM54" s="162"/>
      <c r="BN54" s="162"/>
      <c r="BO54" s="171"/>
      <c r="BP54" s="171"/>
      <c r="BQ54" s="168">
        <v>48</v>
      </c>
      <c r="BR54" s="169"/>
      <c r="BS54" s="764"/>
      <c r="BT54" s="765"/>
      <c r="BU54" s="765"/>
      <c r="BV54" s="765"/>
      <c r="BW54" s="765"/>
      <c r="BX54" s="765"/>
      <c r="BY54" s="765"/>
      <c r="BZ54" s="765"/>
      <c r="CA54" s="765"/>
      <c r="CB54" s="765"/>
      <c r="CC54" s="765"/>
      <c r="CD54" s="765"/>
      <c r="CE54" s="765"/>
      <c r="CF54" s="765"/>
      <c r="CG54" s="76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64"/>
      <c r="DW54" s="765"/>
      <c r="DX54" s="765"/>
      <c r="DY54" s="765"/>
      <c r="DZ54" s="770"/>
      <c r="EA54" s="160"/>
    </row>
    <row r="55" spans="1:131" ht="26.25" customHeight="1" x14ac:dyDescent="0.2">
      <c r="A55" s="168">
        <v>28</v>
      </c>
      <c r="B55" s="771"/>
      <c r="C55" s="772"/>
      <c r="D55" s="772"/>
      <c r="E55" s="772"/>
      <c r="F55" s="772"/>
      <c r="G55" s="772"/>
      <c r="H55" s="772"/>
      <c r="I55" s="772"/>
      <c r="J55" s="772"/>
      <c r="K55" s="772"/>
      <c r="L55" s="772"/>
      <c r="M55" s="772"/>
      <c r="N55" s="772"/>
      <c r="O55" s="772"/>
      <c r="P55" s="773"/>
      <c r="Q55" s="826"/>
      <c r="R55" s="827"/>
      <c r="S55" s="827"/>
      <c r="T55" s="827"/>
      <c r="U55" s="827"/>
      <c r="V55" s="827"/>
      <c r="W55" s="827"/>
      <c r="X55" s="827"/>
      <c r="Y55" s="827"/>
      <c r="Z55" s="827"/>
      <c r="AA55" s="827"/>
      <c r="AB55" s="827"/>
      <c r="AC55" s="827"/>
      <c r="AD55" s="827"/>
      <c r="AE55" s="828"/>
      <c r="AF55" s="777"/>
      <c r="AG55" s="778"/>
      <c r="AH55" s="778"/>
      <c r="AI55" s="778"/>
      <c r="AJ55" s="779"/>
      <c r="AK55" s="830"/>
      <c r="AL55" s="827"/>
      <c r="AM55" s="827"/>
      <c r="AN55" s="827"/>
      <c r="AO55" s="827"/>
      <c r="AP55" s="827"/>
      <c r="AQ55" s="827"/>
      <c r="AR55" s="827"/>
      <c r="AS55" s="827"/>
      <c r="AT55" s="827"/>
      <c r="AU55" s="827"/>
      <c r="AV55" s="827"/>
      <c r="AW55" s="827"/>
      <c r="AX55" s="827"/>
      <c r="AY55" s="827"/>
      <c r="AZ55" s="829"/>
      <c r="BA55" s="829"/>
      <c r="BB55" s="829"/>
      <c r="BC55" s="829"/>
      <c r="BD55" s="829"/>
      <c r="BE55" s="823"/>
      <c r="BF55" s="823"/>
      <c r="BG55" s="823"/>
      <c r="BH55" s="823"/>
      <c r="BI55" s="824"/>
      <c r="BJ55" s="162"/>
      <c r="BK55" s="162"/>
      <c r="BL55" s="162"/>
      <c r="BM55" s="162"/>
      <c r="BN55" s="162"/>
      <c r="BO55" s="171"/>
      <c r="BP55" s="171"/>
      <c r="BQ55" s="168">
        <v>49</v>
      </c>
      <c r="BR55" s="169"/>
      <c r="BS55" s="764"/>
      <c r="BT55" s="765"/>
      <c r="BU55" s="765"/>
      <c r="BV55" s="765"/>
      <c r="BW55" s="765"/>
      <c r="BX55" s="765"/>
      <c r="BY55" s="765"/>
      <c r="BZ55" s="765"/>
      <c r="CA55" s="765"/>
      <c r="CB55" s="765"/>
      <c r="CC55" s="765"/>
      <c r="CD55" s="765"/>
      <c r="CE55" s="765"/>
      <c r="CF55" s="765"/>
      <c r="CG55" s="76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64"/>
      <c r="DW55" s="765"/>
      <c r="DX55" s="765"/>
      <c r="DY55" s="765"/>
      <c r="DZ55" s="770"/>
      <c r="EA55" s="160"/>
    </row>
    <row r="56" spans="1:131" ht="26.25" customHeight="1" x14ac:dyDescent="0.2">
      <c r="A56" s="168">
        <v>29</v>
      </c>
      <c r="B56" s="771"/>
      <c r="C56" s="772"/>
      <c r="D56" s="772"/>
      <c r="E56" s="772"/>
      <c r="F56" s="772"/>
      <c r="G56" s="772"/>
      <c r="H56" s="772"/>
      <c r="I56" s="772"/>
      <c r="J56" s="772"/>
      <c r="K56" s="772"/>
      <c r="L56" s="772"/>
      <c r="M56" s="772"/>
      <c r="N56" s="772"/>
      <c r="O56" s="772"/>
      <c r="P56" s="773"/>
      <c r="Q56" s="826"/>
      <c r="R56" s="827"/>
      <c r="S56" s="827"/>
      <c r="T56" s="827"/>
      <c r="U56" s="827"/>
      <c r="V56" s="827"/>
      <c r="W56" s="827"/>
      <c r="X56" s="827"/>
      <c r="Y56" s="827"/>
      <c r="Z56" s="827"/>
      <c r="AA56" s="827"/>
      <c r="AB56" s="827"/>
      <c r="AC56" s="827"/>
      <c r="AD56" s="827"/>
      <c r="AE56" s="828"/>
      <c r="AF56" s="777"/>
      <c r="AG56" s="778"/>
      <c r="AH56" s="778"/>
      <c r="AI56" s="778"/>
      <c r="AJ56" s="779"/>
      <c r="AK56" s="830"/>
      <c r="AL56" s="827"/>
      <c r="AM56" s="827"/>
      <c r="AN56" s="827"/>
      <c r="AO56" s="827"/>
      <c r="AP56" s="827"/>
      <c r="AQ56" s="827"/>
      <c r="AR56" s="827"/>
      <c r="AS56" s="827"/>
      <c r="AT56" s="827"/>
      <c r="AU56" s="827"/>
      <c r="AV56" s="827"/>
      <c r="AW56" s="827"/>
      <c r="AX56" s="827"/>
      <c r="AY56" s="827"/>
      <c r="AZ56" s="829"/>
      <c r="BA56" s="829"/>
      <c r="BB56" s="829"/>
      <c r="BC56" s="829"/>
      <c r="BD56" s="829"/>
      <c r="BE56" s="823"/>
      <c r="BF56" s="823"/>
      <c r="BG56" s="823"/>
      <c r="BH56" s="823"/>
      <c r="BI56" s="824"/>
      <c r="BJ56" s="162"/>
      <c r="BK56" s="162"/>
      <c r="BL56" s="162"/>
      <c r="BM56" s="162"/>
      <c r="BN56" s="162"/>
      <c r="BO56" s="171"/>
      <c r="BP56" s="171"/>
      <c r="BQ56" s="168">
        <v>50</v>
      </c>
      <c r="BR56" s="169"/>
      <c r="BS56" s="764"/>
      <c r="BT56" s="765"/>
      <c r="BU56" s="765"/>
      <c r="BV56" s="765"/>
      <c r="BW56" s="765"/>
      <c r="BX56" s="765"/>
      <c r="BY56" s="765"/>
      <c r="BZ56" s="765"/>
      <c r="CA56" s="765"/>
      <c r="CB56" s="765"/>
      <c r="CC56" s="765"/>
      <c r="CD56" s="765"/>
      <c r="CE56" s="765"/>
      <c r="CF56" s="765"/>
      <c r="CG56" s="76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64"/>
      <c r="DW56" s="765"/>
      <c r="DX56" s="765"/>
      <c r="DY56" s="765"/>
      <c r="DZ56" s="770"/>
      <c r="EA56" s="160"/>
    </row>
    <row r="57" spans="1:131" ht="26.25" customHeight="1" x14ac:dyDescent="0.2">
      <c r="A57" s="168">
        <v>30</v>
      </c>
      <c r="B57" s="771"/>
      <c r="C57" s="772"/>
      <c r="D57" s="772"/>
      <c r="E57" s="772"/>
      <c r="F57" s="772"/>
      <c r="G57" s="772"/>
      <c r="H57" s="772"/>
      <c r="I57" s="772"/>
      <c r="J57" s="772"/>
      <c r="K57" s="772"/>
      <c r="L57" s="772"/>
      <c r="M57" s="772"/>
      <c r="N57" s="772"/>
      <c r="O57" s="772"/>
      <c r="P57" s="773"/>
      <c r="Q57" s="826"/>
      <c r="R57" s="827"/>
      <c r="S57" s="827"/>
      <c r="T57" s="827"/>
      <c r="U57" s="827"/>
      <c r="V57" s="827"/>
      <c r="W57" s="827"/>
      <c r="X57" s="827"/>
      <c r="Y57" s="827"/>
      <c r="Z57" s="827"/>
      <c r="AA57" s="827"/>
      <c r="AB57" s="827"/>
      <c r="AC57" s="827"/>
      <c r="AD57" s="827"/>
      <c r="AE57" s="828"/>
      <c r="AF57" s="777"/>
      <c r="AG57" s="778"/>
      <c r="AH57" s="778"/>
      <c r="AI57" s="778"/>
      <c r="AJ57" s="779"/>
      <c r="AK57" s="830"/>
      <c r="AL57" s="827"/>
      <c r="AM57" s="827"/>
      <c r="AN57" s="827"/>
      <c r="AO57" s="827"/>
      <c r="AP57" s="827"/>
      <c r="AQ57" s="827"/>
      <c r="AR57" s="827"/>
      <c r="AS57" s="827"/>
      <c r="AT57" s="827"/>
      <c r="AU57" s="827"/>
      <c r="AV57" s="827"/>
      <c r="AW57" s="827"/>
      <c r="AX57" s="827"/>
      <c r="AY57" s="827"/>
      <c r="AZ57" s="829"/>
      <c r="BA57" s="829"/>
      <c r="BB57" s="829"/>
      <c r="BC57" s="829"/>
      <c r="BD57" s="829"/>
      <c r="BE57" s="823"/>
      <c r="BF57" s="823"/>
      <c r="BG57" s="823"/>
      <c r="BH57" s="823"/>
      <c r="BI57" s="824"/>
      <c r="BJ57" s="162"/>
      <c r="BK57" s="162"/>
      <c r="BL57" s="162"/>
      <c r="BM57" s="162"/>
      <c r="BN57" s="162"/>
      <c r="BO57" s="171"/>
      <c r="BP57" s="171"/>
      <c r="BQ57" s="168">
        <v>51</v>
      </c>
      <c r="BR57" s="169"/>
      <c r="BS57" s="764"/>
      <c r="BT57" s="765"/>
      <c r="BU57" s="765"/>
      <c r="BV57" s="765"/>
      <c r="BW57" s="765"/>
      <c r="BX57" s="765"/>
      <c r="BY57" s="765"/>
      <c r="BZ57" s="765"/>
      <c r="CA57" s="765"/>
      <c r="CB57" s="765"/>
      <c r="CC57" s="765"/>
      <c r="CD57" s="765"/>
      <c r="CE57" s="765"/>
      <c r="CF57" s="765"/>
      <c r="CG57" s="76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64"/>
      <c r="DW57" s="765"/>
      <c r="DX57" s="765"/>
      <c r="DY57" s="765"/>
      <c r="DZ57" s="770"/>
      <c r="EA57" s="160"/>
    </row>
    <row r="58" spans="1:131" ht="26.25" customHeight="1" x14ac:dyDescent="0.2">
      <c r="A58" s="168">
        <v>31</v>
      </c>
      <c r="B58" s="771"/>
      <c r="C58" s="772"/>
      <c r="D58" s="772"/>
      <c r="E58" s="772"/>
      <c r="F58" s="772"/>
      <c r="G58" s="772"/>
      <c r="H58" s="772"/>
      <c r="I58" s="772"/>
      <c r="J58" s="772"/>
      <c r="K58" s="772"/>
      <c r="L58" s="772"/>
      <c r="M58" s="772"/>
      <c r="N58" s="772"/>
      <c r="O58" s="772"/>
      <c r="P58" s="773"/>
      <c r="Q58" s="826"/>
      <c r="R58" s="827"/>
      <c r="S58" s="827"/>
      <c r="T58" s="827"/>
      <c r="U58" s="827"/>
      <c r="V58" s="827"/>
      <c r="W58" s="827"/>
      <c r="X58" s="827"/>
      <c r="Y58" s="827"/>
      <c r="Z58" s="827"/>
      <c r="AA58" s="827"/>
      <c r="AB58" s="827"/>
      <c r="AC58" s="827"/>
      <c r="AD58" s="827"/>
      <c r="AE58" s="828"/>
      <c r="AF58" s="777"/>
      <c r="AG58" s="778"/>
      <c r="AH58" s="778"/>
      <c r="AI58" s="778"/>
      <c r="AJ58" s="779"/>
      <c r="AK58" s="830"/>
      <c r="AL58" s="827"/>
      <c r="AM58" s="827"/>
      <c r="AN58" s="827"/>
      <c r="AO58" s="827"/>
      <c r="AP58" s="827"/>
      <c r="AQ58" s="827"/>
      <c r="AR58" s="827"/>
      <c r="AS58" s="827"/>
      <c r="AT58" s="827"/>
      <c r="AU58" s="827"/>
      <c r="AV58" s="827"/>
      <c r="AW58" s="827"/>
      <c r="AX58" s="827"/>
      <c r="AY58" s="827"/>
      <c r="AZ58" s="829"/>
      <c r="BA58" s="829"/>
      <c r="BB58" s="829"/>
      <c r="BC58" s="829"/>
      <c r="BD58" s="829"/>
      <c r="BE58" s="823"/>
      <c r="BF58" s="823"/>
      <c r="BG58" s="823"/>
      <c r="BH58" s="823"/>
      <c r="BI58" s="824"/>
      <c r="BJ58" s="162"/>
      <c r="BK58" s="162"/>
      <c r="BL58" s="162"/>
      <c r="BM58" s="162"/>
      <c r="BN58" s="162"/>
      <c r="BO58" s="171"/>
      <c r="BP58" s="171"/>
      <c r="BQ58" s="168">
        <v>52</v>
      </c>
      <c r="BR58" s="169"/>
      <c r="BS58" s="764"/>
      <c r="BT58" s="765"/>
      <c r="BU58" s="765"/>
      <c r="BV58" s="765"/>
      <c r="BW58" s="765"/>
      <c r="BX58" s="765"/>
      <c r="BY58" s="765"/>
      <c r="BZ58" s="765"/>
      <c r="CA58" s="765"/>
      <c r="CB58" s="765"/>
      <c r="CC58" s="765"/>
      <c r="CD58" s="765"/>
      <c r="CE58" s="765"/>
      <c r="CF58" s="765"/>
      <c r="CG58" s="76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64"/>
      <c r="DW58" s="765"/>
      <c r="DX58" s="765"/>
      <c r="DY58" s="765"/>
      <c r="DZ58" s="770"/>
      <c r="EA58" s="160"/>
    </row>
    <row r="59" spans="1:131" ht="26.25" customHeight="1" x14ac:dyDescent="0.2">
      <c r="A59" s="168">
        <v>32</v>
      </c>
      <c r="B59" s="771"/>
      <c r="C59" s="772"/>
      <c r="D59" s="772"/>
      <c r="E59" s="772"/>
      <c r="F59" s="772"/>
      <c r="G59" s="772"/>
      <c r="H59" s="772"/>
      <c r="I59" s="772"/>
      <c r="J59" s="772"/>
      <c r="K59" s="772"/>
      <c r="L59" s="772"/>
      <c r="M59" s="772"/>
      <c r="N59" s="772"/>
      <c r="O59" s="772"/>
      <c r="P59" s="773"/>
      <c r="Q59" s="826"/>
      <c r="R59" s="827"/>
      <c r="S59" s="827"/>
      <c r="T59" s="827"/>
      <c r="U59" s="827"/>
      <c r="V59" s="827"/>
      <c r="W59" s="827"/>
      <c r="X59" s="827"/>
      <c r="Y59" s="827"/>
      <c r="Z59" s="827"/>
      <c r="AA59" s="827"/>
      <c r="AB59" s="827"/>
      <c r="AC59" s="827"/>
      <c r="AD59" s="827"/>
      <c r="AE59" s="828"/>
      <c r="AF59" s="777"/>
      <c r="AG59" s="778"/>
      <c r="AH59" s="778"/>
      <c r="AI59" s="778"/>
      <c r="AJ59" s="779"/>
      <c r="AK59" s="830"/>
      <c r="AL59" s="827"/>
      <c r="AM59" s="827"/>
      <c r="AN59" s="827"/>
      <c r="AO59" s="827"/>
      <c r="AP59" s="827"/>
      <c r="AQ59" s="827"/>
      <c r="AR59" s="827"/>
      <c r="AS59" s="827"/>
      <c r="AT59" s="827"/>
      <c r="AU59" s="827"/>
      <c r="AV59" s="827"/>
      <c r="AW59" s="827"/>
      <c r="AX59" s="827"/>
      <c r="AY59" s="827"/>
      <c r="AZ59" s="829"/>
      <c r="BA59" s="829"/>
      <c r="BB59" s="829"/>
      <c r="BC59" s="829"/>
      <c r="BD59" s="829"/>
      <c r="BE59" s="823"/>
      <c r="BF59" s="823"/>
      <c r="BG59" s="823"/>
      <c r="BH59" s="823"/>
      <c r="BI59" s="824"/>
      <c r="BJ59" s="162"/>
      <c r="BK59" s="162"/>
      <c r="BL59" s="162"/>
      <c r="BM59" s="162"/>
      <c r="BN59" s="162"/>
      <c r="BO59" s="171"/>
      <c r="BP59" s="171"/>
      <c r="BQ59" s="168">
        <v>53</v>
      </c>
      <c r="BR59" s="169"/>
      <c r="BS59" s="764"/>
      <c r="BT59" s="765"/>
      <c r="BU59" s="765"/>
      <c r="BV59" s="765"/>
      <c r="BW59" s="765"/>
      <c r="BX59" s="765"/>
      <c r="BY59" s="765"/>
      <c r="BZ59" s="765"/>
      <c r="CA59" s="765"/>
      <c r="CB59" s="765"/>
      <c r="CC59" s="765"/>
      <c r="CD59" s="765"/>
      <c r="CE59" s="765"/>
      <c r="CF59" s="765"/>
      <c r="CG59" s="76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64"/>
      <c r="DW59" s="765"/>
      <c r="DX59" s="765"/>
      <c r="DY59" s="765"/>
      <c r="DZ59" s="770"/>
      <c r="EA59" s="160"/>
    </row>
    <row r="60" spans="1:131" ht="26.25" customHeight="1" x14ac:dyDescent="0.2">
      <c r="A60" s="168">
        <v>33</v>
      </c>
      <c r="B60" s="771"/>
      <c r="C60" s="772"/>
      <c r="D60" s="772"/>
      <c r="E60" s="772"/>
      <c r="F60" s="772"/>
      <c r="G60" s="772"/>
      <c r="H60" s="772"/>
      <c r="I60" s="772"/>
      <c r="J60" s="772"/>
      <c r="K60" s="772"/>
      <c r="L60" s="772"/>
      <c r="M60" s="772"/>
      <c r="N60" s="772"/>
      <c r="O60" s="772"/>
      <c r="P60" s="773"/>
      <c r="Q60" s="826"/>
      <c r="R60" s="827"/>
      <c r="S60" s="827"/>
      <c r="T60" s="827"/>
      <c r="U60" s="827"/>
      <c r="V60" s="827"/>
      <c r="W60" s="827"/>
      <c r="X60" s="827"/>
      <c r="Y60" s="827"/>
      <c r="Z60" s="827"/>
      <c r="AA60" s="827"/>
      <c r="AB60" s="827"/>
      <c r="AC60" s="827"/>
      <c r="AD60" s="827"/>
      <c r="AE60" s="828"/>
      <c r="AF60" s="777"/>
      <c r="AG60" s="778"/>
      <c r="AH60" s="778"/>
      <c r="AI60" s="778"/>
      <c r="AJ60" s="779"/>
      <c r="AK60" s="830"/>
      <c r="AL60" s="827"/>
      <c r="AM60" s="827"/>
      <c r="AN60" s="827"/>
      <c r="AO60" s="827"/>
      <c r="AP60" s="827"/>
      <c r="AQ60" s="827"/>
      <c r="AR60" s="827"/>
      <c r="AS60" s="827"/>
      <c r="AT60" s="827"/>
      <c r="AU60" s="827"/>
      <c r="AV60" s="827"/>
      <c r="AW60" s="827"/>
      <c r="AX60" s="827"/>
      <c r="AY60" s="827"/>
      <c r="AZ60" s="829"/>
      <c r="BA60" s="829"/>
      <c r="BB60" s="829"/>
      <c r="BC60" s="829"/>
      <c r="BD60" s="829"/>
      <c r="BE60" s="823"/>
      <c r="BF60" s="823"/>
      <c r="BG60" s="823"/>
      <c r="BH60" s="823"/>
      <c r="BI60" s="824"/>
      <c r="BJ60" s="162"/>
      <c r="BK60" s="162"/>
      <c r="BL60" s="162"/>
      <c r="BM60" s="162"/>
      <c r="BN60" s="162"/>
      <c r="BO60" s="171"/>
      <c r="BP60" s="171"/>
      <c r="BQ60" s="168">
        <v>54</v>
      </c>
      <c r="BR60" s="169"/>
      <c r="BS60" s="764"/>
      <c r="BT60" s="765"/>
      <c r="BU60" s="765"/>
      <c r="BV60" s="765"/>
      <c r="BW60" s="765"/>
      <c r="BX60" s="765"/>
      <c r="BY60" s="765"/>
      <c r="BZ60" s="765"/>
      <c r="CA60" s="765"/>
      <c r="CB60" s="765"/>
      <c r="CC60" s="765"/>
      <c r="CD60" s="765"/>
      <c r="CE60" s="765"/>
      <c r="CF60" s="765"/>
      <c r="CG60" s="76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64"/>
      <c r="DW60" s="765"/>
      <c r="DX60" s="765"/>
      <c r="DY60" s="765"/>
      <c r="DZ60" s="770"/>
      <c r="EA60" s="160"/>
    </row>
    <row r="61" spans="1:131" ht="26.25" customHeight="1" thickBot="1" x14ac:dyDescent="0.25">
      <c r="A61" s="168">
        <v>34</v>
      </c>
      <c r="B61" s="771"/>
      <c r="C61" s="772"/>
      <c r="D61" s="772"/>
      <c r="E61" s="772"/>
      <c r="F61" s="772"/>
      <c r="G61" s="772"/>
      <c r="H61" s="772"/>
      <c r="I61" s="772"/>
      <c r="J61" s="772"/>
      <c r="K61" s="772"/>
      <c r="L61" s="772"/>
      <c r="M61" s="772"/>
      <c r="N61" s="772"/>
      <c r="O61" s="772"/>
      <c r="P61" s="773"/>
      <c r="Q61" s="826"/>
      <c r="R61" s="827"/>
      <c r="S61" s="827"/>
      <c r="T61" s="827"/>
      <c r="U61" s="827"/>
      <c r="V61" s="827"/>
      <c r="W61" s="827"/>
      <c r="X61" s="827"/>
      <c r="Y61" s="827"/>
      <c r="Z61" s="827"/>
      <c r="AA61" s="827"/>
      <c r="AB61" s="827"/>
      <c r="AC61" s="827"/>
      <c r="AD61" s="827"/>
      <c r="AE61" s="828"/>
      <c r="AF61" s="777"/>
      <c r="AG61" s="778"/>
      <c r="AH61" s="778"/>
      <c r="AI61" s="778"/>
      <c r="AJ61" s="779"/>
      <c r="AK61" s="830"/>
      <c r="AL61" s="827"/>
      <c r="AM61" s="827"/>
      <c r="AN61" s="827"/>
      <c r="AO61" s="827"/>
      <c r="AP61" s="827"/>
      <c r="AQ61" s="827"/>
      <c r="AR61" s="827"/>
      <c r="AS61" s="827"/>
      <c r="AT61" s="827"/>
      <c r="AU61" s="827"/>
      <c r="AV61" s="827"/>
      <c r="AW61" s="827"/>
      <c r="AX61" s="827"/>
      <c r="AY61" s="827"/>
      <c r="AZ61" s="829"/>
      <c r="BA61" s="829"/>
      <c r="BB61" s="829"/>
      <c r="BC61" s="829"/>
      <c r="BD61" s="829"/>
      <c r="BE61" s="823"/>
      <c r="BF61" s="823"/>
      <c r="BG61" s="823"/>
      <c r="BH61" s="823"/>
      <c r="BI61" s="824"/>
      <c r="BJ61" s="162"/>
      <c r="BK61" s="162"/>
      <c r="BL61" s="162"/>
      <c r="BM61" s="162"/>
      <c r="BN61" s="162"/>
      <c r="BO61" s="171"/>
      <c r="BP61" s="171"/>
      <c r="BQ61" s="168">
        <v>55</v>
      </c>
      <c r="BR61" s="169"/>
      <c r="BS61" s="764"/>
      <c r="BT61" s="765"/>
      <c r="BU61" s="765"/>
      <c r="BV61" s="765"/>
      <c r="BW61" s="765"/>
      <c r="BX61" s="765"/>
      <c r="BY61" s="765"/>
      <c r="BZ61" s="765"/>
      <c r="CA61" s="765"/>
      <c r="CB61" s="765"/>
      <c r="CC61" s="765"/>
      <c r="CD61" s="765"/>
      <c r="CE61" s="765"/>
      <c r="CF61" s="765"/>
      <c r="CG61" s="76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64"/>
      <c r="DW61" s="765"/>
      <c r="DX61" s="765"/>
      <c r="DY61" s="765"/>
      <c r="DZ61" s="770"/>
      <c r="EA61" s="160"/>
    </row>
    <row r="62" spans="1:131" ht="26.25" customHeight="1" x14ac:dyDescent="0.2">
      <c r="A62" s="168">
        <v>35</v>
      </c>
      <c r="B62" s="771"/>
      <c r="C62" s="772"/>
      <c r="D62" s="772"/>
      <c r="E62" s="772"/>
      <c r="F62" s="772"/>
      <c r="G62" s="772"/>
      <c r="H62" s="772"/>
      <c r="I62" s="772"/>
      <c r="J62" s="772"/>
      <c r="K62" s="772"/>
      <c r="L62" s="772"/>
      <c r="M62" s="772"/>
      <c r="N62" s="772"/>
      <c r="O62" s="772"/>
      <c r="P62" s="773"/>
      <c r="Q62" s="826"/>
      <c r="R62" s="827"/>
      <c r="S62" s="827"/>
      <c r="T62" s="827"/>
      <c r="U62" s="827"/>
      <c r="V62" s="827"/>
      <c r="W62" s="827"/>
      <c r="X62" s="827"/>
      <c r="Y62" s="827"/>
      <c r="Z62" s="827"/>
      <c r="AA62" s="827"/>
      <c r="AB62" s="827"/>
      <c r="AC62" s="827"/>
      <c r="AD62" s="827"/>
      <c r="AE62" s="828"/>
      <c r="AF62" s="777"/>
      <c r="AG62" s="778"/>
      <c r="AH62" s="778"/>
      <c r="AI62" s="778"/>
      <c r="AJ62" s="779"/>
      <c r="AK62" s="830"/>
      <c r="AL62" s="827"/>
      <c r="AM62" s="827"/>
      <c r="AN62" s="827"/>
      <c r="AO62" s="827"/>
      <c r="AP62" s="827"/>
      <c r="AQ62" s="827"/>
      <c r="AR62" s="827"/>
      <c r="AS62" s="827"/>
      <c r="AT62" s="827"/>
      <c r="AU62" s="827"/>
      <c r="AV62" s="827"/>
      <c r="AW62" s="827"/>
      <c r="AX62" s="827"/>
      <c r="AY62" s="827"/>
      <c r="AZ62" s="829"/>
      <c r="BA62" s="829"/>
      <c r="BB62" s="829"/>
      <c r="BC62" s="829"/>
      <c r="BD62" s="829"/>
      <c r="BE62" s="823"/>
      <c r="BF62" s="823"/>
      <c r="BG62" s="823"/>
      <c r="BH62" s="823"/>
      <c r="BI62" s="824"/>
      <c r="BJ62" s="838" t="s">
        <v>416</v>
      </c>
      <c r="BK62" s="797"/>
      <c r="BL62" s="797"/>
      <c r="BM62" s="797"/>
      <c r="BN62" s="798"/>
      <c r="BO62" s="171"/>
      <c r="BP62" s="171"/>
      <c r="BQ62" s="168">
        <v>56</v>
      </c>
      <c r="BR62" s="169"/>
      <c r="BS62" s="764"/>
      <c r="BT62" s="765"/>
      <c r="BU62" s="765"/>
      <c r="BV62" s="765"/>
      <c r="BW62" s="765"/>
      <c r="BX62" s="765"/>
      <c r="BY62" s="765"/>
      <c r="BZ62" s="765"/>
      <c r="CA62" s="765"/>
      <c r="CB62" s="765"/>
      <c r="CC62" s="765"/>
      <c r="CD62" s="765"/>
      <c r="CE62" s="765"/>
      <c r="CF62" s="765"/>
      <c r="CG62" s="76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64"/>
      <c r="DW62" s="765"/>
      <c r="DX62" s="765"/>
      <c r="DY62" s="765"/>
      <c r="DZ62" s="770"/>
      <c r="EA62" s="160"/>
    </row>
    <row r="63" spans="1:131" ht="26.25" customHeight="1" thickBot="1" x14ac:dyDescent="0.25">
      <c r="A63" s="170" t="s">
        <v>396</v>
      </c>
      <c r="B63" s="780" t="s">
        <v>417</v>
      </c>
      <c r="C63" s="781"/>
      <c r="D63" s="781"/>
      <c r="E63" s="781"/>
      <c r="F63" s="781"/>
      <c r="G63" s="781"/>
      <c r="H63" s="781"/>
      <c r="I63" s="781"/>
      <c r="J63" s="781"/>
      <c r="K63" s="781"/>
      <c r="L63" s="781"/>
      <c r="M63" s="781"/>
      <c r="N63" s="781"/>
      <c r="O63" s="781"/>
      <c r="P63" s="782"/>
      <c r="Q63" s="831"/>
      <c r="R63" s="832"/>
      <c r="S63" s="832"/>
      <c r="T63" s="832"/>
      <c r="U63" s="832"/>
      <c r="V63" s="832"/>
      <c r="W63" s="832"/>
      <c r="X63" s="832"/>
      <c r="Y63" s="832"/>
      <c r="Z63" s="832"/>
      <c r="AA63" s="832"/>
      <c r="AB63" s="832"/>
      <c r="AC63" s="832"/>
      <c r="AD63" s="832"/>
      <c r="AE63" s="833"/>
      <c r="AF63" s="834">
        <v>17694</v>
      </c>
      <c r="AG63" s="835"/>
      <c r="AH63" s="835"/>
      <c r="AI63" s="835"/>
      <c r="AJ63" s="836"/>
      <c r="AK63" s="837"/>
      <c r="AL63" s="832"/>
      <c r="AM63" s="832"/>
      <c r="AN63" s="832"/>
      <c r="AO63" s="832"/>
      <c r="AP63" s="835"/>
      <c r="AQ63" s="835"/>
      <c r="AR63" s="835"/>
      <c r="AS63" s="835"/>
      <c r="AT63" s="835"/>
      <c r="AU63" s="835"/>
      <c r="AV63" s="835"/>
      <c r="AW63" s="835"/>
      <c r="AX63" s="835"/>
      <c r="AY63" s="835"/>
      <c r="AZ63" s="839"/>
      <c r="BA63" s="839"/>
      <c r="BB63" s="839"/>
      <c r="BC63" s="839"/>
      <c r="BD63" s="839"/>
      <c r="BE63" s="840"/>
      <c r="BF63" s="840"/>
      <c r="BG63" s="840"/>
      <c r="BH63" s="840"/>
      <c r="BI63" s="841"/>
      <c r="BJ63" s="842" t="s">
        <v>418</v>
      </c>
      <c r="BK63" s="843"/>
      <c r="BL63" s="843"/>
      <c r="BM63" s="843"/>
      <c r="BN63" s="844"/>
      <c r="BO63" s="171"/>
      <c r="BP63" s="171"/>
      <c r="BQ63" s="168">
        <v>57</v>
      </c>
      <c r="BR63" s="169"/>
      <c r="BS63" s="764"/>
      <c r="BT63" s="765"/>
      <c r="BU63" s="765"/>
      <c r="BV63" s="765"/>
      <c r="BW63" s="765"/>
      <c r="BX63" s="765"/>
      <c r="BY63" s="765"/>
      <c r="BZ63" s="765"/>
      <c r="CA63" s="765"/>
      <c r="CB63" s="765"/>
      <c r="CC63" s="765"/>
      <c r="CD63" s="765"/>
      <c r="CE63" s="765"/>
      <c r="CF63" s="765"/>
      <c r="CG63" s="76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64"/>
      <c r="DW63" s="765"/>
      <c r="DX63" s="765"/>
      <c r="DY63" s="765"/>
      <c r="DZ63" s="770"/>
      <c r="EA63" s="160"/>
    </row>
    <row r="64" spans="1:131" ht="26.25" customHeight="1" x14ac:dyDescent="0.2">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68">
        <v>58</v>
      </c>
      <c r="BR64" s="169"/>
      <c r="BS64" s="764"/>
      <c r="BT64" s="765"/>
      <c r="BU64" s="765"/>
      <c r="BV64" s="765"/>
      <c r="BW64" s="765"/>
      <c r="BX64" s="765"/>
      <c r="BY64" s="765"/>
      <c r="BZ64" s="765"/>
      <c r="CA64" s="765"/>
      <c r="CB64" s="765"/>
      <c r="CC64" s="765"/>
      <c r="CD64" s="765"/>
      <c r="CE64" s="765"/>
      <c r="CF64" s="765"/>
      <c r="CG64" s="76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64"/>
      <c r="DW64" s="765"/>
      <c r="DX64" s="765"/>
      <c r="DY64" s="765"/>
      <c r="DZ64" s="770"/>
      <c r="EA64" s="160"/>
    </row>
    <row r="65" spans="1:131" ht="26.25" customHeight="1" thickBot="1" x14ac:dyDescent="0.25">
      <c r="A65" s="162" t="s">
        <v>419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71"/>
      <c r="BF65" s="171"/>
      <c r="BG65" s="171"/>
      <c r="BH65" s="171"/>
      <c r="BI65" s="171"/>
      <c r="BJ65" s="171"/>
      <c r="BK65" s="171"/>
      <c r="BL65" s="171"/>
      <c r="BM65" s="171"/>
      <c r="BN65" s="171"/>
      <c r="BO65" s="171"/>
      <c r="BP65" s="171"/>
      <c r="BQ65" s="168">
        <v>59</v>
      </c>
      <c r="BR65" s="169"/>
      <c r="BS65" s="764"/>
      <c r="BT65" s="765"/>
      <c r="BU65" s="765"/>
      <c r="BV65" s="765"/>
      <c r="BW65" s="765"/>
      <c r="BX65" s="765"/>
      <c r="BY65" s="765"/>
      <c r="BZ65" s="765"/>
      <c r="CA65" s="765"/>
      <c r="CB65" s="765"/>
      <c r="CC65" s="765"/>
      <c r="CD65" s="765"/>
      <c r="CE65" s="765"/>
      <c r="CF65" s="765"/>
      <c r="CG65" s="76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64"/>
      <c r="DW65" s="765"/>
      <c r="DX65" s="765"/>
      <c r="DY65" s="765"/>
      <c r="DZ65" s="770"/>
      <c r="EA65" s="160"/>
    </row>
    <row r="66" spans="1:131" ht="26.25" customHeight="1" x14ac:dyDescent="0.2">
      <c r="A66" s="718" t="s">
        <v>420</v>
      </c>
      <c r="B66" s="719"/>
      <c r="C66" s="719"/>
      <c r="D66" s="719"/>
      <c r="E66" s="719"/>
      <c r="F66" s="719"/>
      <c r="G66" s="719"/>
      <c r="H66" s="719"/>
      <c r="I66" s="719"/>
      <c r="J66" s="719"/>
      <c r="K66" s="719"/>
      <c r="L66" s="719"/>
      <c r="M66" s="719"/>
      <c r="N66" s="719"/>
      <c r="O66" s="719"/>
      <c r="P66" s="720"/>
      <c r="Q66" s="724" t="s">
        <v>421</v>
      </c>
      <c r="R66" s="725"/>
      <c r="S66" s="725"/>
      <c r="T66" s="725"/>
      <c r="U66" s="726"/>
      <c r="V66" s="724" t="s">
        <v>422</v>
      </c>
      <c r="W66" s="725"/>
      <c r="X66" s="725"/>
      <c r="Y66" s="725"/>
      <c r="Z66" s="726"/>
      <c r="AA66" s="724" t="s">
        <v>423</v>
      </c>
      <c r="AB66" s="725"/>
      <c r="AC66" s="725"/>
      <c r="AD66" s="725"/>
      <c r="AE66" s="726"/>
      <c r="AF66" s="845" t="s">
        <v>424</v>
      </c>
      <c r="AG66" s="806"/>
      <c r="AH66" s="806"/>
      <c r="AI66" s="806"/>
      <c r="AJ66" s="846"/>
      <c r="AK66" s="724" t="s">
        <v>425</v>
      </c>
      <c r="AL66" s="719"/>
      <c r="AM66" s="719"/>
      <c r="AN66" s="719"/>
      <c r="AO66" s="720"/>
      <c r="AP66" s="724" t="s">
        <v>426</v>
      </c>
      <c r="AQ66" s="725"/>
      <c r="AR66" s="725"/>
      <c r="AS66" s="725"/>
      <c r="AT66" s="726"/>
      <c r="AU66" s="724" t="s">
        <v>427</v>
      </c>
      <c r="AV66" s="725"/>
      <c r="AW66" s="725"/>
      <c r="AX66" s="725"/>
      <c r="AY66" s="726"/>
      <c r="AZ66" s="724" t="s">
        <v>381</v>
      </c>
      <c r="BA66" s="725"/>
      <c r="BB66" s="725"/>
      <c r="BC66" s="725"/>
      <c r="BD66" s="731"/>
      <c r="BE66" s="171"/>
      <c r="BF66" s="171"/>
      <c r="BG66" s="171"/>
      <c r="BH66" s="171"/>
      <c r="BI66" s="171"/>
      <c r="BJ66" s="171"/>
      <c r="BK66" s="171"/>
      <c r="BL66" s="171"/>
      <c r="BM66" s="171"/>
      <c r="BN66" s="171"/>
      <c r="BO66" s="171"/>
      <c r="BP66" s="171"/>
      <c r="BQ66" s="168">
        <v>60</v>
      </c>
      <c r="BR66" s="173"/>
      <c r="BS66" s="850"/>
      <c r="BT66" s="851"/>
      <c r="BU66" s="851"/>
      <c r="BV66" s="851"/>
      <c r="BW66" s="851"/>
      <c r="BX66" s="851"/>
      <c r="BY66" s="851"/>
      <c r="BZ66" s="851"/>
      <c r="CA66" s="851"/>
      <c r="CB66" s="851"/>
      <c r="CC66" s="851"/>
      <c r="CD66" s="851"/>
      <c r="CE66" s="851"/>
      <c r="CF66" s="851"/>
      <c r="CG66" s="856"/>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60"/>
    </row>
    <row r="67" spans="1:131" ht="26.25" customHeight="1" thickBot="1" x14ac:dyDescent="0.25">
      <c r="A67" s="721"/>
      <c r="B67" s="722"/>
      <c r="C67" s="722"/>
      <c r="D67" s="722"/>
      <c r="E67" s="722"/>
      <c r="F67" s="722"/>
      <c r="G67" s="722"/>
      <c r="H67" s="722"/>
      <c r="I67" s="722"/>
      <c r="J67" s="722"/>
      <c r="K67" s="722"/>
      <c r="L67" s="722"/>
      <c r="M67" s="722"/>
      <c r="N67" s="722"/>
      <c r="O67" s="722"/>
      <c r="P67" s="723"/>
      <c r="Q67" s="727"/>
      <c r="R67" s="728"/>
      <c r="S67" s="728"/>
      <c r="T67" s="728"/>
      <c r="U67" s="729"/>
      <c r="V67" s="727"/>
      <c r="W67" s="728"/>
      <c r="X67" s="728"/>
      <c r="Y67" s="728"/>
      <c r="Z67" s="729"/>
      <c r="AA67" s="727"/>
      <c r="AB67" s="728"/>
      <c r="AC67" s="728"/>
      <c r="AD67" s="728"/>
      <c r="AE67" s="729"/>
      <c r="AF67" s="847"/>
      <c r="AG67" s="809"/>
      <c r="AH67" s="809"/>
      <c r="AI67" s="809"/>
      <c r="AJ67" s="848"/>
      <c r="AK67" s="849"/>
      <c r="AL67" s="722"/>
      <c r="AM67" s="722"/>
      <c r="AN67" s="722"/>
      <c r="AO67" s="723"/>
      <c r="AP67" s="727"/>
      <c r="AQ67" s="728"/>
      <c r="AR67" s="728"/>
      <c r="AS67" s="728"/>
      <c r="AT67" s="729"/>
      <c r="AU67" s="727"/>
      <c r="AV67" s="728"/>
      <c r="AW67" s="728"/>
      <c r="AX67" s="728"/>
      <c r="AY67" s="729"/>
      <c r="AZ67" s="727"/>
      <c r="BA67" s="728"/>
      <c r="BB67" s="728"/>
      <c r="BC67" s="728"/>
      <c r="BD67" s="733"/>
      <c r="BE67" s="171"/>
      <c r="BF67" s="171"/>
      <c r="BG67" s="171"/>
      <c r="BH67" s="171"/>
      <c r="BI67" s="171"/>
      <c r="BJ67" s="171"/>
      <c r="BK67" s="171"/>
      <c r="BL67" s="171"/>
      <c r="BM67" s="171"/>
      <c r="BN67" s="171"/>
      <c r="BO67" s="171"/>
      <c r="BP67" s="171"/>
      <c r="BQ67" s="168">
        <v>61</v>
      </c>
      <c r="BR67" s="173"/>
      <c r="BS67" s="850"/>
      <c r="BT67" s="851"/>
      <c r="BU67" s="851"/>
      <c r="BV67" s="851"/>
      <c r="BW67" s="851"/>
      <c r="BX67" s="851"/>
      <c r="BY67" s="851"/>
      <c r="BZ67" s="851"/>
      <c r="CA67" s="851"/>
      <c r="CB67" s="851"/>
      <c r="CC67" s="851"/>
      <c r="CD67" s="851"/>
      <c r="CE67" s="851"/>
      <c r="CF67" s="851"/>
      <c r="CG67" s="856"/>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60"/>
    </row>
    <row r="68" spans="1:131" ht="26.25" customHeight="1" thickTop="1" x14ac:dyDescent="0.2">
      <c r="A68" s="166">
        <v>1</v>
      </c>
      <c r="B68" s="860" t="s">
        <v>589</v>
      </c>
      <c r="C68" s="861"/>
      <c r="D68" s="861"/>
      <c r="E68" s="861"/>
      <c r="F68" s="861"/>
      <c r="G68" s="861"/>
      <c r="H68" s="861"/>
      <c r="I68" s="861"/>
      <c r="J68" s="861"/>
      <c r="K68" s="861"/>
      <c r="L68" s="861"/>
      <c r="M68" s="861"/>
      <c r="N68" s="861"/>
      <c r="O68" s="861"/>
      <c r="P68" s="862"/>
      <c r="Q68" s="863">
        <v>194</v>
      </c>
      <c r="R68" s="857"/>
      <c r="S68" s="857"/>
      <c r="T68" s="857"/>
      <c r="U68" s="857"/>
      <c r="V68" s="857">
        <v>178</v>
      </c>
      <c r="W68" s="857"/>
      <c r="X68" s="857"/>
      <c r="Y68" s="857"/>
      <c r="Z68" s="857"/>
      <c r="AA68" s="857">
        <v>16</v>
      </c>
      <c r="AB68" s="857"/>
      <c r="AC68" s="857"/>
      <c r="AD68" s="857"/>
      <c r="AE68" s="857"/>
      <c r="AF68" s="857">
        <v>16</v>
      </c>
      <c r="AG68" s="857"/>
      <c r="AH68" s="857"/>
      <c r="AI68" s="857"/>
      <c r="AJ68" s="857"/>
      <c r="AK68" s="857" t="s">
        <v>527</v>
      </c>
      <c r="AL68" s="857"/>
      <c r="AM68" s="857"/>
      <c r="AN68" s="857"/>
      <c r="AO68" s="857"/>
      <c r="AP68" s="857" t="s">
        <v>527</v>
      </c>
      <c r="AQ68" s="857"/>
      <c r="AR68" s="857"/>
      <c r="AS68" s="857"/>
      <c r="AT68" s="857"/>
      <c r="AU68" s="857" t="s">
        <v>527</v>
      </c>
      <c r="AV68" s="857"/>
      <c r="AW68" s="857"/>
      <c r="AX68" s="857"/>
      <c r="AY68" s="857"/>
      <c r="AZ68" s="858"/>
      <c r="BA68" s="858"/>
      <c r="BB68" s="858"/>
      <c r="BC68" s="858"/>
      <c r="BD68" s="859"/>
      <c r="BE68" s="171"/>
      <c r="BF68" s="171"/>
      <c r="BG68" s="171"/>
      <c r="BH68" s="171"/>
      <c r="BI68" s="171"/>
      <c r="BJ68" s="171"/>
      <c r="BK68" s="171"/>
      <c r="BL68" s="171"/>
      <c r="BM68" s="171"/>
      <c r="BN68" s="171"/>
      <c r="BO68" s="171"/>
      <c r="BP68" s="171"/>
      <c r="BQ68" s="168">
        <v>62</v>
      </c>
      <c r="BR68" s="173"/>
      <c r="BS68" s="850"/>
      <c r="BT68" s="851"/>
      <c r="BU68" s="851"/>
      <c r="BV68" s="851"/>
      <c r="BW68" s="851"/>
      <c r="BX68" s="851"/>
      <c r="BY68" s="851"/>
      <c r="BZ68" s="851"/>
      <c r="CA68" s="851"/>
      <c r="CB68" s="851"/>
      <c r="CC68" s="851"/>
      <c r="CD68" s="851"/>
      <c r="CE68" s="851"/>
      <c r="CF68" s="851"/>
      <c r="CG68" s="856"/>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60"/>
    </row>
    <row r="69" spans="1:131" ht="26.25" customHeight="1" x14ac:dyDescent="0.2">
      <c r="A69" s="168">
        <v>2</v>
      </c>
      <c r="B69" s="864" t="s">
        <v>590</v>
      </c>
      <c r="C69" s="865"/>
      <c r="D69" s="865"/>
      <c r="E69" s="865"/>
      <c r="F69" s="865"/>
      <c r="G69" s="865"/>
      <c r="H69" s="865"/>
      <c r="I69" s="865"/>
      <c r="J69" s="865"/>
      <c r="K69" s="865"/>
      <c r="L69" s="865"/>
      <c r="M69" s="865"/>
      <c r="N69" s="865"/>
      <c r="O69" s="865"/>
      <c r="P69" s="866"/>
      <c r="Q69" s="870">
        <v>1305178</v>
      </c>
      <c r="R69" s="821"/>
      <c r="S69" s="821"/>
      <c r="T69" s="821"/>
      <c r="U69" s="821"/>
      <c r="V69" s="821">
        <v>1290844</v>
      </c>
      <c r="W69" s="821"/>
      <c r="X69" s="821"/>
      <c r="Y69" s="821"/>
      <c r="Z69" s="821"/>
      <c r="AA69" s="821">
        <f>Q69-V69</f>
        <v>14334</v>
      </c>
      <c r="AB69" s="821"/>
      <c r="AC69" s="821"/>
      <c r="AD69" s="821"/>
      <c r="AE69" s="821"/>
      <c r="AF69" s="821">
        <v>14334</v>
      </c>
      <c r="AG69" s="821"/>
      <c r="AH69" s="821"/>
      <c r="AI69" s="821"/>
      <c r="AJ69" s="821"/>
      <c r="AK69" s="821">
        <v>44746</v>
      </c>
      <c r="AL69" s="821"/>
      <c r="AM69" s="821"/>
      <c r="AN69" s="821"/>
      <c r="AO69" s="821"/>
      <c r="AP69" s="821" t="s">
        <v>527</v>
      </c>
      <c r="AQ69" s="821"/>
      <c r="AR69" s="821"/>
      <c r="AS69" s="821"/>
      <c r="AT69" s="821"/>
      <c r="AU69" s="821" t="s">
        <v>527</v>
      </c>
      <c r="AV69" s="821"/>
      <c r="AW69" s="821"/>
      <c r="AX69" s="821"/>
      <c r="AY69" s="821"/>
      <c r="AZ69" s="823"/>
      <c r="BA69" s="823"/>
      <c r="BB69" s="823"/>
      <c r="BC69" s="823"/>
      <c r="BD69" s="824"/>
      <c r="BE69" s="171"/>
      <c r="BF69" s="171"/>
      <c r="BG69" s="171"/>
      <c r="BH69" s="171"/>
      <c r="BI69" s="171"/>
      <c r="BJ69" s="171"/>
      <c r="BK69" s="171"/>
      <c r="BL69" s="171"/>
      <c r="BM69" s="171"/>
      <c r="BN69" s="171"/>
      <c r="BO69" s="171"/>
      <c r="BP69" s="171"/>
      <c r="BQ69" s="168">
        <v>63</v>
      </c>
      <c r="BR69" s="173"/>
      <c r="BS69" s="850"/>
      <c r="BT69" s="851"/>
      <c r="BU69" s="851"/>
      <c r="BV69" s="851"/>
      <c r="BW69" s="851"/>
      <c r="BX69" s="851"/>
      <c r="BY69" s="851"/>
      <c r="BZ69" s="851"/>
      <c r="CA69" s="851"/>
      <c r="CB69" s="851"/>
      <c r="CC69" s="851"/>
      <c r="CD69" s="851"/>
      <c r="CE69" s="851"/>
      <c r="CF69" s="851"/>
      <c r="CG69" s="856"/>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60"/>
    </row>
    <row r="70" spans="1:131" ht="26.25" customHeight="1" x14ac:dyDescent="0.2">
      <c r="A70" s="168">
        <v>3</v>
      </c>
      <c r="B70" s="864" t="s">
        <v>591</v>
      </c>
      <c r="C70" s="865"/>
      <c r="D70" s="865"/>
      <c r="E70" s="865"/>
      <c r="F70" s="865"/>
      <c r="G70" s="865"/>
      <c r="H70" s="865"/>
      <c r="I70" s="865"/>
      <c r="J70" s="865"/>
      <c r="K70" s="865"/>
      <c r="L70" s="865"/>
      <c r="M70" s="865"/>
      <c r="N70" s="865"/>
      <c r="O70" s="865"/>
      <c r="P70" s="866"/>
      <c r="Q70" s="867">
        <v>39180</v>
      </c>
      <c r="R70" s="868"/>
      <c r="S70" s="868"/>
      <c r="T70" s="868"/>
      <c r="U70" s="825"/>
      <c r="V70" s="869">
        <v>36872</v>
      </c>
      <c r="W70" s="868"/>
      <c r="X70" s="868"/>
      <c r="Y70" s="868"/>
      <c r="Z70" s="825"/>
      <c r="AA70" s="869">
        <v>2308</v>
      </c>
      <c r="AB70" s="868"/>
      <c r="AC70" s="868"/>
      <c r="AD70" s="868"/>
      <c r="AE70" s="825"/>
      <c r="AF70" s="869">
        <v>23683</v>
      </c>
      <c r="AG70" s="868"/>
      <c r="AH70" s="868"/>
      <c r="AI70" s="868"/>
      <c r="AJ70" s="825"/>
      <c r="AK70" s="869" t="s">
        <v>527</v>
      </c>
      <c r="AL70" s="868"/>
      <c r="AM70" s="868"/>
      <c r="AN70" s="868"/>
      <c r="AO70" s="825"/>
      <c r="AP70" s="869">
        <v>98164</v>
      </c>
      <c r="AQ70" s="868"/>
      <c r="AR70" s="868"/>
      <c r="AS70" s="868"/>
      <c r="AT70" s="825"/>
      <c r="AU70" s="869" t="s">
        <v>527</v>
      </c>
      <c r="AV70" s="868"/>
      <c r="AW70" s="868"/>
      <c r="AX70" s="868"/>
      <c r="AY70" s="825"/>
      <c r="AZ70" s="823"/>
      <c r="BA70" s="823"/>
      <c r="BB70" s="823"/>
      <c r="BC70" s="823"/>
      <c r="BD70" s="824"/>
      <c r="BE70" s="171"/>
      <c r="BF70" s="171"/>
      <c r="BG70" s="171"/>
      <c r="BH70" s="171"/>
      <c r="BI70" s="171"/>
      <c r="BJ70" s="171"/>
      <c r="BK70" s="171"/>
      <c r="BL70" s="171"/>
      <c r="BM70" s="171"/>
      <c r="BN70" s="171"/>
      <c r="BO70" s="171"/>
      <c r="BP70" s="171"/>
      <c r="BQ70" s="168">
        <v>64</v>
      </c>
      <c r="BR70" s="173"/>
      <c r="BS70" s="850"/>
      <c r="BT70" s="851"/>
      <c r="BU70" s="851"/>
      <c r="BV70" s="851"/>
      <c r="BW70" s="851"/>
      <c r="BX70" s="851"/>
      <c r="BY70" s="851"/>
      <c r="BZ70" s="851"/>
      <c r="CA70" s="851"/>
      <c r="CB70" s="851"/>
      <c r="CC70" s="851"/>
      <c r="CD70" s="851"/>
      <c r="CE70" s="851"/>
      <c r="CF70" s="851"/>
      <c r="CG70" s="856"/>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60"/>
    </row>
    <row r="71" spans="1:131" ht="26.25" customHeight="1" x14ac:dyDescent="0.2">
      <c r="A71" s="168">
        <v>4</v>
      </c>
      <c r="B71" s="864" t="s">
        <v>592</v>
      </c>
      <c r="C71" s="865"/>
      <c r="D71" s="865"/>
      <c r="E71" s="865"/>
      <c r="F71" s="865"/>
      <c r="G71" s="865"/>
      <c r="H71" s="865"/>
      <c r="I71" s="865"/>
      <c r="J71" s="865"/>
      <c r="K71" s="865"/>
      <c r="L71" s="865"/>
      <c r="M71" s="865"/>
      <c r="N71" s="865"/>
      <c r="O71" s="865"/>
      <c r="P71" s="866"/>
      <c r="Q71" s="867">
        <v>6632</v>
      </c>
      <c r="R71" s="868"/>
      <c r="S71" s="868"/>
      <c r="T71" s="868"/>
      <c r="U71" s="825"/>
      <c r="V71" s="869">
        <v>5979</v>
      </c>
      <c r="W71" s="868"/>
      <c r="X71" s="868"/>
      <c r="Y71" s="868"/>
      <c r="Z71" s="825"/>
      <c r="AA71" s="869">
        <v>653</v>
      </c>
      <c r="AB71" s="868"/>
      <c r="AC71" s="868"/>
      <c r="AD71" s="868"/>
      <c r="AE71" s="825"/>
      <c r="AF71" s="869">
        <v>19383</v>
      </c>
      <c r="AG71" s="868"/>
      <c r="AH71" s="868"/>
      <c r="AI71" s="868"/>
      <c r="AJ71" s="825"/>
      <c r="AK71" s="869" t="s">
        <v>527</v>
      </c>
      <c r="AL71" s="868"/>
      <c r="AM71" s="868"/>
      <c r="AN71" s="868"/>
      <c r="AO71" s="825"/>
      <c r="AP71" s="869">
        <v>20120</v>
      </c>
      <c r="AQ71" s="868"/>
      <c r="AR71" s="868"/>
      <c r="AS71" s="868"/>
      <c r="AT71" s="825"/>
      <c r="AU71" s="869" t="s">
        <v>527</v>
      </c>
      <c r="AV71" s="868"/>
      <c r="AW71" s="868"/>
      <c r="AX71" s="868"/>
      <c r="AY71" s="825"/>
      <c r="AZ71" s="823"/>
      <c r="BA71" s="823"/>
      <c r="BB71" s="823"/>
      <c r="BC71" s="823"/>
      <c r="BD71" s="824"/>
      <c r="BE71" s="171"/>
      <c r="BF71" s="171"/>
      <c r="BG71" s="171"/>
      <c r="BH71" s="171"/>
      <c r="BI71" s="171"/>
      <c r="BJ71" s="171"/>
      <c r="BK71" s="171"/>
      <c r="BL71" s="171"/>
      <c r="BM71" s="171"/>
      <c r="BN71" s="171"/>
      <c r="BO71" s="171"/>
      <c r="BP71" s="171"/>
      <c r="BQ71" s="168">
        <v>65</v>
      </c>
      <c r="BR71" s="173"/>
      <c r="BS71" s="850"/>
      <c r="BT71" s="851"/>
      <c r="BU71" s="851"/>
      <c r="BV71" s="851"/>
      <c r="BW71" s="851"/>
      <c r="BX71" s="851"/>
      <c r="BY71" s="851"/>
      <c r="BZ71" s="851"/>
      <c r="CA71" s="851"/>
      <c r="CB71" s="851"/>
      <c r="CC71" s="851"/>
      <c r="CD71" s="851"/>
      <c r="CE71" s="851"/>
      <c r="CF71" s="851"/>
      <c r="CG71" s="856"/>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60"/>
    </row>
    <row r="72" spans="1:131" ht="26.25" customHeight="1" x14ac:dyDescent="0.2">
      <c r="A72" s="168">
        <v>5</v>
      </c>
      <c r="B72" s="864" t="s">
        <v>593</v>
      </c>
      <c r="C72" s="865"/>
      <c r="D72" s="865"/>
      <c r="E72" s="865"/>
      <c r="F72" s="865"/>
      <c r="G72" s="865"/>
      <c r="H72" s="865"/>
      <c r="I72" s="865"/>
      <c r="J72" s="865"/>
      <c r="K72" s="865"/>
      <c r="L72" s="865"/>
      <c r="M72" s="865"/>
      <c r="N72" s="865"/>
      <c r="O72" s="865"/>
      <c r="P72" s="866"/>
      <c r="Q72" s="867">
        <v>126192</v>
      </c>
      <c r="R72" s="868"/>
      <c r="S72" s="868"/>
      <c r="T72" s="868"/>
      <c r="U72" s="825"/>
      <c r="V72" s="869">
        <v>109307</v>
      </c>
      <c r="W72" s="868"/>
      <c r="X72" s="868"/>
      <c r="Y72" s="868"/>
      <c r="Z72" s="825"/>
      <c r="AA72" s="869">
        <v>16885</v>
      </c>
      <c r="AB72" s="868"/>
      <c r="AC72" s="868"/>
      <c r="AD72" s="868"/>
      <c r="AE72" s="825"/>
      <c r="AF72" s="869">
        <v>16885</v>
      </c>
      <c r="AG72" s="868"/>
      <c r="AH72" s="868"/>
      <c r="AI72" s="868"/>
      <c r="AJ72" s="825"/>
      <c r="AK72" s="869" t="s">
        <v>527</v>
      </c>
      <c r="AL72" s="868"/>
      <c r="AM72" s="868"/>
      <c r="AN72" s="868"/>
      <c r="AO72" s="825"/>
      <c r="AP72" s="869" t="s">
        <v>527</v>
      </c>
      <c r="AQ72" s="868"/>
      <c r="AR72" s="868"/>
      <c r="AS72" s="868"/>
      <c r="AT72" s="825"/>
      <c r="AU72" s="869" t="s">
        <v>527</v>
      </c>
      <c r="AV72" s="868"/>
      <c r="AW72" s="868"/>
      <c r="AX72" s="868"/>
      <c r="AY72" s="825"/>
      <c r="AZ72" s="823"/>
      <c r="BA72" s="823"/>
      <c r="BB72" s="823"/>
      <c r="BC72" s="823"/>
      <c r="BD72" s="824"/>
      <c r="BE72" s="171"/>
      <c r="BF72" s="171"/>
      <c r="BG72" s="171"/>
      <c r="BH72" s="171"/>
      <c r="BI72" s="171"/>
      <c r="BJ72" s="171"/>
      <c r="BK72" s="171"/>
      <c r="BL72" s="171"/>
      <c r="BM72" s="171"/>
      <c r="BN72" s="171"/>
      <c r="BO72" s="171"/>
      <c r="BP72" s="171"/>
      <c r="BQ72" s="168">
        <v>66</v>
      </c>
      <c r="BR72" s="173"/>
      <c r="BS72" s="850"/>
      <c r="BT72" s="851"/>
      <c r="BU72" s="851"/>
      <c r="BV72" s="851"/>
      <c r="BW72" s="851"/>
      <c r="BX72" s="851"/>
      <c r="BY72" s="851"/>
      <c r="BZ72" s="851"/>
      <c r="CA72" s="851"/>
      <c r="CB72" s="851"/>
      <c r="CC72" s="851"/>
      <c r="CD72" s="851"/>
      <c r="CE72" s="851"/>
      <c r="CF72" s="851"/>
      <c r="CG72" s="856"/>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60"/>
    </row>
    <row r="73" spans="1:131" ht="26.25" customHeight="1" x14ac:dyDescent="0.2">
      <c r="A73" s="168">
        <v>6</v>
      </c>
      <c r="B73" s="864" t="s">
        <v>594</v>
      </c>
      <c r="C73" s="865"/>
      <c r="D73" s="865"/>
      <c r="E73" s="865"/>
      <c r="F73" s="865"/>
      <c r="G73" s="865"/>
      <c r="H73" s="865"/>
      <c r="I73" s="865"/>
      <c r="J73" s="865"/>
      <c r="K73" s="865"/>
      <c r="L73" s="865"/>
      <c r="M73" s="865"/>
      <c r="N73" s="865"/>
      <c r="O73" s="865"/>
      <c r="P73" s="866"/>
      <c r="Q73" s="867">
        <v>2743</v>
      </c>
      <c r="R73" s="868"/>
      <c r="S73" s="868"/>
      <c r="T73" s="868"/>
      <c r="U73" s="825"/>
      <c r="V73" s="869">
        <v>2681</v>
      </c>
      <c r="W73" s="868"/>
      <c r="X73" s="868"/>
      <c r="Y73" s="868"/>
      <c r="Z73" s="825"/>
      <c r="AA73" s="869">
        <v>62</v>
      </c>
      <c r="AB73" s="868"/>
      <c r="AC73" s="868"/>
      <c r="AD73" s="868"/>
      <c r="AE73" s="825"/>
      <c r="AF73" s="869">
        <v>62</v>
      </c>
      <c r="AG73" s="868"/>
      <c r="AH73" s="868"/>
      <c r="AI73" s="868"/>
      <c r="AJ73" s="825"/>
      <c r="AK73" s="869">
        <v>72</v>
      </c>
      <c r="AL73" s="868"/>
      <c r="AM73" s="868"/>
      <c r="AN73" s="868"/>
      <c r="AO73" s="825"/>
      <c r="AP73" s="869" t="s">
        <v>527</v>
      </c>
      <c r="AQ73" s="868"/>
      <c r="AR73" s="868"/>
      <c r="AS73" s="868"/>
      <c r="AT73" s="825"/>
      <c r="AU73" s="869" t="s">
        <v>527</v>
      </c>
      <c r="AV73" s="868"/>
      <c r="AW73" s="868"/>
      <c r="AX73" s="868"/>
      <c r="AY73" s="825"/>
      <c r="AZ73" s="823"/>
      <c r="BA73" s="823"/>
      <c r="BB73" s="823"/>
      <c r="BC73" s="823"/>
      <c r="BD73" s="824"/>
      <c r="BE73" s="171"/>
      <c r="BF73" s="171"/>
      <c r="BG73" s="171"/>
      <c r="BH73" s="171"/>
      <c r="BI73" s="171"/>
      <c r="BJ73" s="171"/>
      <c r="BK73" s="171"/>
      <c r="BL73" s="171"/>
      <c r="BM73" s="171"/>
      <c r="BN73" s="171"/>
      <c r="BO73" s="171"/>
      <c r="BP73" s="171"/>
      <c r="BQ73" s="168">
        <v>67</v>
      </c>
      <c r="BR73" s="173"/>
      <c r="BS73" s="850"/>
      <c r="BT73" s="851"/>
      <c r="BU73" s="851"/>
      <c r="BV73" s="851"/>
      <c r="BW73" s="851"/>
      <c r="BX73" s="851"/>
      <c r="BY73" s="851"/>
      <c r="BZ73" s="851"/>
      <c r="CA73" s="851"/>
      <c r="CB73" s="851"/>
      <c r="CC73" s="851"/>
      <c r="CD73" s="851"/>
      <c r="CE73" s="851"/>
      <c r="CF73" s="851"/>
      <c r="CG73" s="856"/>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60"/>
    </row>
    <row r="74" spans="1:131" ht="26.25" customHeight="1" x14ac:dyDescent="0.2">
      <c r="A74" s="168">
        <v>7</v>
      </c>
      <c r="B74" s="864"/>
      <c r="C74" s="865"/>
      <c r="D74" s="865"/>
      <c r="E74" s="865"/>
      <c r="F74" s="865"/>
      <c r="G74" s="865"/>
      <c r="H74" s="865"/>
      <c r="I74" s="865"/>
      <c r="J74" s="865"/>
      <c r="K74" s="865"/>
      <c r="L74" s="865"/>
      <c r="M74" s="865"/>
      <c r="N74" s="865"/>
      <c r="O74" s="865"/>
      <c r="P74" s="866"/>
      <c r="Q74" s="870"/>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23"/>
      <c r="BA74" s="823"/>
      <c r="BB74" s="823"/>
      <c r="BC74" s="823"/>
      <c r="BD74" s="824"/>
      <c r="BE74" s="171"/>
      <c r="BF74" s="171"/>
      <c r="BG74" s="171"/>
      <c r="BH74" s="171"/>
      <c r="BI74" s="171"/>
      <c r="BJ74" s="171"/>
      <c r="BK74" s="171"/>
      <c r="BL74" s="171"/>
      <c r="BM74" s="171"/>
      <c r="BN74" s="171"/>
      <c r="BO74" s="171"/>
      <c r="BP74" s="171"/>
      <c r="BQ74" s="168">
        <v>68</v>
      </c>
      <c r="BR74" s="173"/>
      <c r="BS74" s="850"/>
      <c r="BT74" s="851"/>
      <c r="BU74" s="851"/>
      <c r="BV74" s="851"/>
      <c r="BW74" s="851"/>
      <c r="BX74" s="851"/>
      <c r="BY74" s="851"/>
      <c r="BZ74" s="851"/>
      <c r="CA74" s="851"/>
      <c r="CB74" s="851"/>
      <c r="CC74" s="851"/>
      <c r="CD74" s="851"/>
      <c r="CE74" s="851"/>
      <c r="CF74" s="851"/>
      <c r="CG74" s="856"/>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60"/>
    </row>
    <row r="75" spans="1:131" ht="26.25" customHeight="1" x14ac:dyDescent="0.2">
      <c r="A75" s="168">
        <v>8</v>
      </c>
      <c r="B75" s="864"/>
      <c r="C75" s="865"/>
      <c r="D75" s="865"/>
      <c r="E75" s="865"/>
      <c r="F75" s="865"/>
      <c r="G75" s="865"/>
      <c r="H75" s="865"/>
      <c r="I75" s="865"/>
      <c r="J75" s="865"/>
      <c r="K75" s="865"/>
      <c r="L75" s="865"/>
      <c r="M75" s="865"/>
      <c r="N75" s="865"/>
      <c r="O75" s="865"/>
      <c r="P75" s="866"/>
      <c r="Q75" s="867"/>
      <c r="R75" s="868"/>
      <c r="S75" s="868"/>
      <c r="T75" s="868"/>
      <c r="U75" s="825"/>
      <c r="V75" s="869"/>
      <c r="W75" s="868"/>
      <c r="X75" s="868"/>
      <c r="Y75" s="868"/>
      <c r="Z75" s="825"/>
      <c r="AA75" s="869"/>
      <c r="AB75" s="868"/>
      <c r="AC75" s="868"/>
      <c r="AD75" s="868"/>
      <c r="AE75" s="825"/>
      <c r="AF75" s="869"/>
      <c r="AG75" s="868"/>
      <c r="AH75" s="868"/>
      <c r="AI75" s="868"/>
      <c r="AJ75" s="825"/>
      <c r="AK75" s="869"/>
      <c r="AL75" s="868"/>
      <c r="AM75" s="868"/>
      <c r="AN75" s="868"/>
      <c r="AO75" s="825"/>
      <c r="AP75" s="869"/>
      <c r="AQ75" s="868"/>
      <c r="AR75" s="868"/>
      <c r="AS75" s="868"/>
      <c r="AT75" s="825"/>
      <c r="AU75" s="869"/>
      <c r="AV75" s="868"/>
      <c r="AW75" s="868"/>
      <c r="AX75" s="868"/>
      <c r="AY75" s="825"/>
      <c r="AZ75" s="823"/>
      <c r="BA75" s="823"/>
      <c r="BB75" s="823"/>
      <c r="BC75" s="823"/>
      <c r="BD75" s="824"/>
      <c r="BE75" s="171"/>
      <c r="BF75" s="171"/>
      <c r="BG75" s="171"/>
      <c r="BH75" s="171"/>
      <c r="BI75" s="171"/>
      <c r="BJ75" s="171"/>
      <c r="BK75" s="171"/>
      <c r="BL75" s="171"/>
      <c r="BM75" s="171"/>
      <c r="BN75" s="171"/>
      <c r="BO75" s="171"/>
      <c r="BP75" s="171"/>
      <c r="BQ75" s="168">
        <v>69</v>
      </c>
      <c r="BR75" s="173"/>
      <c r="BS75" s="850"/>
      <c r="BT75" s="851"/>
      <c r="BU75" s="851"/>
      <c r="BV75" s="851"/>
      <c r="BW75" s="851"/>
      <c r="BX75" s="851"/>
      <c r="BY75" s="851"/>
      <c r="BZ75" s="851"/>
      <c r="CA75" s="851"/>
      <c r="CB75" s="851"/>
      <c r="CC75" s="851"/>
      <c r="CD75" s="851"/>
      <c r="CE75" s="851"/>
      <c r="CF75" s="851"/>
      <c r="CG75" s="856"/>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60"/>
    </row>
    <row r="76" spans="1:131" ht="26.25" customHeight="1" x14ac:dyDescent="0.2">
      <c r="A76" s="168">
        <v>9</v>
      </c>
      <c r="B76" s="864"/>
      <c r="C76" s="865"/>
      <c r="D76" s="865"/>
      <c r="E76" s="865"/>
      <c r="F76" s="865"/>
      <c r="G76" s="865"/>
      <c r="H76" s="865"/>
      <c r="I76" s="865"/>
      <c r="J76" s="865"/>
      <c r="K76" s="865"/>
      <c r="L76" s="865"/>
      <c r="M76" s="865"/>
      <c r="N76" s="865"/>
      <c r="O76" s="865"/>
      <c r="P76" s="866"/>
      <c r="Q76" s="867"/>
      <c r="R76" s="868"/>
      <c r="S76" s="868"/>
      <c r="T76" s="868"/>
      <c r="U76" s="825"/>
      <c r="V76" s="869"/>
      <c r="W76" s="868"/>
      <c r="X76" s="868"/>
      <c r="Y76" s="868"/>
      <c r="Z76" s="825"/>
      <c r="AA76" s="869"/>
      <c r="AB76" s="868"/>
      <c r="AC76" s="868"/>
      <c r="AD76" s="868"/>
      <c r="AE76" s="825"/>
      <c r="AF76" s="869"/>
      <c r="AG76" s="868"/>
      <c r="AH76" s="868"/>
      <c r="AI76" s="868"/>
      <c r="AJ76" s="825"/>
      <c r="AK76" s="869"/>
      <c r="AL76" s="868"/>
      <c r="AM76" s="868"/>
      <c r="AN76" s="868"/>
      <c r="AO76" s="825"/>
      <c r="AP76" s="869"/>
      <c r="AQ76" s="868"/>
      <c r="AR76" s="868"/>
      <c r="AS76" s="868"/>
      <c r="AT76" s="825"/>
      <c r="AU76" s="869"/>
      <c r="AV76" s="868"/>
      <c r="AW76" s="868"/>
      <c r="AX76" s="868"/>
      <c r="AY76" s="825"/>
      <c r="AZ76" s="823"/>
      <c r="BA76" s="823"/>
      <c r="BB76" s="823"/>
      <c r="BC76" s="823"/>
      <c r="BD76" s="824"/>
      <c r="BE76" s="171"/>
      <c r="BF76" s="171"/>
      <c r="BG76" s="171"/>
      <c r="BH76" s="171"/>
      <c r="BI76" s="171"/>
      <c r="BJ76" s="171"/>
      <c r="BK76" s="171"/>
      <c r="BL76" s="171"/>
      <c r="BM76" s="171"/>
      <c r="BN76" s="171"/>
      <c r="BO76" s="171"/>
      <c r="BP76" s="171"/>
      <c r="BQ76" s="168">
        <v>70</v>
      </c>
      <c r="BR76" s="173"/>
      <c r="BS76" s="850"/>
      <c r="BT76" s="851"/>
      <c r="BU76" s="851"/>
      <c r="BV76" s="851"/>
      <c r="BW76" s="851"/>
      <c r="BX76" s="851"/>
      <c r="BY76" s="851"/>
      <c r="BZ76" s="851"/>
      <c r="CA76" s="851"/>
      <c r="CB76" s="851"/>
      <c r="CC76" s="851"/>
      <c r="CD76" s="851"/>
      <c r="CE76" s="851"/>
      <c r="CF76" s="851"/>
      <c r="CG76" s="856"/>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60"/>
    </row>
    <row r="77" spans="1:131" ht="26.25" customHeight="1" x14ac:dyDescent="0.2">
      <c r="A77" s="168">
        <v>10</v>
      </c>
      <c r="B77" s="864"/>
      <c r="C77" s="865"/>
      <c r="D77" s="865"/>
      <c r="E77" s="865"/>
      <c r="F77" s="865"/>
      <c r="G77" s="865"/>
      <c r="H77" s="865"/>
      <c r="I77" s="865"/>
      <c r="J77" s="865"/>
      <c r="K77" s="865"/>
      <c r="L77" s="865"/>
      <c r="M77" s="865"/>
      <c r="N77" s="865"/>
      <c r="O77" s="865"/>
      <c r="P77" s="866"/>
      <c r="Q77" s="867"/>
      <c r="R77" s="868"/>
      <c r="S77" s="868"/>
      <c r="T77" s="868"/>
      <c r="U77" s="825"/>
      <c r="V77" s="869"/>
      <c r="W77" s="868"/>
      <c r="X77" s="868"/>
      <c r="Y77" s="868"/>
      <c r="Z77" s="825"/>
      <c r="AA77" s="869"/>
      <c r="AB77" s="868"/>
      <c r="AC77" s="868"/>
      <c r="AD77" s="868"/>
      <c r="AE77" s="825"/>
      <c r="AF77" s="869"/>
      <c r="AG77" s="868"/>
      <c r="AH77" s="868"/>
      <c r="AI77" s="868"/>
      <c r="AJ77" s="825"/>
      <c r="AK77" s="869"/>
      <c r="AL77" s="868"/>
      <c r="AM77" s="868"/>
      <c r="AN77" s="868"/>
      <c r="AO77" s="825"/>
      <c r="AP77" s="869"/>
      <c r="AQ77" s="868"/>
      <c r="AR77" s="868"/>
      <c r="AS77" s="868"/>
      <c r="AT77" s="825"/>
      <c r="AU77" s="869"/>
      <c r="AV77" s="868"/>
      <c r="AW77" s="868"/>
      <c r="AX77" s="868"/>
      <c r="AY77" s="825"/>
      <c r="AZ77" s="823"/>
      <c r="BA77" s="823"/>
      <c r="BB77" s="823"/>
      <c r="BC77" s="823"/>
      <c r="BD77" s="824"/>
      <c r="BE77" s="171"/>
      <c r="BF77" s="171"/>
      <c r="BG77" s="171"/>
      <c r="BH77" s="171"/>
      <c r="BI77" s="171"/>
      <c r="BJ77" s="171"/>
      <c r="BK77" s="171"/>
      <c r="BL77" s="171"/>
      <c r="BM77" s="171"/>
      <c r="BN77" s="171"/>
      <c r="BO77" s="171"/>
      <c r="BP77" s="171"/>
      <c r="BQ77" s="168">
        <v>71</v>
      </c>
      <c r="BR77" s="173"/>
      <c r="BS77" s="850"/>
      <c r="BT77" s="851"/>
      <c r="BU77" s="851"/>
      <c r="BV77" s="851"/>
      <c r="BW77" s="851"/>
      <c r="BX77" s="851"/>
      <c r="BY77" s="851"/>
      <c r="BZ77" s="851"/>
      <c r="CA77" s="851"/>
      <c r="CB77" s="851"/>
      <c r="CC77" s="851"/>
      <c r="CD77" s="851"/>
      <c r="CE77" s="851"/>
      <c r="CF77" s="851"/>
      <c r="CG77" s="856"/>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60"/>
    </row>
    <row r="78" spans="1:131" ht="26.25" customHeight="1" x14ac:dyDescent="0.2">
      <c r="A78" s="168">
        <v>11</v>
      </c>
      <c r="B78" s="864"/>
      <c r="C78" s="865"/>
      <c r="D78" s="865"/>
      <c r="E78" s="865"/>
      <c r="F78" s="865"/>
      <c r="G78" s="865"/>
      <c r="H78" s="865"/>
      <c r="I78" s="865"/>
      <c r="J78" s="865"/>
      <c r="K78" s="865"/>
      <c r="L78" s="865"/>
      <c r="M78" s="865"/>
      <c r="N78" s="865"/>
      <c r="O78" s="865"/>
      <c r="P78" s="866"/>
      <c r="Q78" s="870"/>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23"/>
      <c r="BA78" s="823"/>
      <c r="BB78" s="823"/>
      <c r="BC78" s="823"/>
      <c r="BD78" s="824"/>
      <c r="BE78" s="171"/>
      <c r="BF78" s="171"/>
      <c r="BG78" s="171"/>
      <c r="BH78" s="171"/>
      <c r="BI78" s="171"/>
      <c r="BJ78" s="160"/>
      <c r="BK78" s="160"/>
      <c r="BL78" s="160"/>
      <c r="BM78" s="160"/>
      <c r="BN78" s="160"/>
      <c r="BO78" s="171"/>
      <c r="BP78" s="171"/>
      <c r="BQ78" s="168">
        <v>72</v>
      </c>
      <c r="BR78" s="173"/>
      <c r="BS78" s="850"/>
      <c r="BT78" s="851"/>
      <c r="BU78" s="851"/>
      <c r="BV78" s="851"/>
      <c r="BW78" s="851"/>
      <c r="BX78" s="851"/>
      <c r="BY78" s="851"/>
      <c r="BZ78" s="851"/>
      <c r="CA78" s="851"/>
      <c r="CB78" s="851"/>
      <c r="CC78" s="851"/>
      <c r="CD78" s="851"/>
      <c r="CE78" s="851"/>
      <c r="CF78" s="851"/>
      <c r="CG78" s="856"/>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60"/>
    </row>
    <row r="79" spans="1:131" ht="26.25" customHeight="1" x14ac:dyDescent="0.2">
      <c r="A79" s="168">
        <v>12</v>
      </c>
      <c r="B79" s="864"/>
      <c r="C79" s="865"/>
      <c r="D79" s="865"/>
      <c r="E79" s="865"/>
      <c r="F79" s="865"/>
      <c r="G79" s="865"/>
      <c r="H79" s="865"/>
      <c r="I79" s="865"/>
      <c r="J79" s="865"/>
      <c r="K79" s="865"/>
      <c r="L79" s="865"/>
      <c r="M79" s="865"/>
      <c r="N79" s="865"/>
      <c r="O79" s="865"/>
      <c r="P79" s="866"/>
      <c r="Q79" s="870"/>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23"/>
      <c r="BA79" s="823"/>
      <c r="BB79" s="823"/>
      <c r="BC79" s="823"/>
      <c r="BD79" s="824"/>
      <c r="BE79" s="171"/>
      <c r="BF79" s="171"/>
      <c r="BG79" s="171"/>
      <c r="BH79" s="171"/>
      <c r="BI79" s="171"/>
      <c r="BJ79" s="160"/>
      <c r="BK79" s="160"/>
      <c r="BL79" s="160"/>
      <c r="BM79" s="160"/>
      <c r="BN79" s="160"/>
      <c r="BO79" s="171"/>
      <c r="BP79" s="171"/>
      <c r="BQ79" s="168">
        <v>73</v>
      </c>
      <c r="BR79" s="173"/>
      <c r="BS79" s="850"/>
      <c r="BT79" s="851"/>
      <c r="BU79" s="851"/>
      <c r="BV79" s="851"/>
      <c r="BW79" s="851"/>
      <c r="BX79" s="851"/>
      <c r="BY79" s="851"/>
      <c r="BZ79" s="851"/>
      <c r="CA79" s="851"/>
      <c r="CB79" s="851"/>
      <c r="CC79" s="851"/>
      <c r="CD79" s="851"/>
      <c r="CE79" s="851"/>
      <c r="CF79" s="851"/>
      <c r="CG79" s="856"/>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60"/>
    </row>
    <row r="80" spans="1:131" ht="26.25" customHeight="1" x14ac:dyDescent="0.2">
      <c r="A80" s="168">
        <v>13</v>
      </c>
      <c r="B80" s="864"/>
      <c r="C80" s="865"/>
      <c r="D80" s="865"/>
      <c r="E80" s="865"/>
      <c r="F80" s="865"/>
      <c r="G80" s="865"/>
      <c r="H80" s="865"/>
      <c r="I80" s="865"/>
      <c r="J80" s="865"/>
      <c r="K80" s="865"/>
      <c r="L80" s="865"/>
      <c r="M80" s="865"/>
      <c r="N80" s="865"/>
      <c r="O80" s="865"/>
      <c r="P80" s="866"/>
      <c r="Q80" s="870"/>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23"/>
      <c r="BA80" s="823"/>
      <c r="BB80" s="823"/>
      <c r="BC80" s="823"/>
      <c r="BD80" s="824"/>
      <c r="BE80" s="171"/>
      <c r="BF80" s="171"/>
      <c r="BG80" s="171"/>
      <c r="BH80" s="171"/>
      <c r="BI80" s="171"/>
      <c r="BJ80" s="171"/>
      <c r="BK80" s="171"/>
      <c r="BL80" s="171"/>
      <c r="BM80" s="171"/>
      <c r="BN80" s="171"/>
      <c r="BO80" s="171"/>
      <c r="BP80" s="171"/>
      <c r="BQ80" s="168">
        <v>74</v>
      </c>
      <c r="BR80" s="173"/>
      <c r="BS80" s="850"/>
      <c r="BT80" s="851"/>
      <c r="BU80" s="851"/>
      <c r="BV80" s="851"/>
      <c r="BW80" s="851"/>
      <c r="BX80" s="851"/>
      <c r="BY80" s="851"/>
      <c r="BZ80" s="851"/>
      <c r="CA80" s="851"/>
      <c r="CB80" s="851"/>
      <c r="CC80" s="851"/>
      <c r="CD80" s="851"/>
      <c r="CE80" s="851"/>
      <c r="CF80" s="851"/>
      <c r="CG80" s="856"/>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60"/>
    </row>
    <row r="81" spans="1:131" ht="26.25" customHeight="1" x14ac:dyDescent="0.2">
      <c r="A81" s="168">
        <v>14</v>
      </c>
      <c r="B81" s="864"/>
      <c r="C81" s="865"/>
      <c r="D81" s="865"/>
      <c r="E81" s="865"/>
      <c r="F81" s="865"/>
      <c r="G81" s="865"/>
      <c r="H81" s="865"/>
      <c r="I81" s="865"/>
      <c r="J81" s="865"/>
      <c r="K81" s="865"/>
      <c r="L81" s="865"/>
      <c r="M81" s="865"/>
      <c r="N81" s="865"/>
      <c r="O81" s="865"/>
      <c r="P81" s="866"/>
      <c r="Q81" s="870"/>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23"/>
      <c r="BA81" s="823"/>
      <c r="BB81" s="823"/>
      <c r="BC81" s="823"/>
      <c r="BD81" s="824"/>
      <c r="BE81" s="171"/>
      <c r="BF81" s="171"/>
      <c r="BG81" s="171"/>
      <c r="BH81" s="171"/>
      <c r="BI81" s="171"/>
      <c r="BJ81" s="171"/>
      <c r="BK81" s="171"/>
      <c r="BL81" s="171"/>
      <c r="BM81" s="171"/>
      <c r="BN81" s="171"/>
      <c r="BO81" s="171"/>
      <c r="BP81" s="171"/>
      <c r="BQ81" s="168">
        <v>75</v>
      </c>
      <c r="BR81" s="173"/>
      <c r="BS81" s="850"/>
      <c r="BT81" s="851"/>
      <c r="BU81" s="851"/>
      <c r="BV81" s="851"/>
      <c r="BW81" s="851"/>
      <c r="BX81" s="851"/>
      <c r="BY81" s="851"/>
      <c r="BZ81" s="851"/>
      <c r="CA81" s="851"/>
      <c r="CB81" s="851"/>
      <c r="CC81" s="851"/>
      <c r="CD81" s="851"/>
      <c r="CE81" s="851"/>
      <c r="CF81" s="851"/>
      <c r="CG81" s="856"/>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60"/>
    </row>
    <row r="82" spans="1:131" ht="26.25" customHeight="1" x14ac:dyDescent="0.2">
      <c r="A82" s="168">
        <v>15</v>
      </c>
      <c r="B82" s="864"/>
      <c r="C82" s="865"/>
      <c r="D82" s="865"/>
      <c r="E82" s="865"/>
      <c r="F82" s="865"/>
      <c r="G82" s="865"/>
      <c r="H82" s="865"/>
      <c r="I82" s="865"/>
      <c r="J82" s="865"/>
      <c r="K82" s="865"/>
      <c r="L82" s="865"/>
      <c r="M82" s="865"/>
      <c r="N82" s="865"/>
      <c r="O82" s="865"/>
      <c r="P82" s="866"/>
      <c r="Q82" s="870"/>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23"/>
      <c r="BA82" s="823"/>
      <c r="BB82" s="823"/>
      <c r="BC82" s="823"/>
      <c r="BD82" s="824"/>
      <c r="BE82" s="171"/>
      <c r="BF82" s="171"/>
      <c r="BG82" s="171"/>
      <c r="BH82" s="171"/>
      <c r="BI82" s="171"/>
      <c r="BJ82" s="171"/>
      <c r="BK82" s="171"/>
      <c r="BL82" s="171"/>
      <c r="BM82" s="171"/>
      <c r="BN82" s="171"/>
      <c r="BO82" s="171"/>
      <c r="BP82" s="171"/>
      <c r="BQ82" s="168">
        <v>76</v>
      </c>
      <c r="BR82" s="173"/>
      <c r="BS82" s="850"/>
      <c r="BT82" s="851"/>
      <c r="BU82" s="851"/>
      <c r="BV82" s="851"/>
      <c r="BW82" s="851"/>
      <c r="BX82" s="851"/>
      <c r="BY82" s="851"/>
      <c r="BZ82" s="851"/>
      <c r="CA82" s="851"/>
      <c r="CB82" s="851"/>
      <c r="CC82" s="851"/>
      <c r="CD82" s="851"/>
      <c r="CE82" s="851"/>
      <c r="CF82" s="851"/>
      <c r="CG82" s="856"/>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60"/>
    </row>
    <row r="83" spans="1:131" ht="26.25" customHeight="1" x14ac:dyDescent="0.2">
      <c r="A83" s="168">
        <v>16</v>
      </c>
      <c r="B83" s="864"/>
      <c r="C83" s="865"/>
      <c r="D83" s="865"/>
      <c r="E83" s="865"/>
      <c r="F83" s="865"/>
      <c r="G83" s="865"/>
      <c r="H83" s="865"/>
      <c r="I83" s="865"/>
      <c r="J83" s="865"/>
      <c r="K83" s="865"/>
      <c r="L83" s="865"/>
      <c r="M83" s="865"/>
      <c r="N83" s="865"/>
      <c r="O83" s="865"/>
      <c r="P83" s="866"/>
      <c r="Q83" s="870"/>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23"/>
      <c r="BA83" s="823"/>
      <c r="BB83" s="823"/>
      <c r="BC83" s="823"/>
      <c r="BD83" s="824"/>
      <c r="BE83" s="171"/>
      <c r="BF83" s="171"/>
      <c r="BG83" s="171"/>
      <c r="BH83" s="171"/>
      <c r="BI83" s="171"/>
      <c r="BJ83" s="171"/>
      <c r="BK83" s="171"/>
      <c r="BL83" s="171"/>
      <c r="BM83" s="171"/>
      <c r="BN83" s="171"/>
      <c r="BO83" s="171"/>
      <c r="BP83" s="171"/>
      <c r="BQ83" s="168">
        <v>77</v>
      </c>
      <c r="BR83" s="173"/>
      <c r="BS83" s="850"/>
      <c r="BT83" s="851"/>
      <c r="BU83" s="851"/>
      <c r="BV83" s="851"/>
      <c r="BW83" s="851"/>
      <c r="BX83" s="851"/>
      <c r="BY83" s="851"/>
      <c r="BZ83" s="851"/>
      <c r="CA83" s="851"/>
      <c r="CB83" s="851"/>
      <c r="CC83" s="851"/>
      <c r="CD83" s="851"/>
      <c r="CE83" s="851"/>
      <c r="CF83" s="851"/>
      <c r="CG83" s="856"/>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60"/>
    </row>
    <row r="84" spans="1:131" ht="26.25" customHeight="1" x14ac:dyDescent="0.2">
      <c r="A84" s="168">
        <v>17</v>
      </c>
      <c r="B84" s="864"/>
      <c r="C84" s="865"/>
      <c r="D84" s="865"/>
      <c r="E84" s="865"/>
      <c r="F84" s="865"/>
      <c r="G84" s="865"/>
      <c r="H84" s="865"/>
      <c r="I84" s="865"/>
      <c r="J84" s="865"/>
      <c r="K84" s="865"/>
      <c r="L84" s="865"/>
      <c r="M84" s="865"/>
      <c r="N84" s="865"/>
      <c r="O84" s="865"/>
      <c r="P84" s="866"/>
      <c r="Q84" s="870"/>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23"/>
      <c r="BA84" s="823"/>
      <c r="BB84" s="823"/>
      <c r="BC84" s="823"/>
      <c r="BD84" s="824"/>
      <c r="BE84" s="171"/>
      <c r="BF84" s="171"/>
      <c r="BG84" s="171"/>
      <c r="BH84" s="171"/>
      <c r="BI84" s="171"/>
      <c r="BJ84" s="171"/>
      <c r="BK84" s="171"/>
      <c r="BL84" s="171"/>
      <c r="BM84" s="171"/>
      <c r="BN84" s="171"/>
      <c r="BO84" s="171"/>
      <c r="BP84" s="171"/>
      <c r="BQ84" s="168">
        <v>78</v>
      </c>
      <c r="BR84" s="173"/>
      <c r="BS84" s="850"/>
      <c r="BT84" s="851"/>
      <c r="BU84" s="851"/>
      <c r="BV84" s="851"/>
      <c r="BW84" s="851"/>
      <c r="BX84" s="851"/>
      <c r="BY84" s="851"/>
      <c r="BZ84" s="851"/>
      <c r="CA84" s="851"/>
      <c r="CB84" s="851"/>
      <c r="CC84" s="851"/>
      <c r="CD84" s="851"/>
      <c r="CE84" s="851"/>
      <c r="CF84" s="851"/>
      <c r="CG84" s="856"/>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60"/>
    </row>
    <row r="85" spans="1:131" ht="26.25" customHeight="1" x14ac:dyDescent="0.2">
      <c r="A85" s="168">
        <v>18</v>
      </c>
      <c r="B85" s="864"/>
      <c r="C85" s="865"/>
      <c r="D85" s="865"/>
      <c r="E85" s="865"/>
      <c r="F85" s="865"/>
      <c r="G85" s="865"/>
      <c r="H85" s="865"/>
      <c r="I85" s="865"/>
      <c r="J85" s="865"/>
      <c r="K85" s="865"/>
      <c r="L85" s="865"/>
      <c r="M85" s="865"/>
      <c r="N85" s="865"/>
      <c r="O85" s="865"/>
      <c r="P85" s="866"/>
      <c r="Q85" s="870"/>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23"/>
      <c r="BA85" s="823"/>
      <c r="BB85" s="823"/>
      <c r="BC85" s="823"/>
      <c r="BD85" s="824"/>
      <c r="BE85" s="171"/>
      <c r="BF85" s="171"/>
      <c r="BG85" s="171"/>
      <c r="BH85" s="171"/>
      <c r="BI85" s="171"/>
      <c r="BJ85" s="171"/>
      <c r="BK85" s="171"/>
      <c r="BL85" s="171"/>
      <c r="BM85" s="171"/>
      <c r="BN85" s="171"/>
      <c r="BO85" s="171"/>
      <c r="BP85" s="171"/>
      <c r="BQ85" s="168">
        <v>79</v>
      </c>
      <c r="BR85" s="173"/>
      <c r="BS85" s="850"/>
      <c r="BT85" s="851"/>
      <c r="BU85" s="851"/>
      <c r="BV85" s="851"/>
      <c r="BW85" s="851"/>
      <c r="BX85" s="851"/>
      <c r="BY85" s="851"/>
      <c r="BZ85" s="851"/>
      <c r="CA85" s="851"/>
      <c r="CB85" s="851"/>
      <c r="CC85" s="851"/>
      <c r="CD85" s="851"/>
      <c r="CE85" s="851"/>
      <c r="CF85" s="851"/>
      <c r="CG85" s="856"/>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60"/>
    </row>
    <row r="86" spans="1:131" ht="26.25" customHeight="1" x14ac:dyDescent="0.2">
      <c r="A86" s="168">
        <v>19</v>
      </c>
      <c r="B86" s="864"/>
      <c r="C86" s="865"/>
      <c r="D86" s="865"/>
      <c r="E86" s="865"/>
      <c r="F86" s="865"/>
      <c r="G86" s="865"/>
      <c r="H86" s="865"/>
      <c r="I86" s="865"/>
      <c r="J86" s="865"/>
      <c r="K86" s="865"/>
      <c r="L86" s="865"/>
      <c r="M86" s="865"/>
      <c r="N86" s="865"/>
      <c r="O86" s="865"/>
      <c r="P86" s="866"/>
      <c r="Q86" s="870"/>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23"/>
      <c r="BA86" s="823"/>
      <c r="BB86" s="823"/>
      <c r="BC86" s="823"/>
      <c r="BD86" s="824"/>
      <c r="BE86" s="171"/>
      <c r="BF86" s="171"/>
      <c r="BG86" s="171"/>
      <c r="BH86" s="171"/>
      <c r="BI86" s="171"/>
      <c r="BJ86" s="171"/>
      <c r="BK86" s="171"/>
      <c r="BL86" s="171"/>
      <c r="BM86" s="171"/>
      <c r="BN86" s="171"/>
      <c r="BO86" s="171"/>
      <c r="BP86" s="171"/>
      <c r="BQ86" s="168">
        <v>80</v>
      </c>
      <c r="BR86" s="173"/>
      <c r="BS86" s="850"/>
      <c r="BT86" s="851"/>
      <c r="BU86" s="851"/>
      <c r="BV86" s="851"/>
      <c r="BW86" s="851"/>
      <c r="BX86" s="851"/>
      <c r="BY86" s="851"/>
      <c r="BZ86" s="851"/>
      <c r="CA86" s="851"/>
      <c r="CB86" s="851"/>
      <c r="CC86" s="851"/>
      <c r="CD86" s="851"/>
      <c r="CE86" s="851"/>
      <c r="CF86" s="851"/>
      <c r="CG86" s="856"/>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60"/>
    </row>
    <row r="87" spans="1:131" ht="26.25" customHeight="1" x14ac:dyDescent="0.2">
      <c r="A87" s="174">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171"/>
      <c r="BF87" s="171"/>
      <c r="BG87" s="171"/>
      <c r="BH87" s="171"/>
      <c r="BI87" s="171"/>
      <c r="BJ87" s="171"/>
      <c r="BK87" s="171"/>
      <c r="BL87" s="171"/>
      <c r="BM87" s="171"/>
      <c r="BN87" s="171"/>
      <c r="BO87" s="171"/>
      <c r="BP87" s="171"/>
      <c r="BQ87" s="168">
        <v>81</v>
      </c>
      <c r="BR87" s="173"/>
      <c r="BS87" s="850"/>
      <c r="BT87" s="851"/>
      <c r="BU87" s="851"/>
      <c r="BV87" s="851"/>
      <c r="BW87" s="851"/>
      <c r="BX87" s="851"/>
      <c r="BY87" s="851"/>
      <c r="BZ87" s="851"/>
      <c r="CA87" s="851"/>
      <c r="CB87" s="851"/>
      <c r="CC87" s="851"/>
      <c r="CD87" s="851"/>
      <c r="CE87" s="851"/>
      <c r="CF87" s="851"/>
      <c r="CG87" s="856"/>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60"/>
    </row>
    <row r="88" spans="1:131" ht="26.25" customHeight="1" thickBot="1" x14ac:dyDescent="0.25">
      <c r="A88" s="170" t="s">
        <v>396</v>
      </c>
      <c r="B88" s="780" t="s">
        <v>428</v>
      </c>
      <c r="C88" s="781"/>
      <c r="D88" s="781"/>
      <c r="E88" s="781"/>
      <c r="F88" s="781"/>
      <c r="G88" s="781"/>
      <c r="H88" s="781"/>
      <c r="I88" s="781"/>
      <c r="J88" s="781"/>
      <c r="K88" s="781"/>
      <c r="L88" s="781"/>
      <c r="M88" s="781"/>
      <c r="N88" s="781"/>
      <c r="O88" s="781"/>
      <c r="P88" s="782"/>
      <c r="Q88" s="831"/>
      <c r="R88" s="832"/>
      <c r="S88" s="832"/>
      <c r="T88" s="832"/>
      <c r="U88" s="832"/>
      <c r="V88" s="832"/>
      <c r="W88" s="832"/>
      <c r="X88" s="832"/>
      <c r="Y88" s="832"/>
      <c r="Z88" s="832"/>
      <c r="AA88" s="832"/>
      <c r="AB88" s="832"/>
      <c r="AC88" s="832"/>
      <c r="AD88" s="832"/>
      <c r="AE88" s="832"/>
      <c r="AF88" s="835"/>
      <c r="AG88" s="835"/>
      <c r="AH88" s="835"/>
      <c r="AI88" s="835"/>
      <c r="AJ88" s="835"/>
      <c r="AK88" s="832"/>
      <c r="AL88" s="832"/>
      <c r="AM88" s="832"/>
      <c r="AN88" s="832"/>
      <c r="AO88" s="832"/>
      <c r="AP88" s="835"/>
      <c r="AQ88" s="835"/>
      <c r="AR88" s="835"/>
      <c r="AS88" s="835"/>
      <c r="AT88" s="835"/>
      <c r="AU88" s="835"/>
      <c r="AV88" s="835"/>
      <c r="AW88" s="835"/>
      <c r="AX88" s="835"/>
      <c r="AY88" s="835"/>
      <c r="AZ88" s="840"/>
      <c r="BA88" s="840"/>
      <c r="BB88" s="840"/>
      <c r="BC88" s="840"/>
      <c r="BD88" s="841"/>
      <c r="BE88" s="171"/>
      <c r="BF88" s="171"/>
      <c r="BG88" s="171"/>
      <c r="BH88" s="171"/>
      <c r="BI88" s="171"/>
      <c r="BJ88" s="171"/>
      <c r="BK88" s="171"/>
      <c r="BL88" s="171"/>
      <c r="BM88" s="171"/>
      <c r="BN88" s="171"/>
      <c r="BO88" s="171"/>
      <c r="BP88" s="171"/>
      <c r="BQ88" s="168">
        <v>82</v>
      </c>
      <c r="BR88" s="173"/>
      <c r="BS88" s="850"/>
      <c r="BT88" s="851"/>
      <c r="BU88" s="851"/>
      <c r="BV88" s="851"/>
      <c r="BW88" s="851"/>
      <c r="BX88" s="851"/>
      <c r="BY88" s="851"/>
      <c r="BZ88" s="851"/>
      <c r="CA88" s="851"/>
      <c r="CB88" s="851"/>
      <c r="CC88" s="851"/>
      <c r="CD88" s="851"/>
      <c r="CE88" s="851"/>
      <c r="CF88" s="851"/>
      <c r="CG88" s="856"/>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60"/>
    </row>
    <row r="89" spans="1:131" ht="26.25" hidden="1" customHeight="1" x14ac:dyDescent="0.2">
      <c r="A89" s="175"/>
      <c r="B89" s="176"/>
      <c r="C89" s="176"/>
      <c r="D89" s="176"/>
      <c r="E89" s="176"/>
      <c r="F89" s="176"/>
      <c r="G89" s="176"/>
      <c r="H89" s="176"/>
      <c r="I89" s="176"/>
      <c r="J89" s="176"/>
      <c r="K89" s="176"/>
      <c r="L89" s="176"/>
      <c r="M89" s="176"/>
      <c r="N89" s="176"/>
      <c r="O89" s="176"/>
      <c r="P89" s="176"/>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8"/>
      <c r="BA89" s="178"/>
      <c r="BB89" s="178"/>
      <c r="BC89" s="178"/>
      <c r="BD89" s="178"/>
      <c r="BE89" s="171"/>
      <c r="BF89" s="171"/>
      <c r="BG89" s="171"/>
      <c r="BH89" s="171"/>
      <c r="BI89" s="171"/>
      <c r="BJ89" s="171"/>
      <c r="BK89" s="171"/>
      <c r="BL89" s="171"/>
      <c r="BM89" s="171"/>
      <c r="BN89" s="171"/>
      <c r="BO89" s="171"/>
      <c r="BP89" s="171"/>
      <c r="BQ89" s="168">
        <v>83</v>
      </c>
      <c r="BR89" s="173"/>
      <c r="BS89" s="850"/>
      <c r="BT89" s="851"/>
      <c r="BU89" s="851"/>
      <c r="BV89" s="851"/>
      <c r="BW89" s="851"/>
      <c r="BX89" s="851"/>
      <c r="BY89" s="851"/>
      <c r="BZ89" s="851"/>
      <c r="CA89" s="851"/>
      <c r="CB89" s="851"/>
      <c r="CC89" s="851"/>
      <c r="CD89" s="851"/>
      <c r="CE89" s="851"/>
      <c r="CF89" s="851"/>
      <c r="CG89" s="856"/>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60"/>
    </row>
    <row r="90" spans="1:131" ht="26.25" hidden="1" customHeight="1" x14ac:dyDescent="0.2">
      <c r="A90" s="175"/>
      <c r="B90" s="176"/>
      <c r="C90" s="176"/>
      <c r="D90" s="176"/>
      <c r="E90" s="176"/>
      <c r="F90" s="176"/>
      <c r="G90" s="176"/>
      <c r="H90" s="176"/>
      <c r="I90" s="176"/>
      <c r="J90" s="176"/>
      <c r="K90" s="176"/>
      <c r="L90" s="176"/>
      <c r="M90" s="176"/>
      <c r="N90" s="176"/>
      <c r="O90" s="176"/>
      <c r="P90" s="176"/>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8"/>
      <c r="BA90" s="178"/>
      <c r="BB90" s="178"/>
      <c r="BC90" s="178"/>
      <c r="BD90" s="178"/>
      <c r="BE90" s="171"/>
      <c r="BF90" s="171"/>
      <c r="BG90" s="171"/>
      <c r="BH90" s="171"/>
      <c r="BI90" s="171"/>
      <c r="BJ90" s="171"/>
      <c r="BK90" s="171"/>
      <c r="BL90" s="171"/>
      <c r="BM90" s="171"/>
      <c r="BN90" s="171"/>
      <c r="BO90" s="171"/>
      <c r="BP90" s="171"/>
      <c r="BQ90" s="168">
        <v>84</v>
      </c>
      <c r="BR90" s="173"/>
      <c r="BS90" s="850"/>
      <c r="BT90" s="851"/>
      <c r="BU90" s="851"/>
      <c r="BV90" s="851"/>
      <c r="BW90" s="851"/>
      <c r="BX90" s="851"/>
      <c r="BY90" s="851"/>
      <c r="BZ90" s="851"/>
      <c r="CA90" s="851"/>
      <c r="CB90" s="851"/>
      <c r="CC90" s="851"/>
      <c r="CD90" s="851"/>
      <c r="CE90" s="851"/>
      <c r="CF90" s="851"/>
      <c r="CG90" s="856"/>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60"/>
    </row>
    <row r="91" spans="1:131" ht="26.25" hidden="1" customHeight="1" x14ac:dyDescent="0.2">
      <c r="A91" s="175"/>
      <c r="B91" s="176"/>
      <c r="C91" s="176"/>
      <c r="D91" s="176"/>
      <c r="E91" s="176"/>
      <c r="F91" s="176"/>
      <c r="G91" s="176"/>
      <c r="H91" s="176"/>
      <c r="I91" s="176"/>
      <c r="J91" s="176"/>
      <c r="K91" s="176"/>
      <c r="L91" s="176"/>
      <c r="M91" s="176"/>
      <c r="N91" s="176"/>
      <c r="O91" s="176"/>
      <c r="P91" s="176"/>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8"/>
      <c r="BA91" s="178"/>
      <c r="BB91" s="178"/>
      <c r="BC91" s="178"/>
      <c r="BD91" s="178"/>
      <c r="BE91" s="171"/>
      <c r="BF91" s="171"/>
      <c r="BG91" s="171"/>
      <c r="BH91" s="171"/>
      <c r="BI91" s="171"/>
      <c r="BJ91" s="171"/>
      <c r="BK91" s="171"/>
      <c r="BL91" s="171"/>
      <c r="BM91" s="171"/>
      <c r="BN91" s="171"/>
      <c r="BO91" s="171"/>
      <c r="BP91" s="171"/>
      <c r="BQ91" s="168">
        <v>85</v>
      </c>
      <c r="BR91" s="173"/>
      <c r="BS91" s="850"/>
      <c r="BT91" s="851"/>
      <c r="BU91" s="851"/>
      <c r="BV91" s="851"/>
      <c r="BW91" s="851"/>
      <c r="BX91" s="851"/>
      <c r="BY91" s="851"/>
      <c r="BZ91" s="851"/>
      <c r="CA91" s="851"/>
      <c r="CB91" s="851"/>
      <c r="CC91" s="851"/>
      <c r="CD91" s="851"/>
      <c r="CE91" s="851"/>
      <c r="CF91" s="851"/>
      <c r="CG91" s="856"/>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60"/>
    </row>
    <row r="92" spans="1:131" ht="26.25" hidden="1" customHeight="1" x14ac:dyDescent="0.2">
      <c r="A92" s="175"/>
      <c r="B92" s="176"/>
      <c r="C92" s="176"/>
      <c r="D92" s="176"/>
      <c r="E92" s="176"/>
      <c r="F92" s="176"/>
      <c r="G92" s="176"/>
      <c r="H92" s="176"/>
      <c r="I92" s="176"/>
      <c r="J92" s="176"/>
      <c r="K92" s="176"/>
      <c r="L92" s="176"/>
      <c r="M92" s="176"/>
      <c r="N92" s="176"/>
      <c r="O92" s="176"/>
      <c r="P92" s="176"/>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8"/>
      <c r="BA92" s="178"/>
      <c r="BB92" s="178"/>
      <c r="BC92" s="178"/>
      <c r="BD92" s="178"/>
      <c r="BE92" s="171"/>
      <c r="BF92" s="171"/>
      <c r="BG92" s="171"/>
      <c r="BH92" s="171"/>
      <c r="BI92" s="171"/>
      <c r="BJ92" s="171"/>
      <c r="BK92" s="171"/>
      <c r="BL92" s="171"/>
      <c r="BM92" s="171"/>
      <c r="BN92" s="171"/>
      <c r="BO92" s="171"/>
      <c r="BP92" s="171"/>
      <c r="BQ92" s="168">
        <v>86</v>
      </c>
      <c r="BR92" s="173"/>
      <c r="BS92" s="850"/>
      <c r="BT92" s="851"/>
      <c r="BU92" s="851"/>
      <c r="BV92" s="851"/>
      <c r="BW92" s="851"/>
      <c r="BX92" s="851"/>
      <c r="BY92" s="851"/>
      <c r="BZ92" s="851"/>
      <c r="CA92" s="851"/>
      <c r="CB92" s="851"/>
      <c r="CC92" s="851"/>
      <c r="CD92" s="851"/>
      <c r="CE92" s="851"/>
      <c r="CF92" s="851"/>
      <c r="CG92" s="856"/>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60"/>
    </row>
    <row r="93" spans="1:131" ht="26.25" hidden="1" customHeight="1" x14ac:dyDescent="0.2">
      <c r="A93" s="175"/>
      <c r="B93" s="176"/>
      <c r="C93" s="176"/>
      <c r="D93" s="176"/>
      <c r="E93" s="176"/>
      <c r="F93" s="176"/>
      <c r="G93" s="176"/>
      <c r="H93" s="176"/>
      <c r="I93" s="176"/>
      <c r="J93" s="176"/>
      <c r="K93" s="176"/>
      <c r="L93" s="176"/>
      <c r="M93" s="176"/>
      <c r="N93" s="176"/>
      <c r="O93" s="176"/>
      <c r="P93" s="176"/>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8"/>
      <c r="BA93" s="178"/>
      <c r="BB93" s="178"/>
      <c r="BC93" s="178"/>
      <c r="BD93" s="178"/>
      <c r="BE93" s="171"/>
      <c r="BF93" s="171"/>
      <c r="BG93" s="171"/>
      <c r="BH93" s="171"/>
      <c r="BI93" s="171"/>
      <c r="BJ93" s="171"/>
      <c r="BK93" s="171"/>
      <c r="BL93" s="171"/>
      <c r="BM93" s="171"/>
      <c r="BN93" s="171"/>
      <c r="BO93" s="171"/>
      <c r="BP93" s="171"/>
      <c r="BQ93" s="168">
        <v>87</v>
      </c>
      <c r="BR93" s="173"/>
      <c r="BS93" s="850"/>
      <c r="BT93" s="851"/>
      <c r="BU93" s="851"/>
      <c r="BV93" s="851"/>
      <c r="BW93" s="851"/>
      <c r="BX93" s="851"/>
      <c r="BY93" s="851"/>
      <c r="BZ93" s="851"/>
      <c r="CA93" s="851"/>
      <c r="CB93" s="851"/>
      <c r="CC93" s="851"/>
      <c r="CD93" s="851"/>
      <c r="CE93" s="851"/>
      <c r="CF93" s="851"/>
      <c r="CG93" s="856"/>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60"/>
    </row>
    <row r="94" spans="1:131" ht="26.25" hidden="1" customHeight="1" x14ac:dyDescent="0.2">
      <c r="A94" s="175"/>
      <c r="B94" s="176"/>
      <c r="C94" s="176"/>
      <c r="D94" s="176"/>
      <c r="E94" s="176"/>
      <c r="F94" s="176"/>
      <c r="G94" s="176"/>
      <c r="H94" s="176"/>
      <c r="I94" s="176"/>
      <c r="J94" s="176"/>
      <c r="K94" s="176"/>
      <c r="L94" s="176"/>
      <c r="M94" s="176"/>
      <c r="N94" s="176"/>
      <c r="O94" s="176"/>
      <c r="P94" s="176"/>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8"/>
      <c r="BA94" s="178"/>
      <c r="BB94" s="178"/>
      <c r="BC94" s="178"/>
      <c r="BD94" s="178"/>
      <c r="BE94" s="171"/>
      <c r="BF94" s="171"/>
      <c r="BG94" s="171"/>
      <c r="BH94" s="171"/>
      <c r="BI94" s="171"/>
      <c r="BJ94" s="171"/>
      <c r="BK94" s="171"/>
      <c r="BL94" s="171"/>
      <c r="BM94" s="171"/>
      <c r="BN94" s="171"/>
      <c r="BO94" s="171"/>
      <c r="BP94" s="171"/>
      <c r="BQ94" s="168">
        <v>88</v>
      </c>
      <c r="BR94" s="173"/>
      <c r="BS94" s="850"/>
      <c r="BT94" s="851"/>
      <c r="BU94" s="851"/>
      <c r="BV94" s="851"/>
      <c r="BW94" s="851"/>
      <c r="BX94" s="851"/>
      <c r="BY94" s="851"/>
      <c r="BZ94" s="851"/>
      <c r="CA94" s="851"/>
      <c r="CB94" s="851"/>
      <c r="CC94" s="851"/>
      <c r="CD94" s="851"/>
      <c r="CE94" s="851"/>
      <c r="CF94" s="851"/>
      <c r="CG94" s="856"/>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60"/>
    </row>
    <row r="95" spans="1:131" ht="26.25" hidden="1" customHeight="1" x14ac:dyDescent="0.2">
      <c r="A95" s="175"/>
      <c r="B95" s="176"/>
      <c r="C95" s="176"/>
      <c r="D95" s="176"/>
      <c r="E95" s="176"/>
      <c r="F95" s="176"/>
      <c r="G95" s="176"/>
      <c r="H95" s="176"/>
      <c r="I95" s="176"/>
      <c r="J95" s="176"/>
      <c r="K95" s="176"/>
      <c r="L95" s="176"/>
      <c r="M95" s="176"/>
      <c r="N95" s="176"/>
      <c r="O95" s="176"/>
      <c r="P95" s="176"/>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8"/>
      <c r="BA95" s="178"/>
      <c r="BB95" s="178"/>
      <c r="BC95" s="178"/>
      <c r="BD95" s="178"/>
      <c r="BE95" s="171"/>
      <c r="BF95" s="171"/>
      <c r="BG95" s="171"/>
      <c r="BH95" s="171"/>
      <c r="BI95" s="171"/>
      <c r="BJ95" s="171"/>
      <c r="BK95" s="171"/>
      <c r="BL95" s="171"/>
      <c r="BM95" s="171"/>
      <c r="BN95" s="171"/>
      <c r="BO95" s="171"/>
      <c r="BP95" s="171"/>
      <c r="BQ95" s="168">
        <v>89</v>
      </c>
      <c r="BR95" s="173"/>
      <c r="BS95" s="850"/>
      <c r="BT95" s="851"/>
      <c r="BU95" s="851"/>
      <c r="BV95" s="851"/>
      <c r="BW95" s="851"/>
      <c r="BX95" s="851"/>
      <c r="BY95" s="851"/>
      <c r="BZ95" s="851"/>
      <c r="CA95" s="851"/>
      <c r="CB95" s="851"/>
      <c r="CC95" s="851"/>
      <c r="CD95" s="851"/>
      <c r="CE95" s="851"/>
      <c r="CF95" s="851"/>
      <c r="CG95" s="856"/>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60"/>
    </row>
    <row r="96" spans="1:131" ht="26.25" hidden="1" customHeight="1" x14ac:dyDescent="0.2">
      <c r="A96" s="175"/>
      <c r="B96" s="176"/>
      <c r="C96" s="176"/>
      <c r="D96" s="176"/>
      <c r="E96" s="176"/>
      <c r="F96" s="176"/>
      <c r="G96" s="176"/>
      <c r="H96" s="176"/>
      <c r="I96" s="176"/>
      <c r="J96" s="176"/>
      <c r="K96" s="176"/>
      <c r="L96" s="176"/>
      <c r="M96" s="176"/>
      <c r="N96" s="176"/>
      <c r="O96" s="176"/>
      <c r="P96" s="176"/>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8"/>
      <c r="BA96" s="178"/>
      <c r="BB96" s="178"/>
      <c r="BC96" s="178"/>
      <c r="BD96" s="178"/>
      <c r="BE96" s="171"/>
      <c r="BF96" s="171"/>
      <c r="BG96" s="171"/>
      <c r="BH96" s="171"/>
      <c r="BI96" s="171"/>
      <c r="BJ96" s="171"/>
      <c r="BK96" s="171"/>
      <c r="BL96" s="171"/>
      <c r="BM96" s="171"/>
      <c r="BN96" s="171"/>
      <c r="BO96" s="171"/>
      <c r="BP96" s="171"/>
      <c r="BQ96" s="168">
        <v>90</v>
      </c>
      <c r="BR96" s="173"/>
      <c r="BS96" s="850"/>
      <c r="BT96" s="851"/>
      <c r="BU96" s="851"/>
      <c r="BV96" s="851"/>
      <c r="BW96" s="851"/>
      <c r="BX96" s="851"/>
      <c r="BY96" s="851"/>
      <c r="BZ96" s="851"/>
      <c r="CA96" s="851"/>
      <c r="CB96" s="851"/>
      <c r="CC96" s="851"/>
      <c r="CD96" s="851"/>
      <c r="CE96" s="851"/>
      <c r="CF96" s="851"/>
      <c r="CG96" s="856"/>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60"/>
    </row>
    <row r="97" spans="1:131" ht="26.25" hidden="1" customHeight="1" x14ac:dyDescent="0.2">
      <c r="A97" s="175"/>
      <c r="B97" s="176"/>
      <c r="C97" s="176"/>
      <c r="D97" s="176"/>
      <c r="E97" s="176"/>
      <c r="F97" s="176"/>
      <c r="G97" s="176"/>
      <c r="H97" s="176"/>
      <c r="I97" s="176"/>
      <c r="J97" s="176"/>
      <c r="K97" s="176"/>
      <c r="L97" s="176"/>
      <c r="M97" s="176"/>
      <c r="N97" s="176"/>
      <c r="O97" s="176"/>
      <c r="P97" s="176"/>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8"/>
      <c r="BA97" s="178"/>
      <c r="BB97" s="178"/>
      <c r="BC97" s="178"/>
      <c r="BD97" s="178"/>
      <c r="BE97" s="171"/>
      <c r="BF97" s="171"/>
      <c r="BG97" s="171"/>
      <c r="BH97" s="171"/>
      <c r="BI97" s="171"/>
      <c r="BJ97" s="171"/>
      <c r="BK97" s="171"/>
      <c r="BL97" s="171"/>
      <c r="BM97" s="171"/>
      <c r="BN97" s="171"/>
      <c r="BO97" s="171"/>
      <c r="BP97" s="171"/>
      <c r="BQ97" s="168">
        <v>91</v>
      </c>
      <c r="BR97" s="173"/>
      <c r="BS97" s="850"/>
      <c r="BT97" s="851"/>
      <c r="BU97" s="851"/>
      <c r="BV97" s="851"/>
      <c r="BW97" s="851"/>
      <c r="BX97" s="851"/>
      <c r="BY97" s="851"/>
      <c r="BZ97" s="851"/>
      <c r="CA97" s="851"/>
      <c r="CB97" s="851"/>
      <c r="CC97" s="851"/>
      <c r="CD97" s="851"/>
      <c r="CE97" s="851"/>
      <c r="CF97" s="851"/>
      <c r="CG97" s="856"/>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60"/>
    </row>
    <row r="98" spans="1:131" ht="26.25" hidden="1" customHeight="1" x14ac:dyDescent="0.2">
      <c r="A98" s="175"/>
      <c r="B98" s="176"/>
      <c r="C98" s="176"/>
      <c r="D98" s="176"/>
      <c r="E98" s="176"/>
      <c r="F98" s="176"/>
      <c r="G98" s="176"/>
      <c r="H98" s="176"/>
      <c r="I98" s="176"/>
      <c r="J98" s="176"/>
      <c r="K98" s="176"/>
      <c r="L98" s="176"/>
      <c r="M98" s="176"/>
      <c r="N98" s="176"/>
      <c r="O98" s="176"/>
      <c r="P98" s="176"/>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8"/>
      <c r="BA98" s="178"/>
      <c r="BB98" s="178"/>
      <c r="BC98" s="178"/>
      <c r="BD98" s="178"/>
      <c r="BE98" s="171"/>
      <c r="BF98" s="171"/>
      <c r="BG98" s="171"/>
      <c r="BH98" s="171"/>
      <c r="BI98" s="171"/>
      <c r="BJ98" s="171"/>
      <c r="BK98" s="171"/>
      <c r="BL98" s="171"/>
      <c r="BM98" s="171"/>
      <c r="BN98" s="171"/>
      <c r="BO98" s="171"/>
      <c r="BP98" s="171"/>
      <c r="BQ98" s="168">
        <v>92</v>
      </c>
      <c r="BR98" s="173"/>
      <c r="BS98" s="850"/>
      <c r="BT98" s="851"/>
      <c r="BU98" s="851"/>
      <c r="BV98" s="851"/>
      <c r="BW98" s="851"/>
      <c r="BX98" s="851"/>
      <c r="BY98" s="851"/>
      <c r="BZ98" s="851"/>
      <c r="CA98" s="851"/>
      <c r="CB98" s="851"/>
      <c r="CC98" s="851"/>
      <c r="CD98" s="851"/>
      <c r="CE98" s="851"/>
      <c r="CF98" s="851"/>
      <c r="CG98" s="856"/>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60"/>
    </row>
    <row r="99" spans="1:131" ht="26.25" hidden="1" customHeight="1" x14ac:dyDescent="0.2">
      <c r="A99" s="175"/>
      <c r="B99" s="176"/>
      <c r="C99" s="176"/>
      <c r="D99" s="176"/>
      <c r="E99" s="176"/>
      <c r="F99" s="176"/>
      <c r="G99" s="176"/>
      <c r="H99" s="176"/>
      <c r="I99" s="176"/>
      <c r="J99" s="176"/>
      <c r="K99" s="176"/>
      <c r="L99" s="176"/>
      <c r="M99" s="176"/>
      <c r="N99" s="176"/>
      <c r="O99" s="176"/>
      <c r="P99" s="176"/>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8"/>
      <c r="BA99" s="178"/>
      <c r="BB99" s="178"/>
      <c r="BC99" s="178"/>
      <c r="BD99" s="178"/>
      <c r="BE99" s="171"/>
      <c r="BF99" s="171"/>
      <c r="BG99" s="171"/>
      <c r="BH99" s="171"/>
      <c r="BI99" s="171"/>
      <c r="BJ99" s="171"/>
      <c r="BK99" s="171"/>
      <c r="BL99" s="171"/>
      <c r="BM99" s="171"/>
      <c r="BN99" s="171"/>
      <c r="BO99" s="171"/>
      <c r="BP99" s="171"/>
      <c r="BQ99" s="168">
        <v>93</v>
      </c>
      <c r="BR99" s="173"/>
      <c r="BS99" s="850"/>
      <c r="BT99" s="851"/>
      <c r="BU99" s="851"/>
      <c r="BV99" s="851"/>
      <c r="BW99" s="851"/>
      <c r="BX99" s="851"/>
      <c r="BY99" s="851"/>
      <c r="BZ99" s="851"/>
      <c r="CA99" s="851"/>
      <c r="CB99" s="851"/>
      <c r="CC99" s="851"/>
      <c r="CD99" s="851"/>
      <c r="CE99" s="851"/>
      <c r="CF99" s="851"/>
      <c r="CG99" s="856"/>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60"/>
    </row>
    <row r="100" spans="1:131" ht="26.25" hidden="1" customHeight="1" x14ac:dyDescent="0.2">
      <c r="A100" s="175"/>
      <c r="B100" s="176"/>
      <c r="C100" s="176"/>
      <c r="D100" s="176"/>
      <c r="E100" s="176"/>
      <c r="F100" s="176"/>
      <c r="G100" s="176"/>
      <c r="H100" s="176"/>
      <c r="I100" s="176"/>
      <c r="J100" s="176"/>
      <c r="K100" s="176"/>
      <c r="L100" s="176"/>
      <c r="M100" s="176"/>
      <c r="N100" s="176"/>
      <c r="O100" s="176"/>
      <c r="P100" s="176"/>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8"/>
      <c r="BA100" s="178"/>
      <c r="BB100" s="178"/>
      <c r="BC100" s="178"/>
      <c r="BD100" s="178"/>
      <c r="BE100" s="171"/>
      <c r="BF100" s="171"/>
      <c r="BG100" s="171"/>
      <c r="BH100" s="171"/>
      <c r="BI100" s="171"/>
      <c r="BJ100" s="171"/>
      <c r="BK100" s="171"/>
      <c r="BL100" s="171"/>
      <c r="BM100" s="171"/>
      <c r="BN100" s="171"/>
      <c r="BO100" s="171"/>
      <c r="BP100" s="171"/>
      <c r="BQ100" s="168">
        <v>94</v>
      </c>
      <c r="BR100" s="173"/>
      <c r="BS100" s="850"/>
      <c r="BT100" s="851"/>
      <c r="BU100" s="851"/>
      <c r="BV100" s="851"/>
      <c r="BW100" s="851"/>
      <c r="BX100" s="851"/>
      <c r="BY100" s="851"/>
      <c r="BZ100" s="851"/>
      <c r="CA100" s="851"/>
      <c r="CB100" s="851"/>
      <c r="CC100" s="851"/>
      <c r="CD100" s="851"/>
      <c r="CE100" s="851"/>
      <c r="CF100" s="851"/>
      <c r="CG100" s="856"/>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60"/>
    </row>
    <row r="101" spans="1:131" ht="26.25" hidden="1" customHeight="1" x14ac:dyDescent="0.2">
      <c r="A101" s="175"/>
      <c r="B101" s="176"/>
      <c r="C101" s="176"/>
      <c r="D101" s="176"/>
      <c r="E101" s="176"/>
      <c r="F101" s="176"/>
      <c r="G101" s="176"/>
      <c r="H101" s="176"/>
      <c r="I101" s="176"/>
      <c r="J101" s="176"/>
      <c r="K101" s="176"/>
      <c r="L101" s="176"/>
      <c r="M101" s="176"/>
      <c r="N101" s="176"/>
      <c r="O101" s="176"/>
      <c r="P101" s="176"/>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8"/>
      <c r="BA101" s="178"/>
      <c r="BB101" s="178"/>
      <c r="BC101" s="178"/>
      <c r="BD101" s="178"/>
      <c r="BE101" s="171"/>
      <c r="BF101" s="171"/>
      <c r="BG101" s="171"/>
      <c r="BH101" s="171"/>
      <c r="BI101" s="171"/>
      <c r="BJ101" s="171"/>
      <c r="BK101" s="171"/>
      <c r="BL101" s="171"/>
      <c r="BM101" s="171"/>
      <c r="BN101" s="171"/>
      <c r="BO101" s="171"/>
      <c r="BP101" s="171"/>
      <c r="BQ101" s="168">
        <v>95</v>
      </c>
      <c r="BR101" s="173"/>
      <c r="BS101" s="850"/>
      <c r="BT101" s="851"/>
      <c r="BU101" s="851"/>
      <c r="BV101" s="851"/>
      <c r="BW101" s="851"/>
      <c r="BX101" s="851"/>
      <c r="BY101" s="851"/>
      <c r="BZ101" s="851"/>
      <c r="CA101" s="851"/>
      <c r="CB101" s="851"/>
      <c r="CC101" s="851"/>
      <c r="CD101" s="851"/>
      <c r="CE101" s="851"/>
      <c r="CF101" s="851"/>
      <c r="CG101" s="856"/>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60"/>
    </row>
    <row r="102" spans="1:131" ht="26.25" customHeight="1" thickBot="1" x14ac:dyDescent="0.25">
      <c r="A102" s="175"/>
      <c r="B102" s="176"/>
      <c r="C102" s="176"/>
      <c r="D102" s="176"/>
      <c r="E102" s="176"/>
      <c r="F102" s="176"/>
      <c r="G102" s="176"/>
      <c r="H102" s="176"/>
      <c r="I102" s="176"/>
      <c r="J102" s="176"/>
      <c r="K102" s="176"/>
      <c r="L102" s="176"/>
      <c r="M102" s="176"/>
      <c r="N102" s="176"/>
      <c r="O102" s="176"/>
      <c r="P102" s="176"/>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8"/>
      <c r="BA102" s="178"/>
      <c r="BB102" s="178"/>
      <c r="BC102" s="178"/>
      <c r="BD102" s="178"/>
      <c r="BE102" s="171"/>
      <c r="BF102" s="171"/>
      <c r="BG102" s="171"/>
      <c r="BH102" s="171"/>
      <c r="BI102" s="171"/>
      <c r="BJ102" s="171"/>
      <c r="BK102" s="171"/>
      <c r="BL102" s="171"/>
      <c r="BM102" s="171"/>
      <c r="BN102" s="171"/>
      <c r="BO102" s="171"/>
      <c r="BP102" s="171"/>
      <c r="BQ102" s="170" t="s">
        <v>396</v>
      </c>
      <c r="BR102" s="780" t="s">
        <v>429</v>
      </c>
      <c r="BS102" s="781"/>
      <c r="BT102" s="781"/>
      <c r="BU102" s="781"/>
      <c r="BV102" s="781"/>
      <c r="BW102" s="781"/>
      <c r="BX102" s="781"/>
      <c r="BY102" s="781"/>
      <c r="BZ102" s="781"/>
      <c r="CA102" s="781"/>
      <c r="CB102" s="781"/>
      <c r="CC102" s="781"/>
      <c r="CD102" s="781"/>
      <c r="CE102" s="781"/>
      <c r="CF102" s="781"/>
      <c r="CG102" s="782"/>
      <c r="CH102" s="878"/>
      <c r="CI102" s="879"/>
      <c r="CJ102" s="879"/>
      <c r="CK102" s="879"/>
      <c r="CL102" s="880"/>
      <c r="CM102" s="878"/>
      <c r="CN102" s="879"/>
      <c r="CO102" s="879"/>
      <c r="CP102" s="879"/>
      <c r="CQ102" s="880"/>
      <c r="CR102" s="881"/>
      <c r="CS102" s="843"/>
      <c r="CT102" s="843"/>
      <c r="CU102" s="843"/>
      <c r="CV102" s="882"/>
      <c r="CW102" s="881"/>
      <c r="CX102" s="843"/>
      <c r="CY102" s="843"/>
      <c r="CZ102" s="843"/>
      <c r="DA102" s="882"/>
      <c r="DB102" s="881"/>
      <c r="DC102" s="843"/>
      <c r="DD102" s="843"/>
      <c r="DE102" s="843"/>
      <c r="DF102" s="882"/>
      <c r="DG102" s="881"/>
      <c r="DH102" s="843"/>
      <c r="DI102" s="843"/>
      <c r="DJ102" s="843"/>
      <c r="DK102" s="882"/>
      <c r="DL102" s="881"/>
      <c r="DM102" s="843"/>
      <c r="DN102" s="843"/>
      <c r="DO102" s="843"/>
      <c r="DP102" s="882"/>
      <c r="DQ102" s="881"/>
      <c r="DR102" s="843"/>
      <c r="DS102" s="843"/>
      <c r="DT102" s="843"/>
      <c r="DU102" s="882"/>
      <c r="DV102" s="780"/>
      <c r="DW102" s="781"/>
      <c r="DX102" s="781"/>
      <c r="DY102" s="781"/>
      <c r="DZ102" s="905"/>
      <c r="EA102" s="160"/>
    </row>
    <row r="103" spans="1:131" ht="26.25" customHeight="1" x14ac:dyDescent="0.2">
      <c r="A103" s="175"/>
      <c r="B103" s="176"/>
      <c r="C103" s="176"/>
      <c r="D103" s="176"/>
      <c r="E103" s="176"/>
      <c r="F103" s="176"/>
      <c r="G103" s="176"/>
      <c r="H103" s="176"/>
      <c r="I103" s="176"/>
      <c r="J103" s="176"/>
      <c r="K103" s="176"/>
      <c r="L103" s="176"/>
      <c r="M103" s="176"/>
      <c r="N103" s="176"/>
      <c r="O103" s="176"/>
      <c r="P103" s="176"/>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8"/>
      <c r="BA103" s="178"/>
      <c r="BB103" s="178"/>
      <c r="BC103" s="178"/>
      <c r="BD103" s="178"/>
      <c r="BE103" s="171"/>
      <c r="BF103" s="171"/>
      <c r="BG103" s="171"/>
      <c r="BH103" s="171"/>
      <c r="BI103" s="171"/>
      <c r="BJ103" s="171"/>
      <c r="BK103" s="171"/>
      <c r="BL103" s="171"/>
      <c r="BM103" s="171"/>
      <c r="BN103" s="171"/>
      <c r="BO103" s="171"/>
      <c r="BP103" s="171"/>
      <c r="BQ103" s="906" t="s">
        <v>430</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60"/>
    </row>
    <row r="104" spans="1:131" ht="26.25" customHeight="1" x14ac:dyDescent="0.2">
      <c r="A104" s="175"/>
      <c r="B104" s="176"/>
      <c r="C104" s="176"/>
      <c r="D104" s="176"/>
      <c r="E104" s="176"/>
      <c r="F104" s="176"/>
      <c r="G104" s="176"/>
      <c r="H104" s="176"/>
      <c r="I104" s="176"/>
      <c r="J104" s="176"/>
      <c r="K104" s="176"/>
      <c r="L104" s="176"/>
      <c r="M104" s="176"/>
      <c r="N104" s="176"/>
      <c r="O104" s="176"/>
      <c r="P104" s="176"/>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8"/>
      <c r="BA104" s="178"/>
      <c r="BB104" s="178"/>
      <c r="BC104" s="178"/>
      <c r="BD104" s="178"/>
      <c r="BE104" s="171"/>
      <c r="BF104" s="171"/>
      <c r="BG104" s="171"/>
      <c r="BH104" s="171"/>
      <c r="BI104" s="171"/>
      <c r="BJ104" s="171"/>
      <c r="BK104" s="171"/>
      <c r="BL104" s="171"/>
      <c r="BM104" s="171"/>
      <c r="BN104" s="171"/>
      <c r="BO104" s="171"/>
      <c r="BP104" s="171"/>
      <c r="BQ104" s="907" t="s">
        <v>431</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60"/>
    </row>
    <row r="105" spans="1:131" ht="11.25" customHeight="1" x14ac:dyDescent="0.2">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row>
    <row r="106" spans="1:131" ht="11.25" customHeight="1" x14ac:dyDescent="0.2">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row>
    <row r="107" spans="1:131" s="160" customFormat="1" ht="26.25" customHeight="1" thickBot="1" x14ac:dyDescent="0.25">
      <c r="A107" s="179" t="s">
        <v>432</v>
      </c>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79" t="s">
        <v>433</v>
      </c>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row>
    <row r="108" spans="1:131" s="160" customFormat="1" ht="26.25" customHeight="1" x14ac:dyDescent="0.2">
      <c r="A108" s="908" t="s">
        <v>434</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435</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60" customFormat="1" ht="26.25" customHeight="1" x14ac:dyDescent="0.2">
      <c r="A109" s="903" t="s">
        <v>436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437</v>
      </c>
      <c r="AB109" s="884"/>
      <c r="AC109" s="884"/>
      <c r="AD109" s="884"/>
      <c r="AE109" s="885"/>
      <c r="AF109" s="883" t="s">
        <v>438</v>
      </c>
      <c r="AG109" s="884"/>
      <c r="AH109" s="884"/>
      <c r="AI109" s="884"/>
      <c r="AJ109" s="885"/>
      <c r="AK109" s="883" t="s">
        <v>311</v>
      </c>
      <c r="AL109" s="884"/>
      <c r="AM109" s="884"/>
      <c r="AN109" s="884"/>
      <c r="AO109" s="885"/>
      <c r="AP109" s="883" t="s">
        <v>439</v>
      </c>
      <c r="AQ109" s="884"/>
      <c r="AR109" s="884"/>
      <c r="AS109" s="884"/>
      <c r="AT109" s="886"/>
      <c r="AU109" s="903" t="s">
        <v>436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437</v>
      </c>
      <c r="BR109" s="884"/>
      <c r="BS109" s="884"/>
      <c r="BT109" s="884"/>
      <c r="BU109" s="885"/>
      <c r="BV109" s="883" t="s">
        <v>438</v>
      </c>
      <c r="BW109" s="884"/>
      <c r="BX109" s="884"/>
      <c r="BY109" s="884"/>
      <c r="BZ109" s="885"/>
      <c r="CA109" s="883" t="s">
        <v>311</v>
      </c>
      <c r="CB109" s="884"/>
      <c r="CC109" s="884"/>
      <c r="CD109" s="884"/>
      <c r="CE109" s="885"/>
      <c r="CF109" s="904" t="s">
        <v>439</v>
      </c>
      <c r="CG109" s="904"/>
      <c r="CH109" s="904"/>
      <c r="CI109" s="904"/>
      <c r="CJ109" s="904"/>
      <c r="CK109" s="883" t="s">
        <v>440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437</v>
      </c>
      <c r="DH109" s="884"/>
      <c r="DI109" s="884"/>
      <c r="DJ109" s="884"/>
      <c r="DK109" s="885"/>
      <c r="DL109" s="883" t="s">
        <v>438</v>
      </c>
      <c r="DM109" s="884"/>
      <c r="DN109" s="884"/>
      <c r="DO109" s="884"/>
      <c r="DP109" s="885"/>
      <c r="DQ109" s="883" t="s">
        <v>311</v>
      </c>
      <c r="DR109" s="884"/>
      <c r="DS109" s="884"/>
      <c r="DT109" s="884"/>
      <c r="DU109" s="885"/>
      <c r="DV109" s="883" t="s">
        <v>439</v>
      </c>
      <c r="DW109" s="884"/>
      <c r="DX109" s="884"/>
      <c r="DY109" s="884"/>
      <c r="DZ109" s="886"/>
    </row>
    <row r="110" spans="1:131" s="160" customFormat="1" ht="26.25" customHeight="1" x14ac:dyDescent="0.2">
      <c r="A110" s="887" t="s">
        <v>441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32689090</v>
      </c>
      <c r="AB110" s="891"/>
      <c r="AC110" s="891"/>
      <c r="AD110" s="891"/>
      <c r="AE110" s="892"/>
      <c r="AF110" s="893">
        <v>33116020</v>
      </c>
      <c r="AG110" s="891"/>
      <c r="AH110" s="891"/>
      <c r="AI110" s="891"/>
      <c r="AJ110" s="892"/>
      <c r="AK110" s="893">
        <v>32100779</v>
      </c>
      <c r="AL110" s="891"/>
      <c r="AM110" s="891"/>
      <c r="AN110" s="891"/>
      <c r="AO110" s="892"/>
      <c r="AP110" s="894">
        <v>15.6</v>
      </c>
      <c r="AQ110" s="895"/>
      <c r="AR110" s="895"/>
      <c r="AS110" s="895"/>
      <c r="AT110" s="896"/>
      <c r="AU110" s="897" t="s">
        <v>73</v>
      </c>
      <c r="AV110" s="898"/>
      <c r="AW110" s="898"/>
      <c r="AX110" s="898"/>
      <c r="AY110" s="898"/>
      <c r="AZ110" s="920" t="s">
        <v>442</v>
      </c>
      <c r="BA110" s="888"/>
      <c r="BB110" s="888"/>
      <c r="BC110" s="888"/>
      <c r="BD110" s="888"/>
      <c r="BE110" s="888"/>
      <c r="BF110" s="888"/>
      <c r="BG110" s="888"/>
      <c r="BH110" s="888"/>
      <c r="BI110" s="888"/>
      <c r="BJ110" s="888"/>
      <c r="BK110" s="888"/>
      <c r="BL110" s="888"/>
      <c r="BM110" s="888"/>
      <c r="BN110" s="888"/>
      <c r="BO110" s="888"/>
      <c r="BP110" s="889"/>
      <c r="BQ110" s="921">
        <v>536222395</v>
      </c>
      <c r="BR110" s="922"/>
      <c r="BS110" s="922"/>
      <c r="BT110" s="922"/>
      <c r="BU110" s="922"/>
      <c r="BV110" s="922">
        <v>544352051</v>
      </c>
      <c r="BW110" s="922"/>
      <c r="BX110" s="922"/>
      <c r="BY110" s="922"/>
      <c r="BZ110" s="922"/>
      <c r="CA110" s="922">
        <v>536637139</v>
      </c>
      <c r="CB110" s="922"/>
      <c r="CC110" s="922"/>
      <c r="CD110" s="922"/>
      <c r="CE110" s="922"/>
      <c r="CF110" s="935">
        <v>261.2</v>
      </c>
      <c r="CG110" s="936"/>
      <c r="CH110" s="936"/>
      <c r="CI110" s="936"/>
      <c r="CJ110" s="936"/>
      <c r="CK110" s="937" t="s">
        <v>443</v>
      </c>
      <c r="CL110" s="938"/>
      <c r="CM110" s="920" t="s">
        <v>444</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921">
        <v>933169</v>
      </c>
      <c r="DH110" s="922"/>
      <c r="DI110" s="922"/>
      <c r="DJ110" s="922"/>
      <c r="DK110" s="922"/>
      <c r="DL110" s="922">
        <v>598798</v>
      </c>
      <c r="DM110" s="922"/>
      <c r="DN110" s="922"/>
      <c r="DO110" s="922"/>
      <c r="DP110" s="922"/>
      <c r="DQ110" s="922">
        <v>542547</v>
      </c>
      <c r="DR110" s="922"/>
      <c r="DS110" s="922"/>
      <c r="DT110" s="922"/>
      <c r="DU110" s="922"/>
      <c r="DV110" s="923">
        <v>0.3</v>
      </c>
      <c r="DW110" s="923"/>
      <c r="DX110" s="923"/>
      <c r="DY110" s="923"/>
      <c r="DZ110" s="924"/>
    </row>
    <row r="111" spans="1:131" s="160" customFormat="1" ht="26.25" customHeight="1" x14ac:dyDescent="0.2">
      <c r="A111" s="925" t="s">
        <v>445</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446</v>
      </c>
      <c r="AB111" s="929"/>
      <c r="AC111" s="929"/>
      <c r="AD111" s="929"/>
      <c r="AE111" s="930"/>
      <c r="AF111" s="931" t="s">
        <v>447</v>
      </c>
      <c r="AG111" s="929"/>
      <c r="AH111" s="929"/>
      <c r="AI111" s="929"/>
      <c r="AJ111" s="930"/>
      <c r="AK111" s="931" t="s">
        <v>277</v>
      </c>
      <c r="AL111" s="929"/>
      <c r="AM111" s="929"/>
      <c r="AN111" s="929"/>
      <c r="AO111" s="930"/>
      <c r="AP111" s="932" t="s">
        <v>447</v>
      </c>
      <c r="AQ111" s="933"/>
      <c r="AR111" s="933"/>
      <c r="AS111" s="933"/>
      <c r="AT111" s="934"/>
      <c r="AU111" s="899"/>
      <c r="AV111" s="900"/>
      <c r="AW111" s="900"/>
      <c r="AX111" s="900"/>
      <c r="AY111" s="900"/>
      <c r="AZ111" s="913" t="s">
        <v>448</v>
      </c>
      <c r="BA111" s="914"/>
      <c r="BB111" s="914"/>
      <c r="BC111" s="914"/>
      <c r="BD111" s="914"/>
      <c r="BE111" s="914"/>
      <c r="BF111" s="914"/>
      <c r="BG111" s="914"/>
      <c r="BH111" s="914"/>
      <c r="BI111" s="914"/>
      <c r="BJ111" s="914"/>
      <c r="BK111" s="914"/>
      <c r="BL111" s="914"/>
      <c r="BM111" s="914"/>
      <c r="BN111" s="914"/>
      <c r="BO111" s="914"/>
      <c r="BP111" s="915"/>
      <c r="BQ111" s="916">
        <v>986740</v>
      </c>
      <c r="BR111" s="917"/>
      <c r="BS111" s="917"/>
      <c r="BT111" s="917"/>
      <c r="BU111" s="917"/>
      <c r="BV111" s="917">
        <v>644716</v>
      </c>
      <c r="BW111" s="917"/>
      <c r="BX111" s="917"/>
      <c r="BY111" s="917"/>
      <c r="BZ111" s="917"/>
      <c r="CA111" s="917">
        <v>580812</v>
      </c>
      <c r="CB111" s="917"/>
      <c r="CC111" s="917"/>
      <c r="CD111" s="917"/>
      <c r="CE111" s="917"/>
      <c r="CF111" s="911">
        <v>0.3</v>
      </c>
      <c r="CG111" s="912"/>
      <c r="CH111" s="912"/>
      <c r="CI111" s="912"/>
      <c r="CJ111" s="912"/>
      <c r="CK111" s="939"/>
      <c r="CL111" s="940"/>
      <c r="CM111" s="913" t="s">
        <v>449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v>53571</v>
      </c>
      <c r="DH111" s="917"/>
      <c r="DI111" s="917"/>
      <c r="DJ111" s="917"/>
      <c r="DK111" s="917"/>
      <c r="DL111" s="917">
        <v>45918</v>
      </c>
      <c r="DM111" s="917"/>
      <c r="DN111" s="917"/>
      <c r="DO111" s="917"/>
      <c r="DP111" s="917"/>
      <c r="DQ111" s="917">
        <v>38265</v>
      </c>
      <c r="DR111" s="917"/>
      <c r="DS111" s="917"/>
      <c r="DT111" s="917"/>
      <c r="DU111" s="917"/>
      <c r="DV111" s="918">
        <v>0</v>
      </c>
      <c r="DW111" s="918"/>
      <c r="DX111" s="918"/>
      <c r="DY111" s="918"/>
      <c r="DZ111" s="919"/>
    </row>
    <row r="112" spans="1:131" s="160" customFormat="1" ht="26.25" customHeight="1" x14ac:dyDescent="0.2">
      <c r="A112" s="943" t="s">
        <v>450</v>
      </c>
      <c r="B112" s="944"/>
      <c r="C112" s="914" t="s">
        <v>451</v>
      </c>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5"/>
      <c r="AA112" s="949">
        <v>7820487</v>
      </c>
      <c r="AB112" s="950"/>
      <c r="AC112" s="950"/>
      <c r="AD112" s="950"/>
      <c r="AE112" s="951"/>
      <c r="AF112" s="952">
        <v>7938887</v>
      </c>
      <c r="AG112" s="950"/>
      <c r="AH112" s="950"/>
      <c r="AI112" s="950"/>
      <c r="AJ112" s="951"/>
      <c r="AK112" s="952">
        <v>7938887</v>
      </c>
      <c r="AL112" s="950"/>
      <c r="AM112" s="950"/>
      <c r="AN112" s="950"/>
      <c r="AO112" s="951"/>
      <c r="AP112" s="953">
        <v>3.9</v>
      </c>
      <c r="AQ112" s="954"/>
      <c r="AR112" s="954"/>
      <c r="AS112" s="954"/>
      <c r="AT112" s="955"/>
      <c r="AU112" s="899"/>
      <c r="AV112" s="900"/>
      <c r="AW112" s="900"/>
      <c r="AX112" s="900"/>
      <c r="AY112" s="900"/>
      <c r="AZ112" s="913" t="s">
        <v>452</v>
      </c>
      <c r="BA112" s="914"/>
      <c r="BB112" s="914"/>
      <c r="BC112" s="914"/>
      <c r="BD112" s="914"/>
      <c r="BE112" s="914"/>
      <c r="BF112" s="914"/>
      <c r="BG112" s="914"/>
      <c r="BH112" s="914"/>
      <c r="BI112" s="914"/>
      <c r="BJ112" s="914"/>
      <c r="BK112" s="914"/>
      <c r="BL112" s="914"/>
      <c r="BM112" s="914"/>
      <c r="BN112" s="914"/>
      <c r="BO112" s="914"/>
      <c r="BP112" s="915"/>
      <c r="BQ112" s="916">
        <v>93569710</v>
      </c>
      <c r="BR112" s="917"/>
      <c r="BS112" s="917"/>
      <c r="BT112" s="917"/>
      <c r="BU112" s="917"/>
      <c r="BV112" s="917">
        <v>87551116</v>
      </c>
      <c r="BW112" s="917"/>
      <c r="BX112" s="917"/>
      <c r="BY112" s="917"/>
      <c r="BZ112" s="917"/>
      <c r="CA112" s="917">
        <v>81374371</v>
      </c>
      <c r="CB112" s="917"/>
      <c r="CC112" s="917"/>
      <c r="CD112" s="917"/>
      <c r="CE112" s="917"/>
      <c r="CF112" s="911">
        <v>39.6</v>
      </c>
      <c r="CG112" s="912"/>
      <c r="CH112" s="912"/>
      <c r="CI112" s="912"/>
      <c r="CJ112" s="912"/>
      <c r="CK112" s="939"/>
      <c r="CL112" s="940"/>
      <c r="CM112" s="913" t="s">
        <v>453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446</v>
      </c>
      <c r="DH112" s="917"/>
      <c r="DI112" s="917"/>
      <c r="DJ112" s="917"/>
      <c r="DK112" s="917"/>
      <c r="DL112" s="917" t="s">
        <v>447</v>
      </c>
      <c r="DM112" s="917"/>
      <c r="DN112" s="917"/>
      <c r="DO112" s="917"/>
      <c r="DP112" s="917"/>
      <c r="DQ112" s="917" t="s">
        <v>447</v>
      </c>
      <c r="DR112" s="917"/>
      <c r="DS112" s="917"/>
      <c r="DT112" s="917"/>
      <c r="DU112" s="917"/>
      <c r="DV112" s="918" t="s">
        <v>447</v>
      </c>
      <c r="DW112" s="918"/>
      <c r="DX112" s="918"/>
      <c r="DY112" s="918"/>
      <c r="DZ112" s="919"/>
    </row>
    <row r="113" spans="1:130" s="160" customFormat="1" ht="26.25" customHeight="1" x14ac:dyDescent="0.2">
      <c r="A113" s="945"/>
      <c r="B113" s="946"/>
      <c r="C113" s="914" t="s">
        <v>454</v>
      </c>
      <c r="D113" s="914"/>
      <c r="E113" s="914"/>
      <c r="F113" s="914"/>
      <c r="G113" s="914"/>
      <c r="H113" s="914"/>
      <c r="I113" s="914"/>
      <c r="J113" s="914"/>
      <c r="K113" s="914"/>
      <c r="L113" s="914"/>
      <c r="M113" s="914"/>
      <c r="N113" s="914"/>
      <c r="O113" s="914"/>
      <c r="P113" s="914"/>
      <c r="Q113" s="914"/>
      <c r="R113" s="914"/>
      <c r="S113" s="914"/>
      <c r="T113" s="914"/>
      <c r="U113" s="914"/>
      <c r="V113" s="914"/>
      <c r="W113" s="914"/>
      <c r="X113" s="914"/>
      <c r="Y113" s="914"/>
      <c r="Z113" s="915"/>
      <c r="AA113" s="928">
        <v>5658851</v>
      </c>
      <c r="AB113" s="929"/>
      <c r="AC113" s="929"/>
      <c r="AD113" s="929"/>
      <c r="AE113" s="930"/>
      <c r="AF113" s="931">
        <v>5622314</v>
      </c>
      <c r="AG113" s="929"/>
      <c r="AH113" s="929"/>
      <c r="AI113" s="929"/>
      <c r="AJ113" s="930"/>
      <c r="AK113" s="931">
        <v>5437857</v>
      </c>
      <c r="AL113" s="929"/>
      <c r="AM113" s="929"/>
      <c r="AN113" s="929"/>
      <c r="AO113" s="930"/>
      <c r="AP113" s="932">
        <v>2.6</v>
      </c>
      <c r="AQ113" s="933"/>
      <c r="AR113" s="933"/>
      <c r="AS113" s="933"/>
      <c r="AT113" s="934"/>
      <c r="AU113" s="899"/>
      <c r="AV113" s="900"/>
      <c r="AW113" s="900"/>
      <c r="AX113" s="900"/>
      <c r="AY113" s="900"/>
      <c r="AZ113" s="913" t="s">
        <v>455</v>
      </c>
      <c r="BA113" s="914"/>
      <c r="BB113" s="914"/>
      <c r="BC113" s="914"/>
      <c r="BD113" s="914"/>
      <c r="BE113" s="914"/>
      <c r="BF113" s="914"/>
      <c r="BG113" s="914"/>
      <c r="BH113" s="914"/>
      <c r="BI113" s="914"/>
      <c r="BJ113" s="914"/>
      <c r="BK113" s="914"/>
      <c r="BL113" s="914"/>
      <c r="BM113" s="914"/>
      <c r="BN113" s="914"/>
      <c r="BO113" s="914"/>
      <c r="BP113" s="915"/>
      <c r="BQ113" s="916" t="s">
        <v>447</v>
      </c>
      <c r="BR113" s="917"/>
      <c r="BS113" s="917"/>
      <c r="BT113" s="917"/>
      <c r="BU113" s="917"/>
      <c r="BV113" s="917" t="s">
        <v>447</v>
      </c>
      <c r="BW113" s="917"/>
      <c r="BX113" s="917"/>
      <c r="BY113" s="917"/>
      <c r="BZ113" s="917"/>
      <c r="CA113" s="917" t="s">
        <v>447</v>
      </c>
      <c r="CB113" s="917"/>
      <c r="CC113" s="917"/>
      <c r="CD113" s="917"/>
      <c r="CE113" s="917"/>
      <c r="CF113" s="911" t="s">
        <v>447</v>
      </c>
      <c r="CG113" s="912"/>
      <c r="CH113" s="912"/>
      <c r="CI113" s="912"/>
      <c r="CJ113" s="912"/>
      <c r="CK113" s="939"/>
      <c r="CL113" s="940"/>
      <c r="CM113" s="913" t="s">
        <v>456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49" t="s">
        <v>447</v>
      </c>
      <c r="DH113" s="950"/>
      <c r="DI113" s="950"/>
      <c r="DJ113" s="950"/>
      <c r="DK113" s="951"/>
      <c r="DL113" s="952" t="s">
        <v>447</v>
      </c>
      <c r="DM113" s="950"/>
      <c r="DN113" s="950"/>
      <c r="DO113" s="950"/>
      <c r="DP113" s="951"/>
      <c r="DQ113" s="952" t="s">
        <v>447</v>
      </c>
      <c r="DR113" s="950"/>
      <c r="DS113" s="950"/>
      <c r="DT113" s="950"/>
      <c r="DU113" s="951"/>
      <c r="DV113" s="953" t="s">
        <v>447</v>
      </c>
      <c r="DW113" s="954"/>
      <c r="DX113" s="954"/>
      <c r="DY113" s="954"/>
      <c r="DZ113" s="955"/>
    </row>
    <row r="114" spans="1:130" s="160" customFormat="1" ht="26.25" customHeight="1" x14ac:dyDescent="0.2">
      <c r="A114" s="945"/>
      <c r="B114" s="946"/>
      <c r="C114" s="914" t="s">
        <v>457</v>
      </c>
      <c r="D114" s="914"/>
      <c r="E114" s="914"/>
      <c r="F114" s="914"/>
      <c r="G114" s="914"/>
      <c r="H114" s="914"/>
      <c r="I114" s="914"/>
      <c r="J114" s="914"/>
      <c r="K114" s="914"/>
      <c r="L114" s="914"/>
      <c r="M114" s="914"/>
      <c r="N114" s="914"/>
      <c r="O114" s="914"/>
      <c r="P114" s="914"/>
      <c r="Q114" s="914"/>
      <c r="R114" s="914"/>
      <c r="S114" s="914"/>
      <c r="T114" s="914"/>
      <c r="U114" s="914"/>
      <c r="V114" s="914"/>
      <c r="W114" s="914"/>
      <c r="X114" s="914"/>
      <c r="Y114" s="914"/>
      <c r="Z114" s="915"/>
      <c r="AA114" s="949" t="s">
        <v>458</v>
      </c>
      <c r="AB114" s="950"/>
      <c r="AC114" s="950"/>
      <c r="AD114" s="950"/>
      <c r="AE114" s="951"/>
      <c r="AF114" s="952" t="s">
        <v>447</v>
      </c>
      <c r="AG114" s="950"/>
      <c r="AH114" s="950"/>
      <c r="AI114" s="950"/>
      <c r="AJ114" s="951"/>
      <c r="AK114" s="952" t="s">
        <v>447</v>
      </c>
      <c r="AL114" s="950"/>
      <c r="AM114" s="950"/>
      <c r="AN114" s="950"/>
      <c r="AO114" s="951"/>
      <c r="AP114" s="953" t="s">
        <v>447</v>
      </c>
      <c r="AQ114" s="954"/>
      <c r="AR114" s="954"/>
      <c r="AS114" s="954"/>
      <c r="AT114" s="955"/>
      <c r="AU114" s="899"/>
      <c r="AV114" s="900"/>
      <c r="AW114" s="900"/>
      <c r="AX114" s="900"/>
      <c r="AY114" s="900"/>
      <c r="AZ114" s="913" t="s">
        <v>459</v>
      </c>
      <c r="BA114" s="914"/>
      <c r="BB114" s="914"/>
      <c r="BC114" s="914"/>
      <c r="BD114" s="914"/>
      <c r="BE114" s="914"/>
      <c r="BF114" s="914"/>
      <c r="BG114" s="914"/>
      <c r="BH114" s="914"/>
      <c r="BI114" s="914"/>
      <c r="BJ114" s="914"/>
      <c r="BK114" s="914"/>
      <c r="BL114" s="914"/>
      <c r="BM114" s="914"/>
      <c r="BN114" s="914"/>
      <c r="BO114" s="914"/>
      <c r="BP114" s="915"/>
      <c r="BQ114" s="916">
        <v>45897548</v>
      </c>
      <c r="BR114" s="917"/>
      <c r="BS114" s="917"/>
      <c r="BT114" s="917"/>
      <c r="BU114" s="917"/>
      <c r="BV114" s="917">
        <v>45178421</v>
      </c>
      <c r="BW114" s="917"/>
      <c r="BX114" s="917"/>
      <c r="BY114" s="917"/>
      <c r="BZ114" s="917"/>
      <c r="CA114" s="917">
        <v>45016562</v>
      </c>
      <c r="CB114" s="917"/>
      <c r="CC114" s="917"/>
      <c r="CD114" s="917"/>
      <c r="CE114" s="917"/>
      <c r="CF114" s="911">
        <v>21.9</v>
      </c>
      <c r="CG114" s="912"/>
      <c r="CH114" s="912"/>
      <c r="CI114" s="912"/>
      <c r="CJ114" s="912"/>
      <c r="CK114" s="939"/>
      <c r="CL114" s="940"/>
      <c r="CM114" s="913" t="s">
        <v>460</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49" t="s">
        <v>446</v>
      </c>
      <c r="DH114" s="950"/>
      <c r="DI114" s="950"/>
      <c r="DJ114" s="950"/>
      <c r="DK114" s="951"/>
      <c r="DL114" s="952" t="s">
        <v>447</v>
      </c>
      <c r="DM114" s="950"/>
      <c r="DN114" s="950"/>
      <c r="DO114" s="950"/>
      <c r="DP114" s="951"/>
      <c r="DQ114" s="952" t="s">
        <v>447</v>
      </c>
      <c r="DR114" s="950"/>
      <c r="DS114" s="950"/>
      <c r="DT114" s="950"/>
      <c r="DU114" s="951"/>
      <c r="DV114" s="953" t="s">
        <v>447</v>
      </c>
      <c r="DW114" s="954"/>
      <c r="DX114" s="954"/>
      <c r="DY114" s="954"/>
      <c r="DZ114" s="955"/>
    </row>
    <row r="115" spans="1:130" s="160" customFormat="1" ht="26.25" customHeight="1" x14ac:dyDescent="0.2">
      <c r="A115" s="945"/>
      <c r="B115" s="946"/>
      <c r="C115" s="914" t="s">
        <v>461</v>
      </c>
      <c r="D115" s="914"/>
      <c r="E115" s="914"/>
      <c r="F115" s="914"/>
      <c r="G115" s="914"/>
      <c r="H115" s="914"/>
      <c r="I115" s="914"/>
      <c r="J115" s="914"/>
      <c r="K115" s="914"/>
      <c r="L115" s="914"/>
      <c r="M115" s="914"/>
      <c r="N115" s="914"/>
      <c r="O115" s="914"/>
      <c r="P115" s="914"/>
      <c r="Q115" s="914"/>
      <c r="R115" s="914"/>
      <c r="S115" s="914"/>
      <c r="T115" s="914"/>
      <c r="U115" s="914"/>
      <c r="V115" s="914"/>
      <c r="W115" s="914"/>
      <c r="X115" s="914"/>
      <c r="Y115" s="914"/>
      <c r="Z115" s="915"/>
      <c r="AA115" s="928">
        <v>62770</v>
      </c>
      <c r="AB115" s="929"/>
      <c r="AC115" s="929"/>
      <c r="AD115" s="929"/>
      <c r="AE115" s="930"/>
      <c r="AF115" s="931">
        <v>63334</v>
      </c>
      <c r="AG115" s="929"/>
      <c r="AH115" s="929"/>
      <c r="AI115" s="929"/>
      <c r="AJ115" s="930"/>
      <c r="AK115" s="931">
        <v>63904</v>
      </c>
      <c r="AL115" s="929"/>
      <c r="AM115" s="929"/>
      <c r="AN115" s="929"/>
      <c r="AO115" s="930"/>
      <c r="AP115" s="932">
        <v>0</v>
      </c>
      <c r="AQ115" s="933"/>
      <c r="AR115" s="933"/>
      <c r="AS115" s="933"/>
      <c r="AT115" s="934"/>
      <c r="AU115" s="899"/>
      <c r="AV115" s="900"/>
      <c r="AW115" s="900"/>
      <c r="AX115" s="900"/>
      <c r="AY115" s="900"/>
      <c r="AZ115" s="913" t="s">
        <v>462</v>
      </c>
      <c r="BA115" s="914"/>
      <c r="BB115" s="914"/>
      <c r="BC115" s="914"/>
      <c r="BD115" s="914"/>
      <c r="BE115" s="914"/>
      <c r="BF115" s="914"/>
      <c r="BG115" s="914"/>
      <c r="BH115" s="914"/>
      <c r="BI115" s="914"/>
      <c r="BJ115" s="914"/>
      <c r="BK115" s="914"/>
      <c r="BL115" s="914"/>
      <c r="BM115" s="914"/>
      <c r="BN115" s="914"/>
      <c r="BO115" s="914"/>
      <c r="BP115" s="915"/>
      <c r="BQ115" s="916" t="s">
        <v>447</v>
      </c>
      <c r="BR115" s="917"/>
      <c r="BS115" s="917"/>
      <c r="BT115" s="917"/>
      <c r="BU115" s="917"/>
      <c r="BV115" s="917" t="s">
        <v>447</v>
      </c>
      <c r="BW115" s="917"/>
      <c r="BX115" s="917"/>
      <c r="BY115" s="917"/>
      <c r="BZ115" s="917"/>
      <c r="CA115" s="917" t="s">
        <v>447</v>
      </c>
      <c r="CB115" s="917"/>
      <c r="CC115" s="917"/>
      <c r="CD115" s="917"/>
      <c r="CE115" s="917"/>
      <c r="CF115" s="911" t="s">
        <v>447</v>
      </c>
      <c r="CG115" s="912"/>
      <c r="CH115" s="912"/>
      <c r="CI115" s="912"/>
      <c r="CJ115" s="912"/>
      <c r="CK115" s="939"/>
      <c r="CL115" s="940"/>
      <c r="CM115" s="913" t="s">
        <v>463</v>
      </c>
      <c r="CN115" s="914"/>
      <c r="CO115" s="914"/>
      <c r="CP115" s="914"/>
      <c r="CQ115" s="914"/>
      <c r="CR115" s="914"/>
      <c r="CS115" s="914"/>
      <c r="CT115" s="914"/>
      <c r="CU115" s="914"/>
      <c r="CV115" s="914"/>
      <c r="CW115" s="914"/>
      <c r="CX115" s="914"/>
      <c r="CY115" s="914"/>
      <c r="CZ115" s="914"/>
      <c r="DA115" s="914"/>
      <c r="DB115" s="914"/>
      <c r="DC115" s="914"/>
      <c r="DD115" s="914"/>
      <c r="DE115" s="914"/>
      <c r="DF115" s="915"/>
      <c r="DG115" s="949" t="s">
        <v>464</v>
      </c>
      <c r="DH115" s="950"/>
      <c r="DI115" s="950"/>
      <c r="DJ115" s="950"/>
      <c r="DK115" s="951"/>
      <c r="DL115" s="952" t="s">
        <v>446</v>
      </c>
      <c r="DM115" s="950"/>
      <c r="DN115" s="950"/>
      <c r="DO115" s="950"/>
      <c r="DP115" s="951"/>
      <c r="DQ115" s="952" t="s">
        <v>447</v>
      </c>
      <c r="DR115" s="950"/>
      <c r="DS115" s="950"/>
      <c r="DT115" s="950"/>
      <c r="DU115" s="951"/>
      <c r="DV115" s="953" t="s">
        <v>447</v>
      </c>
      <c r="DW115" s="954"/>
      <c r="DX115" s="954"/>
      <c r="DY115" s="954"/>
      <c r="DZ115" s="955"/>
    </row>
    <row r="116" spans="1:130" s="160" customFormat="1" ht="26.25" customHeight="1" x14ac:dyDescent="0.2">
      <c r="A116" s="947"/>
      <c r="B116" s="948"/>
      <c r="C116" s="956" t="s">
        <v>465</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458</v>
      </c>
      <c r="AB116" s="950"/>
      <c r="AC116" s="950"/>
      <c r="AD116" s="950"/>
      <c r="AE116" s="951"/>
      <c r="AF116" s="952" t="s">
        <v>447</v>
      </c>
      <c r="AG116" s="950"/>
      <c r="AH116" s="950"/>
      <c r="AI116" s="950"/>
      <c r="AJ116" s="951"/>
      <c r="AK116" s="952" t="s">
        <v>446</v>
      </c>
      <c r="AL116" s="950"/>
      <c r="AM116" s="950"/>
      <c r="AN116" s="950"/>
      <c r="AO116" s="951"/>
      <c r="AP116" s="953" t="s">
        <v>446</v>
      </c>
      <c r="AQ116" s="954"/>
      <c r="AR116" s="954"/>
      <c r="AS116" s="954"/>
      <c r="AT116" s="955"/>
      <c r="AU116" s="899"/>
      <c r="AV116" s="900"/>
      <c r="AW116" s="900"/>
      <c r="AX116" s="900"/>
      <c r="AY116" s="900"/>
      <c r="AZ116" s="958" t="s">
        <v>466</v>
      </c>
      <c r="BA116" s="959"/>
      <c r="BB116" s="959"/>
      <c r="BC116" s="959"/>
      <c r="BD116" s="959"/>
      <c r="BE116" s="959"/>
      <c r="BF116" s="959"/>
      <c r="BG116" s="959"/>
      <c r="BH116" s="959"/>
      <c r="BI116" s="959"/>
      <c r="BJ116" s="959"/>
      <c r="BK116" s="959"/>
      <c r="BL116" s="959"/>
      <c r="BM116" s="959"/>
      <c r="BN116" s="959"/>
      <c r="BO116" s="959"/>
      <c r="BP116" s="960"/>
      <c r="BQ116" s="916" t="s">
        <v>447</v>
      </c>
      <c r="BR116" s="917"/>
      <c r="BS116" s="917"/>
      <c r="BT116" s="917"/>
      <c r="BU116" s="917"/>
      <c r="BV116" s="917" t="s">
        <v>447</v>
      </c>
      <c r="BW116" s="917"/>
      <c r="BX116" s="917"/>
      <c r="BY116" s="917"/>
      <c r="BZ116" s="917"/>
      <c r="CA116" s="917" t="s">
        <v>447</v>
      </c>
      <c r="CB116" s="917"/>
      <c r="CC116" s="917"/>
      <c r="CD116" s="917"/>
      <c r="CE116" s="917"/>
      <c r="CF116" s="911" t="s">
        <v>447</v>
      </c>
      <c r="CG116" s="912"/>
      <c r="CH116" s="912"/>
      <c r="CI116" s="912"/>
      <c r="CJ116" s="912"/>
      <c r="CK116" s="939"/>
      <c r="CL116" s="940"/>
      <c r="CM116" s="913" t="s">
        <v>467</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49" t="s">
        <v>468</v>
      </c>
      <c r="DH116" s="950"/>
      <c r="DI116" s="950"/>
      <c r="DJ116" s="950"/>
      <c r="DK116" s="951"/>
      <c r="DL116" s="952" t="s">
        <v>447</v>
      </c>
      <c r="DM116" s="950"/>
      <c r="DN116" s="950"/>
      <c r="DO116" s="950"/>
      <c r="DP116" s="951"/>
      <c r="DQ116" s="952" t="s">
        <v>447</v>
      </c>
      <c r="DR116" s="950"/>
      <c r="DS116" s="950"/>
      <c r="DT116" s="950"/>
      <c r="DU116" s="951"/>
      <c r="DV116" s="953" t="s">
        <v>458</v>
      </c>
      <c r="DW116" s="954"/>
      <c r="DX116" s="954"/>
      <c r="DY116" s="954"/>
      <c r="DZ116" s="955"/>
    </row>
    <row r="117" spans="1:130" s="160" customFormat="1" ht="26.25" customHeight="1" x14ac:dyDescent="0.2">
      <c r="A117" s="903" t="s">
        <v>188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68" t="s">
        <v>469</v>
      </c>
      <c r="Z117" s="885"/>
      <c r="AA117" s="969">
        <v>46231198</v>
      </c>
      <c r="AB117" s="970"/>
      <c r="AC117" s="970"/>
      <c r="AD117" s="970"/>
      <c r="AE117" s="971"/>
      <c r="AF117" s="972">
        <v>46740555</v>
      </c>
      <c r="AG117" s="970"/>
      <c r="AH117" s="970"/>
      <c r="AI117" s="970"/>
      <c r="AJ117" s="971"/>
      <c r="AK117" s="972">
        <v>45541427</v>
      </c>
      <c r="AL117" s="970"/>
      <c r="AM117" s="970"/>
      <c r="AN117" s="970"/>
      <c r="AO117" s="971"/>
      <c r="AP117" s="973"/>
      <c r="AQ117" s="974"/>
      <c r="AR117" s="974"/>
      <c r="AS117" s="974"/>
      <c r="AT117" s="975"/>
      <c r="AU117" s="899"/>
      <c r="AV117" s="900"/>
      <c r="AW117" s="900"/>
      <c r="AX117" s="900"/>
      <c r="AY117" s="900"/>
      <c r="AZ117" s="965" t="s">
        <v>470</v>
      </c>
      <c r="BA117" s="966"/>
      <c r="BB117" s="966"/>
      <c r="BC117" s="966"/>
      <c r="BD117" s="966"/>
      <c r="BE117" s="966"/>
      <c r="BF117" s="966"/>
      <c r="BG117" s="966"/>
      <c r="BH117" s="966"/>
      <c r="BI117" s="966"/>
      <c r="BJ117" s="966"/>
      <c r="BK117" s="966"/>
      <c r="BL117" s="966"/>
      <c r="BM117" s="966"/>
      <c r="BN117" s="966"/>
      <c r="BO117" s="966"/>
      <c r="BP117" s="967"/>
      <c r="BQ117" s="916" t="s">
        <v>468</v>
      </c>
      <c r="BR117" s="917"/>
      <c r="BS117" s="917"/>
      <c r="BT117" s="917"/>
      <c r="BU117" s="917"/>
      <c r="BV117" s="917" t="s">
        <v>468</v>
      </c>
      <c r="BW117" s="917"/>
      <c r="BX117" s="917"/>
      <c r="BY117" s="917"/>
      <c r="BZ117" s="917"/>
      <c r="CA117" s="917" t="s">
        <v>464</v>
      </c>
      <c r="CB117" s="917"/>
      <c r="CC117" s="917"/>
      <c r="CD117" s="917"/>
      <c r="CE117" s="917"/>
      <c r="CF117" s="911" t="s">
        <v>447</v>
      </c>
      <c r="CG117" s="912"/>
      <c r="CH117" s="912"/>
      <c r="CI117" s="912"/>
      <c r="CJ117" s="912"/>
      <c r="CK117" s="939"/>
      <c r="CL117" s="940"/>
      <c r="CM117" s="913" t="s">
        <v>471</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49" t="s">
        <v>468</v>
      </c>
      <c r="DH117" s="950"/>
      <c r="DI117" s="950"/>
      <c r="DJ117" s="950"/>
      <c r="DK117" s="951"/>
      <c r="DL117" s="952" t="s">
        <v>447</v>
      </c>
      <c r="DM117" s="950"/>
      <c r="DN117" s="950"/>
      <c r="DO117" s="950"/>
      <c r="DP117" s="951"/>
      <c r="DQ117" s="952" t="s">
        <v>458</v>
      </c>
      <c r="DR117" s="950"/>
      <c r="DS117" s="950"/>
      <c r="DT117" s="950"/>
      <c r="DU117" s="951"/>
      <c r="DV117" s="953" t="s">
        <v>464</v>
      </c>
      <c r="DW117" s="954"/>
      <c r="DX117" s="954"/>
      <c r="DY117" s="954"/>
      <c r="DZ117" s="955"/>
    </row>
    <row r="118" spans="1:130" s="160" customFormat="1" ht="26.25" customHeight="1" x14ac:dyDescent="0.2">
      <c r="A118" s="903" t="s">
        <v>440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437</v>
      </c>
      <c r="AB118" s="884"/>
      <c r="AC118" s="884"/>
      <c r="AD118" s="884"/>
      <c r="AE118" s="885"/>
      <c r="AF118" s="883" t="s">
        <v>438</v>
      </c>
      <c r="AG118" s="884"/>
      <c r="AH118" s="884"/>
      <c r="AI118" s="884"/>
      <c r="AJ118" s="885"/>
      <c r="AK118" s="883" t="s">
        <v>311</v>
      </c>
      <c r="AL118" s="884"/>
      <c r="AM118" s="884"/>
      <c r="AN118" s="884"/>
      <c r="AO118" s="885"/>
      <c r="AP118" s="961" t="s">
        <v>439</v>
      </c>
      <c r="AQ118" s="962"/>
      <c r="AR118" s="962"/>
      <c r="AS118" s="962"/>
      <c r="AT118" s="963"/>
      <c r="AU118" s="899"/>
      <c r="AV118" s="900"/>
      <c r="AW118" s="900"/>
      <c r="AX118" s="900"/>
      <c r="AY118" s="900"/>
      <c r="AZ118" s="964" t="s">
        <v>472</v>
      </c>
      <c r="BA118" s="956"/>
      <c r="BB118" s="956"/>
      <c r="BC118" s="956"/>
      <c r="BD118" s="956"/>
      <c r="BE118" s="956"/>
      <c r="BF118" s="956"/>
      <c r="BG118" s="956"/>
      <c r="BH118" s="956"/>
      <c r="BI118" s="956"/>
      <c r="BJ118" s="956"/>
      <c r="BK118" s="956"/>
      <c r="BL118" s="956"/>
      <c r="BM118" s="956"/>
      <c r="BN118" s="956"/>
      <c r="BO118" s="956"/>
      <c r="BP118" s="957"/>
      <c r="BQ118" s="990" t="s">
        <v>468</v>
      </c>
      <c r="BR118" s="991"/>
      <c r="BS118" s="991"/>
      <c r="BT118" s="991"/>
      <c r="BU118" s="991"/>
      <c r="BV118" s="991" t="s">
        <v>468</v>
      </c>
      <c r="BW118" s="991"/>
      <c r="BX118" s="991"/>
      <c r="BY118" s="991"/>
      <c r="BZ118" s="991"/>
      <c r="CA118" s="991" t="s">
        <v>458</v>
      </c>
      <c r="CB118" s="991"/>
      <c r="CC118" s="991"/>
      <c r="CD118" s="991"/>
      <c r="CE118" s="991"/>
      <c r="CF118" s="911" t="s">
        <v>447</v>
      </c>
      <c r="CG118" s="912"/>
      <c r="CH118" s="912"/>
      <c r="CI118" s="912"/>
      <c r="CJ118" s="912"/>
      <c r="CK118" s="939"/>
      <c r="CL118" s="940"/>
      <c r="CM118" s="913" t="s">
        <v>473</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49" t="s">
        <v>468</v>
      </c>
      <c r="DH118" s="950"/>
      <c r="DI118" s="950"/>
      <c r="DJ118" s="950"/>
      <c r="DK118" s="951"/>
      <c r="DL118" s="952" t="s">
        <v>464</v>
      </c>
      <c r="DM118" s="950"/>
      <c r="DN118" s="950"/>
      <c r="DO118" s="950"/>
      <c r="DP118" s="951"/>
      <c r="DQ118" s="952" t="s">
        <v>447</v>
      </c>
      <c r="DR118" s="950"/>
      <c r="DS118" s="950"/>
      <c r="DT118" s="950"/>
      <c r="DU118" s="951"/>
      <c r="DV118" s="953" t="s">
        <v>468</v>
      </c>
      <c r="DW118" s="954"/>
      <c r="DX118" s="954"/>
      <c r="DY118" s="954"/>
      <c r="DZ118" s="955"/>
    </row>
    <row r="119" spans="1:130" s="160" customFormat="1" ht="26.25" customHeight="1" x14ac:dyDescent="0.2">
      <c r="A119" s="1048" t="s">
        <v>443</v>
      </c>
      <c r="B119" s="938"/>
      <c r="C119" s="920" t="s">
        <v>444</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890">
        <v>55117</v>
      </c>
      <c r="AB119" s="891"/>
      <c r="AC119" s="891"/>
      <c r="AD119" s="891"/>
      <c r="AE119" s="892"/>
      <c r="AF119" s="893">
        <v>55681</v>
      </c>
      <c r="AG119" s="891"/>
      <c r="AH119" s="891"/>
      <c r="AI119" s="891"/>
      <c r="AJ119" s="892"/>
      <c r="AK119" s="893">
        <v>56251</v>
      </c>
      <c r="AL119" s="891"/>
      <c r="AM119" s="891"/>
      <c r="AN119" s="891"/>
      <c r="AO119" s="892"/>
      <c r="AP119" s="894">
        <v>0</v>
      </c>
      <c r="AQ119" s="895"/>
      <c r="AR119" s="895"/>
      <c r="AS119" s="895"/>
      <c r="AT119" s="896"/>
      <c r="AU119" s="901"/>
      <c r="AV119" s="902"/>
      <c r="AW119" s="902"/>
      <c r="AX119" s="902"/>
      <c r="AY119" s="902"/>
      <c r="AZ119" s="181" t="s">
        <v>188</v>
      </c>
      <c r="BA119" s="181"/>
      <c r="BB119" s="181"/>
      <c r="BC119" s="181"/>
      <c r="BD119" s="181"/>
      <c r="BE119" s="181"/>
      <c r="BF119" s="181"/>
      <c r="BG119" s="181"/>
      <c r="BH119" s="181"/>
      <c r="BI119" s="181"/>
      <c r="BJ119" s="181"/>
      <c r="BK119" s="181"/>
      <c r="BL119" s="181"/>
      <c r="BM119" s="181"/>
      <c r="BN119" s="181"/>
      <c r="BO119" s="968" t="s">
        <v>474</v>
      </c>
      <c r="BP119" s="996"/>
      <c r="BQ119" s="990">
        <v>676676393</v>
      </c>
      <c r="BR119" s="991"/>
      <c r="BS119" s="991"/>
      <c r="BT119" s="991"/>
      <c r="BU119" s="991"/>
      <c r="BV119" s="991">
        <v>677726304</v>
      </c>
      <c r="BW119" s="991"/>
      <c r="BX119" s="991"/>
      <c r="BY119" s="991"/>
      <c r="BZ119" s="991"/>
      <c r="CA119" s="991">
        <v>663608884</v>
      </c>
      <c r="CB119" s="991"/>
      <c r="CC119" s="991"/>
      <c r="CD119" s="991"/>
      <c r="CE119" s="991"/>
      <c r="CF119" s="992"/>
      <c r="CG119" s="993"/>
      <c r="CH119" s="993"/>
      <c r="CI119" s="993"/>
      <c r="CJ119" s="994"/>
      <c r="CK119" s="941"/>
      <c r="CL119" s="942"/>
      <c r="CM119" s="964" t="s">
        <v>475</v>
      </c>
      <c r="CN119" s="956"/>
      <c r="CO119" s="956"/>
      <c r="CP119" s="956"/>
      <c r="CQ119" s="956"/>
      <c r="CR119" s="956"/>
      <c r="CS119" s="956"/>
      <c r="CT119" s="956"/>
      <c r="CU119" s="956"/>
      <c r="CV119" s="956"/>
      <c r="CW119" s="956"/>
      <c r="CX119" s="956"/>
      <c r="CY119" s="956"/>
      <c r="CZ119" s="956"/>
      <c r="DA119" s="956"/>
      <c r="DB119" s="956"/>
      <c r="DC119" s="956"/>
      <c r="DD119" s="956"/>
      <c r="DE119" s="956"/>
      <c r="DF119" s="957"/>
      <c r="DG119" s="995" t="s">
        <v>468</v>
      </c>
      <c r="DH119" s="977"/>
      <c r="DI119" s="977"/>
      <c r="DJ119" s="977"/>
      <c r="DK119" s="978"/>
      <c r="DL119" s="976" t="s">
        <v>468</v>
      </c>
      <c r="DM119" s="977"/>
      <c r="DN119" s="977"/>
      <c r="DO119" s="977"/>
      <c r="DP119" s="978"/>
      <c r="DQ119" s="976" t="s">
        <v>468</v>
      </c>
      <c r="DR119" s="977"/>
      <c r="DS119" s="977"/>
      <c r="DT119" s="977"/>
      <c r="DU119" s="978"/>
      <c r="DV119" s="979" t="s">
        <v>468</v>
      </c>
      <c r="DW119" s="980"/>
      <c r="DX119" s="980"/>
      <c r="DY119" s="980"/>
      <c r="DZ119" s="981"/>
    </row>
    <row r="120" spans="1:130" s="160" customFormat="1" ht="26.25" customHeight="1" x14ac:dyDescent="0.2">
      <c r="A120" s="1049"/>
      <c r="B120" s="940"/>
      <c r="C120" s="913" t="s">
        <v>449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49">
        <v>7653</v>
      </c>
      <c r="AB120" s="950"/>
      <c r="AC120" s="950"/>
      <c r="AD120" s="950"/>
      <c r="AE120" s="951"/>
      <c r="AF120" s="952">
        <v>7653</v>
      </c>
      <c r="AG120" s="950"/>
      <c r="AH120" s="950"/>
      <c r="AI120" s="950"/>
      <c r="AJ120" s="951"/>
      <c r="AK120" s="952">
        <v>7653</v>
      </c>
      <c r="AL120" s="950"/>
      <c r="AM120" s="950"/>
      <c r="AN120" s="950"/>
      <c r="AO120" s="951"/>
      <c r="AP120" s="953">
        <v>0</v>
      </c>
      <c r="AQ120" s="954"/>
      <c r="AR120" s="954"/>
      <c r="AS120" s="954"/>
      <c r="AT120" s="955"/>
      <c r="AU120" s="982" t="s">
        <v>476</v>
      </c>
      <c r="AV120" s="983"/>
      <c r="AW120" s="983"/>
      <c r="AX120" s="983"/>
      <c r="AY120" s="984"/>
      <c r="AZ120" s="920" t="s">
        <v>477</v>
      </c>
      <c r="BA120" s="888"/>
      <c r="BB120" s="888"/>
      <c r="BC120" s="888"/>
      <c r="BD120" s="888"/>
      <c r="BE120" s="888"/>
      <c r="BF120" s="888"/>
      <c r="BG120" s="888"/>
      <c r="BH120" s="888"/>
      <c r="BI120" s="888"/>
      <c r="BJ120" s="888"/>
      <c r="BK120" s="888"/>
      <c r="BL120" s="888"/>
      <c r="BM120" s="888"/>
      <c r="BN120" s="888"/>
      <c r="BO120" s="888"/>
      <c r="BP120" s="889"/>
      <c r="BQ120" s="921">
        <v>81399470</v>
      </c>
      <c r="BR120" s="922"/>
      <c r="BS120" s="922"/>
      <c r="BT120" s="922"/>
      <c r="BU120" s="922"/>
      <c r="BV120" s="922">
        <v>108080165</v>
      </c>
      <c r="BW120" s="922"/>
      <c r="BX120" s="922"/>
      <c r="BY120" s="922"/>
      <c r="BZ120" s="922"/>
      <c r="CA120" s="922">
        <v>111059807</v>
      </c>
      <c r="CB120" s="922"/>
      <c r="CC120" s="922"/>
      <c r="CD120" s="922"/>
      <c r="CE120" s="922"/>
      <c r="CF120" s="935">
        <v>54.1</v>
      </c>
      <c r="CG120" s="936"/>
      <c r="CH120" s="936"/>
      <c r="CI120" s="936"/>
      <c r="CJ120" s="936"/>
      <c r="CK120" s="997" t="s">
        <v>478</v>
      </c>
      <c r="CL120" s="998"/>
      <c r="CM120" s="998"/>
      <c r="CN120" s="998"/>
      <c r="CO120" s="999"/>
      <c r="CP120" s="1005" t="s">
        <v>479</v>
      </c>
      <c r="CQ120" s="1006"/>
      <c r="CR120" s="1006"/>
      <c r="CS120" s="1006"/>
      <c r="CT120" s="1006"/>
      <c r="CU120" s="1006"/>
      <c r="CV120" s="1006"/>
      <c r="CW120" s="1006"/>
      <c r="CX120" s="1006"/>
      <c r="CY120" s="1006"/>
      <c r="CZ120" s="1006"/>
      <c r="DA120" s="1006"/>
      <c r="DB120" s="1006"/>
      <c r="DC120" s="1006"/>
      <c r="DD120" s="1006"/>
      <c r="DE120" s="1006"/>
      <c r="DF120" s="1007"/>
      <c r="DG120" s="921">
        <v>93534749</v>
      </c>
      <c r="DH120" s="922"/>
      <c r="DI120" s="922"/>
      <c r="DJ120" s="922"/>
      <c r="DK120" s="922"/>
      <c r="DL120" s="922">
        <v>87514405</v>
      </c>
      <c r="DM120" s="922"/>
      <c r="DN120" s="922"/>
      <c r="DO120" s="922"/>
      <c r="DP120" s="922"/>
      <c r="DQ120" s="922">
        <v>81332533</v>
      </c>
      <c r="DR120" s="922"/>
      <c r="DS120" s="922"/>
      <c r="DT120" s="922"/>
      <c r="DU120" s="922"/>
      <c r="DV120" s="923">
        <v>39.6</v>
      </c>
      <c r="DW120" s="923"/>
      <c r="DX120" s="923"/>
      <c r="DY120" s="923"/>
      <c r="DZ120" s="924"/>
    </row>
    <row r="121" spans="1:130" s="160" customFormat="1" ht="26.25" customHeight="1" x14ac:dyDescent="0.2">
      <c r="A121" s="1049"/>
      <c r="B121" s="940"/>
      <c r="C121" s="965" t="s">
        <v>480</v>
      </c>
      <c r="D121" s="966"/>
      <c r="E121" s="966"/>
      <c r="F121" s="966"/>
      <c r="G121" s="966"/>
      <c r="H121" s="966"/>
      <c r="I121" s="966"/>
      <c r="J121" s="966"/>
      <c r="K121" s="966"/>
      <c r="L121" s="966"/>
      <c r="M121" s="966"/>
      <c r="N121" s="966"/>
      <c r="O121" s="966"/>
      <c r="P121" s="966"/>
      <c r="Q121" s="966"/>
      <c r="R121" s="966"/>
      <c r="S121" s="966"/>
      <c r="T121" s="966"/>
      <c r="U121" s="966"/>
      <c r="V121" s="966"/>
      <c r="W121" s="966"/>
      <c r="X121" s="966"/>
      <c r="Y121" s="966"/>
      <c r="Z121" s="967"/>
      <c r="AA121" s="949" t="s">
        <v>468</v>
      </c>
      <c r="AB121" s="950"/>
      <c r="AC121" s="950"/>
      <c r="AD121" s="950"/>
      <c r="AE121" s="951"/>
      <c r="AF121" s="952" t="s">
        <v>468</v>
      </c>
      <c r="AG121" s="950"/>
      <c r="AH121" s="950"/>
      <c r="AI121" s="950"/>
      <c r="AJ121" s="951"/>
      <c r="AK121" s="952" t="s">
        <v>468</v>
      </c>
      <c r="AL121" s="950"/>
      <c r="AM121" s="950"/>
      <c r="AN121" s="950"/>
      <c r="AO121" s="951"/>
      <c r="AP121" s="953" t="s">
        <v>468</v>
      </c>
      <c r="AQ121" s="954"/>
      <c r="AR121" s="954"/>
      <c r="AS121" s="954"/>
      <c r="AT121" s="955"/>
      <c r="AU121" s="985"/>
      <c r="AV121" s="986"/>
      <c r="AW121" s="986"/>
      <c r="AX121" s="986"/>
      <c r="AY121" s="987"/>
      <c r="AZ121" s="913" t="s">
        <v>481</v>
      </c>
      <c r="BA121" s="914"/>
      <c r="BB121" s="914"/>
      <c r="BC121" s="914"/>
      <c r="BD121" s="914"/>
      <c r="BE121" s="914"/>
      <c r="BF121" s="914"/>
      <c r="BG121" s="914"/>
      <c r="BH121" s="914"/>
      <c r="BI121" s="914"/>
      <c r="BJ121" s="914"/>
      <c r="BK121" s="914"/>
      <c r="BL121" s="914"/>
      <c r="BM121" s="914"/>
      <c r="BN121" s="914"/>
      <c r="BO121" s="914"/>
      <c r="BP121" s="915"/>
      <c r="BQ121" s="916">
        <v>154177356</v>
      </c>
      <c r="BR121" s="917"/>
      <c r="BS121" s="917"/>
      <c r="BT121" s="917"/>
      <c r="BU121" s="917"/>
      <c r="BV121" s="917">
        <v>158002970</v>
      </c>
      <c r="BW121" s="917"/>
      <c r="BX121" s="917"/>
      <c r="BY121" s="917"/>
      <c r="BZ121" s="917"/>
      <c r="CA121" s="917">
        <v>154805698</v>
      </c>
      <c r="CB121" s="917"/>
      <c r="CC121" s="917"/>
      <c r="CD121" s="917"/>
      <c r="CE121" s="917"/>
      <c r="CF121" s="911">
        <v>75.400000000000006</v>
      </c>
      <c r="CG121" s="912"/>
      <c r="CH121" s="912"/>
      <c r="CI121" s="912"/>
      <c r="CJ121" s="912"/>
      <c r="CK121" s="1000"/>
      <c r="CL121" s="1001"/>
      <c r="CM121" s="1001"/>
      <c r="CN121" s="1001"/>
      <c r="CO121" s="1002"/>
      <c r="CP121" s="1010" t="s">
        <v>482</v>
      </c>
      <c r="CQ121" s="1011"/>
      <c r="CR121" s="1011"/>
      <c r="CS121" s="1011"/>
      <c r="CT121" s="1011"/>
      <c r="CU121" s="1011"/>
      <c r="CV121" s="1011"/>
      <c r="CW121" s="1011"/>
      <c r="CX121" s="1011"/>
      <c r="CY121" s="1011"/>
      <c r="CZ121" s="1011"/>
      <c r="DA121" s="1011"/>
      <c r="DB121" s="1011"/>
      <c r="DC121" s="1011"/>
      <c r="DD121" s="1011"/>
      <c r="DE121" s="1011"/>
      <c r="DF121" s="1012"/>
      <c r="DG121" s="916">
        <v>34961</v>
      </c>
      <c r="DH121" s="917"/>
      <c r="DI121" s="917"/>
      <c r="DJ121" s="917"/>
      <c r="DK121" s="917"/>
      <c r="DL121" s="917">
        <v>36711</v>
      </c>
      <c r="DM121" s="917"/>
      <c r="DN121" s="917"/>
      <c r="DO121" s="917"/>
      <c r="DP121" s="917"/>
      <c r="DQ121" s="917">
        <v>41838</v>
      </c>
      <c r="DR121" s="917"/>
      <c r="DS121" s="917"/>
      <c r="DT121" s="917"/>
      <c r="DU121" s="917"/>
      <c r="DV121" s="918">
        <v>0</v>
      </c>
      <c r="DW121" s="918"/>
      <c r="DX121" s="918"/>
      <c r="DY121" s="918"/>
      <c r="DZ121" s="919"/>
    </row>
    <row r="122" spans="1:130" s="160" customFormat="1" ht="26.25" customHeight="1" x14ac:dyDescent="0.2">
      <c r="A122" s="1049"/>
      <c r="B122" s="940"/>
      <c r="C122" s="913" t="s">
        <v>460</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49" t="s">
        <v>468</v>
      </c>
      <c r="AB122" s="950"/>
      <c r="AC122" s="950"/>
      <c r="AD122" s="950"/>
      <c r="AE122" s="951"/>
      <c r="AF122" s="952" t="s">
        <v>468</v>
      </c>
      <c r="AG122" s="950"/>
      <c r="AH122" s="950"/>
      <c r="AI122" s="950"/>
      <c r="AJ122" s="951"/>
      <c r="AK122" s="952" t="s">
        <v>468</v>
      </c>
      <c r="AL122" s="950"/>
      <c r="AM122" s="950"/>
      <c r="AN122" s="950"/>
      <c r="AO122" s="951"/>
      <c r="AP122" s="953" t="s">
        <v>468</v>
      </c>
      <c r="AQ122" s="954"/>
      <c r="AR122" s="954"/>
      <c r="AS122" s="954"/>
      <c r="AT122" s="955"/>
      <c r="AU122" s="985"/>
      <c r="AV122" s="986"/>
      <c r="AW122" s="986"/>
      <c r="AX122" s="986"/>
      <c r="AY122" s="987"/>
      <c r="AZ122" s="964" t="s">
        <v>483</v>
      </c>
      <c r="BA122" s="956"/>
      <c r="BB122" s="956"/>
      <c r="BC122" s="956"/>
      <c r="BD122" s="956"/>
      <c r="BE122" s="956"/>
      <c r="BF122" s="956"/>
      <c r="BG122" s="956"/>
      <c r="BH122" s="956"/>
      <c r="BI122" s="956"/>
      <c r="BJ122" s="956"/>
      <c r="BK122" s="956"/>
      <c r="BL122" s="956"/>
      <c r="BM122" s="956"/>
      <c r="BN122" s="956"/>
      <c r="BO122" s="956"/>
      <c r="BP122" s="957"/>
      <c r="BQ122" s="990">
        <v>430978890</v>
      </c>
      <c r="BR122" s="991"/>
      <c r="BS122" s="991"/>
      <c r="BT122" s="991"/>
      <c r="BU122" s="991"/>
      <c r="BV122" s="991">
        <v>437979605</v>
      </c>
      <c r="BW122" s="991"/>
      <c r="BX122" s="991"/>
      <c r="BY122" s="991"/>
      <c r="BZ122" s="991"/>
      <c r="CA122" s="991">
        <v>436039820</v>
      </c>
      <c r="CB122" s="991"/>
      <c r="CC122" s="991"/>
      <c r="CD122" s="991"/>
      <c r="CE122" s="991"/>
      <c r="CF122" s="1008">
        <v>212.3</v>
      </c>
      <c r="CG122" s="1009"/>
      <c r="CH122" s="1009"/>
      <c r="CI122" s="1009"/>
      <c r="CJ122" s="1009"/>
      <c r="CK122" s="1000"/>
      <c r="CL122" s="1001"/>
      <c r="CM122" s="1001"/>
      <c r="CN122" s="1001"/>
      <c r="CO122" s="1002"/>
      <c r="CP122" s="1010"/>
      <c r="CQ122" s="1011"/>
      <c r="CR122" s="1011"/>
      <c r="CS122" s="1011"/>
      <c r="CT122" s="1011"/>
      <c r="CU122" s="1011"/>
      <c r="CV122" s="1011"/>
      <c r="CW122" s="1011"/>
      <c r="CX122" s="1011"/>
      <c r="CY122" s="1011"/>
      <c r="CZ122" s="1011"/>
      <c r="DA122" s="1011"/>
      <c r="DB122" s="1011"/>
      <c r="DC122" s="1011"/>
      <c r="DD122" s="1011"/>
      <c r="DE122" s="1011"/>
      <c r="DF122" s="1012"/>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60" customFormat="1" ht="26.25" customHeight="1" x14ac:dyDescent="0.2">
      <c r="A123" s="1049"/>
      <c r="B123" s="940"/>
      <c r="C123" s="913" t="s">
        <v>467</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49" t="s">
        <v>458</v>
      </c>
      <c r="AB123" s="950"/>
      <c r="AC123" s="950"/>
      <c r="AD123" s="950"/>
      <c r="AE123" s="951"/>
      <c r="AF123" s="952" t="s">
        <v>458</v>
      </c>
      <c r="AG123" s="950"/>
      <c r="AH123" s="950"/>
      <c r="AI123" s="950"/>
      <c r="AJ123" s="951"/>
      <c r="AK123" s="952" t="s">
        <v>458</v>
      </c>
      <c r="AL123" s="950"/>
      <c r="AM123" s="950"/>
      <c r="AN123" s="950"/>
      <c r="AO123" s="951"/>
      <c r="AP123" s="953" t="s">
        <v>458</v>
      </c>
      <c r="AQ123" s="954"/>
      <c r="AR123" s="954"/>
      <c r="AS123" s="954"/>
      <c r="AT123" s="955"/>
      <c r="AU123" s="988"/>
      <c r="AV123" s="989"/>
      <c r="AW123" s="989"/>
      <c r="AX123" s="989"/>
      <c r="AY123" s="989"/>
      <c r="AZ123" s="181" t="s">
        <v>188</v>
      </c>
      <c r="BA123" s="181"/>
      <c r="BB123" s="181"/>
      <c r="BC123" s="181"/>
      <c r="BD123" s="181"/>
      <c r="BE123" s="181"/>
      <c r="BF123" s="181"/>
      <c r="BG123" s="181"/>
      <c r="BH123" s="181"/>
      <c r="BI123" s="181"/>
      <c r="BJ123" s="181"/>
      <c r="BK123" s="181"/>
      <c r="BL123" s="181"/>
      <c r="BM123" s="181"/>
      <c r="BN123" s="181"/>
      <c r="BO123" s="968" t="s">
        <v>484</v>
      </c>
      <c r="BP123" s="996"/>
      <c r="BQ123" s="1055">
        <v>666555716</v>
      </c>
      <c r="BR123" s="1022"/>
      <c r="BS123" s="1022"/>
      <c r="BT123" s="1022"/>
      <c r="BU123" s="1022"/>
      <c r="BV123" s="1022">
        <v>704062740</v>
      </c>
      <c r="BW123" s="1022"/>
      <c r="BX123" s="1022"/>
      <c r="BY123" s="1022"/>
      <c r="BZ123" s="1022"/>
      <c r="CA123" s="1022">
        <v>701905325</v>
      </c>
      <c r="CB123" s="1022"/>
      <c r="CC123" s="1022"/>
      <c r="CD123" s="1022"/>
      <c r="CE123" s="1022"/>
      <c r="CF123" s="992"/>
      <c r="CG123" s="993"/>
      <c r="CH123" s="993"/>
      <c r="CI123" s="993"/>
      <c r="CJ123" s="994"/>
      <c r="CK123" s="1000"/>
      <c r="CL123" s="1001"/>
      <c r="CM123" s="1001"/>
      <c r="CN123" s="1001"/>
      <c r="CO123" s="1002"/>
      <c r="CP123" s="1010"/>
      <c r="CQ123" s="1011"/>
      <c r="CR123" s="1011"/>
      <c r="CS123" s="1011"/>
      <c r="CT123" s="1011"/>
      <c r="CU123" s="1011"/>
      <c r="CV123" s="1011"/>
      <c r="CW123" s="1011"/>
      <c r="CX123" s="1011"/>
      <c r="CY123" s="1011"/>
      <c r="CZ123" s="1011"/>
      <c r="DA123" s="1011"/>
      <c r="DB123" s="1011"/>
      <c r="DC123" s="1011"/>
      <c r="DD123" s="1011"/>
      <c r="DE123" s="1011"/>
      <c r="DF123" s="1012"/>
      <c r="DG123" s="949"/>
      <c r="DH123" s="950"/>
      <c r="DI123" s="950"/>
      <c r="DJ123" s="950"/>
      <c r="DK123" s="951"/>
      <c r="DL123" s="952"/>
      <c r="DM123" s="950"/>
      <c r="DN123" s="950"/>
      <c r="DO123" s="950"/>
      <c r="DP123" s="951"/>
      <c r="DQ123" s="952"/>
      <c r="DR123" s="950"/>
      <c r="DS123" s="950"/>
      <c r="DT123" s="950"/>
      <c r="DU123" s="951"/>
      <c r="DV123" s="953"/>
      <c r="DW123" s="954"/>
      <c r="DX123" s="954"/>
      <c r="DY123" s="954"/>
      <c r="DZ123" s="955"/>
    </row>
    <row r="124" spans="1:130" s="160" customFormat="1" ht="26.25" customHeight="1" thickBot="1" x14ac:dyDescent="0.25">
      <c r="A124" s="1049"/>
      <c r="B124" s="940"/>
      <c r="C124" s="913" t="s">
        <v>471</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49" t="s">
        <v>398</v>
      </c>
      <c r="AB124" s="950"/>
      <c r="AC124" s="950"/>
      <c r="AD124" s="950"/>
      <c r="AE124" s="951"/>
      <c r="AF124" s="952" t="s">
        <v>485</v>
      </c>
      <c r="AG124" s="950"/>
      <c r="AH124" s="950"/>
      <c r="AI124" s="950"/>
      <c r="AJ124" s="951"/>
      <c r="AK124" s="952" t="s">
        <v>458</v>
      </c>
      <c r="AL124" s="950"/>
      <c r="AM124" s="950"/>
      <c r="AN124" s="950"/>
      <c r="AO124" s="951"/>
      <c r="AP124" s="953" t="s">
        <v>486</v>
      </c>
      <c r="AQ124" s="954"/>
      <c r="AR124" s="954"/>
      <c r="AS124" s="954"/>
      <c r="AT124" s="955"/>
      <c r="AU124" s="1051" t="s">
        <v>487</v>
      </c>
      <c r="AV124" s="1052"/>
      <c r="AW124" s="1052"/>
      <c r="AX124" s="1052"/>
      <c r="AY124" s="1052"/>
      <c r="AZ124" s="1052"/>
      <c r="BA124" s="1052"/>
      <c r="BB124" s="1052"/>
      <c r="BC124" s="1052"/>
      <c r="BD124" s="1052"/>
      <c r="BE124" s="1052"/>
      <c r="BF124" s="1052"/>
      <c r="BG124" s="1052"/>
      <c r="BH124" s="1052"/>
      <c r="BI124" s="1052"/>
      <c r="BJ124" s="1052"/>
      <c r="BK124" s="1052"/>
      <c r="BL124" s="1052"/>
      <c r="BM124" s="1052"/>
      <c r="BN124" s="1052"/>
      <c r="BO124" s="1052"/>
      <c r="BP124" s="1053"/>
      <c r="BQ124" s="1054">
        <v>5</v>
      </c>
      <c r="BR124" s="1018"/>
      <c r="BS124" s="1018"/>
      <c r="BT124" s="1018"/>
      <c r="BU124" s="1018"/>
      <c r="BV124" s="1018" t="s">
        <v>488</v>
      </c>
      <c r="BW124" s="1018"/>
      <c r="BX124" s="1018"/>
      <c r="BY124" s="1018"/>
      <c r="BZ124" s="1018"/>
      <c r="CA124" s="1018" t="s">
        <v>464</v>
      </c>
      <c r="CB124" s="1018"/>
      <c r="CC124" s="1018"/>
      <c r="CD124" s="1018"/>
      <c r="CE124" s="1018"/>
      <c r="CF124" s="1019"/>
      <c r="CG124" s="1020"/>
      <c r="CH124" s="1020"/>
      <c r="CI124" s="1020"/>
      <c r="CJ124" s="1021"/>
      <c r="CK124" s="1003"/>
      <c r="CL124" s="1003"/>
      <c r="CM124" s="1003"/>
      <c r="CN124" s="1003"/>
      <c r="CO124" s="1004"/>
      <c r="CP124" s="1010" t="s">
        <v>489</v>
      </c>
      <c r="CQ124" s="1011"/>
      <c r="CR124" s="1011"/>
      <c r="CS124" s="1011"/>
      <c r="CT124" s="1011"/>
      <c r="CU124" s="1011"/>
      <c r="CV124" s="1011"/>
      <c r="CW124" s="1011"/>
      <c r="CX124" s="1011"/>
      <c r="CY124" s="1011"/>
      <c r="CZ124" s="1011"/>
      <c r="DA124" s="1011"/>
      <c r="DB124" s="1011"/>
      <c r="DC124" s="1011"/>
      <c r="DD124" s="1011"/>
      <c r="DE124" s="1011"/>
      <c r="DF124" s="1012"/>
      <c r="DG124" s="995" t="s">
        <v>458</v>
      </c>
      <c r="DH124" s="977"/>
      <c r="DI124" s="977"/>
      <c r="DJ124" s="977"/>
      <c r="DK124" s="978"/>
      <c r="DL124" s="976" t="s">
        <v>277</v>
      </c>
      <c r="DM124" s="977"/>
      <c r="DN124" s="977"/>
      <c r="DO124" s="977"/>
      <c r="DP124" s="978"/>
      <c r="DQ124" s="976" t="s">
        <v>464</v>
      </c>
      <c r="DR124" s="977"/>
      <c r="DS124" s="977"/>
      <c r="DT124" s="977"/>
      <c r="DU124" s="978"/>
      <c r="DV124" s="979" t="s">
        <v>490</v>
      </c>
      <c r="DW124" s="980"/>
      <c r="DX124" s="980"/>
      <c r="DY124" s="980"/>
      <c r="DZ124" s="981"/>
    </row>
    <row r="125" spans="1:130" s="160" customFormat="1" ht="26.25" customHeight="1" x14ac:dyDescent="0.2">
      <c r="A125" s="1049"/>
      <c r="B125" s="940"/>
      <c r="C125" s="913" t="s">
        <v>473</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49" t="s">
        <v>486</v>
      </c>
      <c r="AB125" s="950"/>
      <c r="AC125" s="950"/>
      <c r="AD125" s="950"/>
      <c r="AE125" s="951"/>
      <c r="AF125" s="952" t="s">
        <v>277</v>
      </c>
      <c r="AG125" s="950"/>
      <c r="AH125" s="950"/>
      <c r="AI125" s="950"/>
      <c r="AJ125" s="951"/>
      <c r="AK125" s="952" t="s">
        <v>491</v>
      </c>
      <c r="AL125" s="950"/>
      <c r="AM125" s="950"/>
      <c r="AN125" s="950"/>
      <c r="AO125" s="951"/>
      <c r="AP125" s="953" t="s">
        <v>398</v>
      </c>
      <c r="AQ125" s="954"/>
      <c r="AR125" s="954"/>
      <c r="AS125" s="954"/>
      <c r="AT125" s="955"/>
      <c r="AU125" s="182"/>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62"/>
      <c r="BR125" s="162"/>
      <c r="BS125" s="162"/>
      <c r="BT125" s="162"/>
      <c r="BU125" s="162"/>
      <c r="BV125" s="162"/>
      <c r="BW125" s="162"/>
      <c r="BX125" s="162"/>
      <c r="BY125" s="162"/>
      <c r="BZ125" s="162"/>
      <c r="CA125" s="162"/>
      <c r="CB125" s="162"/>
      <c r="CC125" s="162"/>
      <c r="CD125" s="162"/>
      <c r="CE125" s="162"/>
      <c r="CF125" s="162"/>
      <c r="CG125" s="162"/>
      <c r="CH125" s="162"/>
      <c r="CI125" s="162"/>
      <c r="CJ125" s="184"/>
      <c r="CK125" s="1013" t="s">
        <v>492</v>
      </c>
      <c r="CL125" s="998"/>
      <c r="CM125" s="998"/>
      <c r="CN125" s="998"/>
      <c r="CO125" s="999"/>
      <c r="CP125" s="920" t="s">
        <v>493</v>
      </c>
      <c r="CQ125" s="888"/>
      <c r="CR125" s="888"/>
      <c r="CS125" s="888"/>
      <c r="CT125" s="888"/>
      <c r="CU125" s="888"/>
      <c r="CV125" s="888"/>
      <c r="CW125" s="888"/>
      <c r="CX125" s="888"/>
      <c r="CY125" s="888"/>
      <c r="CZ125" s="888"/>
      <c r="DA125" s="888"/>
      <c r="DB125" s="888"/>
      <c r="DC125" s="888"/>
      <c r="DD125" s="888"/>
      <c r="DE125" s="888"/>
      <c r="DF125" s="889"/>
      <c r="DG125" s="921" t="s">
        <v>486</v>
      </c>
      <c r="DH125" s="922"/>
      <c r="DI125" s="922"/>
      <c r="DJ125" s="922"/>
      <c r="DK125" s="922"/>
      <c r="DL125" s="922" t="s">
        <v>490</v>
      </c>
      <c r="DM125" s="922"/>
      <c r="DN125" s="922"/>
      <c r="DO125" s="922"/>
      <c r="DP125" s="922"/>
      <c r="DQ125" s="922" t="s">
        <v>491</v>
      </c>
      <c r="DR125" s="922"/>
      <c r="DS125" s="922"/>
      <c r="DT125" s="922"/>
      <c r="DU125" s="922"/>
      <c r="DV125" s="923" t="s">
        <v>277</v>
      </c>
      <c r="DW125" s="923"/>
      <c r="DX125" s="923"/>
      <c r="DY125" s="923"/>
      <c r="DZ125" s="924"/>
    </row>
    <row r="126" spans="1:130" s="160" customFormat="1" ht="26.25" customHeight="1" thickBot="1" x14ac:dyDescent="0.25">
      <c r="A126" s="1049"/>
      <c r="B126" s="940"/>
      <c r="C126" s="913" t="s">
        <v>475</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49" t="s">
        <v>458</v>
      </c>
      <c r="AB126" s="950"/>
      <c r="AC126" s="950"/>
      <c r="AD126" s="950"/>
      <c r="AE126" s="951"/>
      <c r="AF126" s="952" t="s">
        <v>446</v>
      </c>
      <c r="AG126" s="950"/>
      <c r="AH126" s="950"/>
      <c r="AI126" s="950"/>
      <c r="AJ126" s="951"/>
      <c r="AK126" s="952" t="s">
        <v>464</v>
      </c>
      <c r="AL126" s="950"/>
      <c r="AM126" s="950"/>
      <c r="AN126" s="950"/>
      <c r="AO126" s="951"/>
      <c r="AP126" s="953" t="s">
        <v>458</v>
      </c>
      <c r="AQ126" s="954"/>
      <c r="AR126" s="954"/>
      <c r="AS126" s="954"/>
      <c r="AT126" s="955"/>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85"/>
      <c r="CE126" s="185"/>
      <c r="CF126" s="185"/>
      <c r="CG126" s="162"/>
      <c r="CH126" s="162"/>
      <c r="CI126" s="162"/>
      <c r="CJ126" s="184"/>
      <c r="CK126" s="1014"/>
      <c r="CL126" s="1001"/>
      <c r="CM126" s="1001"/>
      <c r="CN126" s="1001"/>
      <c r="CO126" s="1002"/>
      <c r="CP126" s="913" t="s">
        <v>494</v>
      </c>
      <c r="CQ126" s="914"/>
      <c r="CR126" s="914"/>
      <c r="CS126" s="914"/>
      <c r="CT126" s="914"/>
      <c r="CU126" s="914"/>
      <c r="CV126" s="914"/>
      <c r="CW126" s="914"/>
      <c r="CX126" s="914"/>
      <c r="CY126" s="914"/>
      <c r="CZ126" s="914"/>
      <c r="DA126" s="914"/>
      <c r="DB126" s="914"/>
      <c r="DC126" s="914"/>
      <c r="DD126" s="914"/>
      <c r="DE126" s="914"/>
      <c r="DF126" s="915"/>
      <c r="DG126" s="916" t="s">
        <v>458</v>
      </c>
      <c r="DH126" s="917"/>
      <c r="DI126" s="917"/>
      <c r="DJ126" s="917"/>
      <c r="DK126" s="917"/>
      <c r="DL126" s="917" t="s">
        <v>277</v>
      </c>
      <c r="DM126" s="917"/>
      <c r="DN126" s="917"/>
      <c r="DO126" s="917"/>
      <c r="DP126" s="917"/>
      <c r="DQ126" s="917" t="s">
        <v>464</v>
      </c>
      <c r="DR126" s="917"/>
      <c r="DS126" s="917"/>
      <c r="DT126" s="917"/>
      <c r="DU126" s="917"/>
      <c r="DV126" s="918" t="s">
        <v>464</v>
      </c>
      <c r="DW126" s="918"/>
      <c r="DX126" s="918"/>
      <c r="DY126" s="918"/>
      <c r="DZ126" s="919"/>
    </row>
    <row r="127" spans="1:130" s="160" customFormat="1" ht="26.25" customHeight="1" x14ac:dyDescent="0.2">
      <c r="A127" s="1050"/>
      <c r="B127" s="942"/>
      <c r="C127" s="964" t="s">
        <v>495</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7"/>
      <c r="AA127" s="949" t="s">
        <v>458</v>
      </c>
      <c r="AB127" s="950"/>
      <c r="AC127" s="950"/>
      <c r="AD127" s="950"/>
      <c r="AE127" s="951"/>
      <c r="AF127" s="952" t="s">
        <v>468</v>
      </c>
      <c r="AG127" s="950"/>
      <c r="AH127" s="950"/>
      <c r="AI127" s="950"/>
      <c r="AJ127" s="951"/>
      <c r="AK127" s="952" t="s">
        <v>464</v>
      </c>
      <c r="AL127" s="950"/>
      <c r="AM127" s="950"/>
      <c r="AN127" s="950"/>
      <c r="AO127" s="951"/>
      <c r="AP127" s="953" t="s">
        <v>446</v>
      </c>
      <c r="AQ127" s="954"/>
      <c r="AR127" s="954"/>
      <c r="AS127" s="954"/>
      <c r="AT127" s="955"/>
      <c r="AU127" s="162"/>
      <c r="AV127" s="162"/>
      <c r="AW127" s="162"/>
      <c r="AX127" s="1023" t="s">
        <v>496</v>
      </c>
      <c r="AY127" s="1024"/>
      <c r="AZ127" s="1024"/>
      <c r="BA127" s="1024"/>
      <c r="BB127" s="1024"/>
      <c r="BC127" s="1024"/>
      <c r="BD127" s="1024"/>
      <c r="BE127" s="1025"/>
      <c r="BF127" s="1026" t="s">
        <v>497</v>
      </c>
      <c r="BG127" s="1024"/>
      <c r="BH127" s="1024"/>
      <c r="BI127" s="1024"/>
      <c r="BJ127" s="1024"/>
      <c r="BK127" s="1024"/>
      <c r="BL127" s="1025"/>
      <c r="BM127" s="1026" t="s">
        <v>498</v>
      </c>
      <c r="BN127" s="1024"/>
      <c r="BO127" s="1024"/>
      <c r="BP127" s="1024"/>
      <c r="BQ127" s="1024"/>
      <c r="BR127" s="1024"/>
      <c r="BS127" s="1025"/>
      <c r="BT127" s="1026" t="s">
        <v>499</v>
      </c>
      <c r="BU127" s="1024"/>
      <c r="BV127" s="1024"/>
      <c r="BW127" s="1024"/>
      <c r="BX127" s="1024"/>
      <c r="BY127" s="1024"/>
      <c r="BZ127" s="1047"/>
      <c r="CA127" s="162"/>
      <c r="CB127" s="162"/>
      <c r="CC127" s="162"/>
      <c r="CD127" s="185"/>
      <c r="CE127" s="185"/>
      <c r="CF127" s="185"/>
      <c r="CG127" s="162"/>
      <c r="CH127" s="162"/>
      <c r="CI127" s="162"/>
      <c r="CJ127" s="184"/>
      <c r="CK127" s="1014"/>
      <c r="CL127" s="1001"/>
      <c r="CM127" s="1001"/>
      <c r="CN127" s="1001"/>
      <c r="CO127" s="1002"/>
      <c r="CP127" s="913" t="s">
        <v>500</v>
      </c>
      <c r="CQ127" s="914"/>
      <c r="CR127" s="914"/>
      <c r="CS127" s="914"/>
      <c r="CT127" s="914"/>
      <c r="CU127" s="914"/>
      <c r="CV127" s="914"/>
      <c r="CW127" s="914"/>
      <c r="CX127" s="914"/>
      <c r="CY127" s="914"/>
      <c r="CZ127" s="914"/>
      <c r="DA127" s="914"/>
      <c r="DB127" s="914"/>
      <c r="DC127" s="914"/>
      <c r="DD127" s="914"/>
      <c r="DE127" s="914"/>
      <c r="DF127" s="915"/>
      <c r="DG127" s="916" t="s">
        <v>277</v>
      </c>
      <c r="DH127" s="917"/>
      <c r="DI127" s="917"/>
      <c r="DJ127" s="917"/>
      <c r="DK127" s="917"/>
      <c r="DL127" s="917" t="s">
        <v>485</v>
      </c>
      <c r="DM127" s="917"/>
      <c r="DN127" s="917"/>
      <c r="DO127" s="917"/>
      <c r="DP127" s="917"/>
      <c r="DQ127" s="917" t="s">
        <v>486</v>
      </c>
      <c r="DR127" s="917"/>
      <c r="DS127" s="917"/>
      <c r="DT127" s="917"/>
      <c r="DU127" s="917"/>
      <c r="DV127" s="918" t="s">
        <v>458</v>
      </c>
      <c r="DW127" s="918"/>
      <c r="DX127" s="918"/>
      <c r="DY127" s="918"/>
      <c r="DZ127" s="919"/>
    </row>
    <row r="128" spans="1:130" s="160" customFormat="1" ht="26.25" customHeight="1" thickBot="1" x14ac:dyDescent="0.25">
      <c r="A128" s="1033" t="s">
        <v>501</v>
      </c>
      <c r="B128" s="1034"/>
      <c r="C128" s="1034"/>
      <c r="D128" s="1034"/>
      <c r="E128" s="1034"/>
      <c r="F128" s="1034"/>
      <c r="G128" s="1034"/>
      <c r="H128" s="1034"/>
      <c r="I128" s="1034"/>
      <c r="J128" s="1034"/>
      <c r="K128" s="1034"/>
      <c r="L128" s="1034"/>
      <c r="M128" s="1034"/>
      <c r="N128" s="1034"/>
      <c r="O128" s="1034"/>
      <c r="P128" s="1034"/>
      <c r="Q128" s="1034"/>
      <c r="R128" s="1034"/>
      <c r="S128" s="1034"/>
      <c r="T128" s="1034"/>
      <c r="U128" s="1034"/>
      <c r="V128" s="1034"/>
      <c r="W128" s="1035" t="s">
        <v>502</v>
      </c>
      <c r="X128" s="1035"/>
      <c r="Y128" s="1035"/>
      <c r="Z128" s="1036"/>
      <c r="AA128" s="1037">
        <v>9737245</v>
      </c>
      <c r="AB128" s="1038"/>
      <c r="AC128" s="1038"/>
      <c r="AD128" s="1038"/>
      <c r="AE128" s="1039"/>
      <c r="AF128" s="1040">
        <v>9756672</v>
      </c>
      <c r="AG128" s="1038"/>
      <c r="AH128" s="1038"/>
      <c r="AI128" s="1038"/>
      <c r="AJ128" s="1039"/>
      <c r="AK128" s="1040">
        <v>10083049</v>
      </c>
      <c r="AL128" s="1038"/>
      <c r="AM128" s="1038"/>
      <c r="AN128" s="1038"/>
      <c r="AO128" s="1039"/>
      <c r="AP128" s="1041"/>
      <c r="AQ128" s="1042"/>
      <c r="AR128" s="1042"/>
      <c r="AS128" s="1042"/>
      <c r="AT128" s="1043"/>
      <c r="AU128" s="162"/>
      <c r="AV128" s="162"/>
      <c r="AW128" s="162"/>
      <c r="AX128" s="887" t="s">
        <v>503</v>
      </c>
      <c r="AY128" s="888"/>
      <c r="AZ128" s="888"/>
      <c r="BA128" s="888"/>
      <c r="BB128" s="888"/>
      <c r="BC128" s="888"/>
      <c r="BD128" s="888"/>
      <c r="BE128" s="889"/>
      <c r="BF128" s="1044" t="s">
        <v>398</v>
      </c>
      <c r="BG128" s="1045"/>
      <c r="BH128" s="1045"/>
      <c r="BI128" s="1045"/>
      <c r="BJ128" s="1045"/>
      <c r="BK128" s="1045"/>
      <c r="BL128" s="1046"/>
      <c r="BM128" s="1044">
        <v>11.25</v>
      </c>
      <c r="BN128" s="1045"/>
      <c r="BO128" s="1045"/>
      <c r="BP128" s="1045"/>
      <c r="BQ128" s="1045"/>
      <c r="BR128" s="1045"/>
      <c r="BS128" s="1046"/>
      <c r="BT128" s="1044">
        <v>20</v>
      </c>
      <c r="BU128" s="1045"/>
      <c r="BV128" s="1045"/>
      <c r="BW128" s="1045"/>
      <c r="BX128" s="1045"/>
      <c r="BY128" s="1045"/>
      <c r="BZ128" s="1067"/>
      <c r="CA128" s="185"/>
      <c r="CB128" s="185"/>
      <c r="CC128" s="185"/>
      <c r="CD128" s="185"/>
      <c r="CE128" s="185"/>
      <c r="CF128" s="185"/>
      <c r="CG128" s="162"/>
      <c r="CH128" s="162"/>
      <c r="CI128" s="162"/>
      <c r="CJ128" s="184"/>
      <c r="CK128" s="1015"/>
      <c r="CL128" s="1016"/>
      <c r="CM128" s="1016"/>
      <c r="CN128" s="1016"/>
      <c r="CO128" s="1017"/>
      <c r="CP128" s="1027" t="s">
        <v>504</v>
      </c>
      <c r="CQ128" s="717"/>
      <c r="CR128" s="717"/>
      <c r="CS128" s="717"/>
      <c r="CT128" s="717"/>
      <c r="CU128" s="717"/>
      <c r="CV128" s="717"/>
      <c r="CW128" s="717"/>
      <c r="CX128" s="717"/>
      <c r="CY128" s="717"/>
      <c r="CZ128" s="717"/>
      <c r="DA128" s="717"/>
      <c r="DB128" s="717"/>
      <c r="DC128" s="717"/>
      <c r="DD128" s="717"/>
      <c r="DE128" s="717"/>
      <c r="DF128" s="1028"/>
      <c r="DG128" s="1029" t="s">
        <v>464</v>
      </c>
      <c r="DH128" s="1030"/>
      <c r="DI128" s="1030"/>
      <c r="DJ128" s="1030"/>
      <c r="DK128" s="1030"/>
      <c r="DL128" s="1030" t="s">
        <v>458</v>
      </c>
      <c r="DM128" s="1030"/>
      <c r="DN128" s="1030"/>
      <c r="DO128" s="1030"/>
      <c r="DP128" s="1030"/>
      <c r="DQ128" s="1030" t="s">
        <v>486</v>
      </c>
      <c r="DR128" s="1030"/>
      <c r="DS128" s="1030"/>
      <c r="DT128" s="1030"/>
      <c r="DU128" s="1030"/>
      <c r="DV128" s="1031" t="s">
        <v>464</v>
      </c>
      <c r="DW128" s="1031"/>
      <c r="DX128" s="1031"/>
      <c r="DY128" s="1031"/>
      <c r="DZ128" s="1032"/>
    </row>
    <row r="129" spans="1:131" s="160" customFormat="1" ht="26.25" customHeight="1" x14ac:dyDescent="0.2">
      <c r="A129" s="925" t="s">
        <v>106</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61" t="s">
        <v>505</v>
      </c>
      <c r="X129" s="1062"/>
      <c r="Y129" s="1062"/>
      <c r="Z129" s="1063"/>
      <c r="AA129" s="949">
        <v>224924396</v>
      </c>
      <c r="AB129" s="950"/>
      <c r="AC129" s="950"/>
      <c r="AD129" s="950"/>
      <c r="AE129" s="951"/>
      <c r="AF129" s="952">
        <v>236014076</v>
      </c>
      <c r="AG129" s="950"/>
      <c r="AH129" s="950"/>
      <c r="AI129" s="950"/>
      <c r="AJ129" s="951"/>
      <c r="AK129" s="952">
        <v>229936747</v>
      </c>
      <c r="AL129" s="950"/>
      <c r="AM129" s="950"/>
      <c r="AN129" s="950"/>
      <c r="AO129" s="951"/>
      <c r="AP129" s="1064"/>
      <c r="AQ129" s="1065"/>
      <c r="AR129" s="1065"/>
      <c r="AS129" s="1065"/>
      <c r="AT129" s="1066"/>
      <c r="AU129" s="163"/>
      <c r="AV129" s="163"/>
      <c r="AW129" s="163"/>
      <c r="AX129" s="1056" t="s">
        <v>506</v>
      </c>
      <c r="AY129" s="914"/>
      <c r="AZ129" s="914"/>
      <c r="BA129" s="914"/>
      <c r="BB129" s="914"/>
      <c r="BC129" s="914"/>
      <c r="BD129" s="914"/>
      <c r="BE129" s="915"/>
      <c r="BF129" s="1057" t="s">
        <v>486</v>
      </c>
      <c r="BG129" s="1058"/>
      <c r="BH129" s="1058"/>
      <c r="BI129" s="1058"/>
      <c r="BJ129" s="1058"/>
      <c r="BK129" s="1058"/>
      <c r="BL129" s="1059"/>
      <c r="BM129" s="1057">
        <v>16.25</v>
      </c>
      <c r="BN129" s="1058"/>
      <c r="BO129" s="1058"/>
      <c r="BP129" s="1058"/>
      <c r="BQ129" s="1058"/>
      <c r="BR129" s="1058"/>
      <c r="BS129" s="1059"/>
      <c r="BT129" s="1057">
        <v>30</v>
      </c>
      <c r="BU129" s="1058"/>
      <c r="BV129" s="1058"/>
      <c r="BW129" s="1058"/>
      <c r="BX129" s="1058"/>
      <c r="BY129" s="1058"/>
      <c r="BZ129" s="1060"/>
      <c r="CA129" s="186"/>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63"/>
      <c r="DQ129" s="163"/>
      <c r="DR129" s="163"/>
      <c r="DS129" s="163"/>
      <c r="DT129" s="163"/>
      <c r="DU129" s="163"/>
      <c r="DV129" s="163"/>
      <c r="DW129" s="163"/>
      <c r="DX129" s="163"/>
      <c r="DY129" s="163"/>
      <c r="DZ129" s="163"/>
    </row>
    <row r="130" spans="1:131" s="160" customFormat="1" ht="26.25" customHeight="1" x14ac:dyDescent="0.2">
      <c r="A130" s="925" t="s">
        <v>507</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61" t="s">
        <v>508</v>
      </c>
      <c r="X130" s="1062"/>
      <c r="Y130" s="1062"/>
      <c r="Z130" s="1063"/>
      <c r="AA130" s="949">
        <v>23296280</v>
      </c>
      <c r="AB130" s="950"/>
      <c r="AC130" s="950"/>
      <c r="AD130" s="950"/>
      <c r="AE130" s="951"/>
      <c r="AF130" s="952">
        <v>23940909</v>
      </c>
      <c r="AG130" s="950"/>
      <c r="AH130" s="950"/>
      <c r="AI130" s="950"/>
      <c r="AJ130" s="951"/>
      <c r="AK130" s="952">
        <v>24508246</v>
      </c>
      <c r="AL130" s="950"/>
      <c r="AM130" s="950"/>
      <c r="AN130" s="950"/>
      <c r="AO130" s="951"/>
      <c r="AP130" s="1064"/>
      <c r="AQ130" s="1065"/>
      <c r="AR130" s="1065"/>
      <c r="AS130" s="1065"/>
      <c r="AT130" s="1066"/>
      <c r="AU130" s="163"/>
      <c r="AV130" s="163"/>
      <c r="AW130" s="163"/>
      <c r="AX130" s="1056" t="s">
        <v>509</v>
      </c>
      <c r="AY130" s="914"/>
      <c r="AZ130" s="914"/>
      <c r="BA130" s="914"/>
      <c r="BB130" s="914"/>
      <c r="BC130" s="914"/>
      <c r="BD130" s="914"/>
      <c r="BE130" s="915"/>
      <c r="BF130" s="1092">
        <v>6</v>
      </c>
      <c r="BG130" s="1093"/>
      <c r="BH130" s="1093"/>
      <c r="BI130" s="1093"/>
      <c r="BJ130" s="1093"/>
      <c r="BK130" s="1093"/>
      <c r="BL130" s="1094"/>
      <c r="BM130" s="1092">
        <v>25</v>
      </c>
      <c r="BN130" s="1093"/>
      <c r="BO130" s="1093"/>
      <c r="BP130" s="1093"/>
      <c r="BQ130" s="1093"/>
      <c r="BR130" s="1093"/>
      <c r="BS130" s="1094"/>
      <c r="BT130" s="1092">
        <v>35</v>
      </c>
      <c r="BU130" s="1093"/>
      <c r="BV130" s="1093"/>
      <c r="BW130" s="1093"/>
      <c r="BX130" s="1093"/>
      <c r="BY130" s="1093"/>
      <c r="BZ130" s="1095"/>
      <c r="CA130" s="186"/>
      <c r="CB130" s="186"/>
      <c r="CC130" s="186"/>
      <c r="CD130" s="186"/>
      <c r="CE130" s="186"/>
      <c r="CF130" s="186"/>
      <c r="CG130" s="186"/>
      <c r="CH130" s="186"/>
      <c r="CI130" s="186"/>
      <c r="CJ130" s="186"/>
      <c r="CK130" s="186"/>
      <c r="CL130" s="186"/>
      <c r="CM130" s="186"/>
      <c r="CN130" s="186"/>
      <c r="CO130" s="186"/>
      <c r="CP130" s="186"/>
      <c r="CQ130" s="186"/>
      <c r="CR130" s="186"/>
      <c r="CS130" s="186"/>
      <c r="CT130" s="186"/>
      <c r="CU130" s="186"/>
      <c r="CV130" s="186"/>
      <c r="CW130" s="186"/>
      <c r="CX130" s="186"/>
      <c r="CY130" s="186"/>
      <c r="CZ130" s="186"/>
      <c r="DA130" s="186"/>
      <c r="DB130" s="186"/>
      <c r="DC130" s="186"/>
      <c r="DD130" s="186"/>
      <c r="DE130" s="186"/>
      <c r="DF130" s="186"/>
      <c r="DG130" s="186"/>
      <c r="DH130" s="186"/>
      <c r="DI130" s="186"/>
      <c r="DJ130" s="186"/>
      <c r="DK130" s="186"/>
      <c r="DL130" s="186"/>
      <c r="DM130" s="186"/>
      <c r="DN130" s="186"/>
      <c r="DO130" s="186"/>
      <c r="DP130" s="163"/>
      <c r="DQ130" s="163"/>
      <c r="DR130" s="163"/>
      <c r="DS130" s="163"/>
      <c r="DT130" s="163"/>
      <c r="DU130" s="163"/>
      <c r="DV130" s="163"/>
      <c r="DW130" s="163"/>
      <c r="DX130" s="163"/>
      <c r="DY130" s="163"/>
      <c r="DZ130" s="163"/>
    </row>
    <row r="131" spans="1:131" s="160" customFormat="1" ht="26.25" customHeight="1" thickBot="1" x14ac:dyDescent="0.25">
      <c r="A131" s="1096"/>
      <c r="B131" s="1097"/>
      <c r="C131" s="1097"/>
      <c r="D131" s="1097"/>
      <c r="E131" s="1097"/>
      <c r="F131" s="1097"/>
      <c r="G131" s="1097"/>
      <c r="H131" s="1097"/>
      <c r="I131" s="1097"/>
      <c r="J131" s="1097"/>
      <c r="K131" s="1097"/>
      <c r="L131" s="1097"/>
      <c r="M131" s="1097"/>
      <c r="N131" s="1097"/>
      <c r="O131" s="1097"/>
      <c r="P131" s="1097"/>
      <c r="Q131" s="1097"/>
      <c r="R131" s="1097"/>
      <c r="S131" s="1097"/>
      <c r="T131" s="1097"/>
      <c r="U131" s="1097"/>
      <c r="V131" s="1097"/>
      <c r="W131" s="1098" t="s">
        <v>510</v>
      </c>
      <c r="X131" s="1099"/>
      <c r="Y131" s="1099"/>
      <c r="Z131" s="1100"/>
      <c r="AA131" s="995">
        <v>201628116</v>
      </c>
      <c r="AB131" s="977"/>
      <c r="AC131" s="977"/>
      <c r="AD131" s="977"/>
      <c r="AE131" s="978"/>
      <c r="AF131" s="976">
        <v>212073167</v>
      </c>
      <c r="AG131" s="977"/>
      <c r="AH131" s="977"/>
      <c r="AI131" s="977"/>
      <c r="AJ131" s="978"/>
      <c r="AK131" s="976">
        <v>205428501</v>
      </c>
      <c r="AL131" s="977"/>
      <c r="AM131" s="977"/>
      <c r="AN131" s="977"/>
      <c r="AO131" s="978"/>
      <c r="AP131" s="1101"/>
      <c r="AQ131" s="1102"/>
      <c r="AR131" s="1102"/>
      <c r="AS131" s="1102"/>
      <c r="AT131" s="1103"/>
      <c r="AU131" s="163"/>
      <c r="AV131" s="163"/>
      <c r="AW131" s="163"/>
      <c r="AX131" s="1074" t="s">
        <v>511</v>
      </c>
      <c r="AY131" s="717"/>
      <c r="AZ131" s="717"/>
      <c r="BA131" s="717"/>
      <c r="BB131" s="717"/>
      <c r="BC131" s="717"/>
      <c r="BD131" s="717"/>
      <c r="BE131" s="1028"/>
      <c r="BF131" s="1075" t="s">
        <v>486</v>
      </c>
      <c r="BG131" s="1076"/>
      <c r="BH131" s="1076"/>
      <c r="BI131" s="1076"/>
      <c r="BJ131" s="1076"/>
      <c r="BK131" s="1076"/>
      <c r="BL131" s="1077"/>
      <c r="BM131" s="1075">
        <v>400</v>
      </c>
      <c r="BN131" s="1076"/>
      <c r="BO131" s="1076"/>
      <c r="BP131" s="1076"/>
      <c r="BQ131" s="1076"/>
      <c r="BR131" s="1076"/>
      <c r="BS131" s="1077"/>
      <c r="BT131" s="1078"/>
      <c r="BU131" s="1079"/>
      <c r="BV131" s="1079"/>
      <c r="BW131" s="1079"/>
      <c r="BX131" s="1079"/>
      <c r="BY131" s="1079"/>
      <c r="BZ131" s="1080"/>
      <c r="CA131" s="186"/>
      <c r="CB131" s="186"/>
      <c r="CC131" s="186"/>
      <c r="CD131" s="186"/>
      <c r="CE131" s="186"/>
      <c r="CF131" s="186"/>
      <c r="CG131" s="186"/>
      <c r="CH131" s="186"/>
      <c r="CI131" s="186"/>
      <c r="CJ131" s="186"/>
      <c r="CK131" s="186"/>
      <c r="CL131" s="186"/>
      <c r="CM131" s="186"/>
      <c r="CN131" s="186"/>
      <c r="CO131" s="186"/>
      <c r="CP131" s="186"/>
      <c r="CQ131" s="186"/>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86"/>
      <c r="DP131" s="163"/>
      <c r="DQ131" s="163"/>
      <c r="DR131" s="163"/>
      <c r="DS131" s="163"/>
      <c r="DT131" s="163"/>
      <c r="DU131" s="163"/>
      <c r="DV131" s="163"/>
      <c r="DW131" s="163"/>
      <c r="DX131" s="163"/>
      <c r="DY131" s="163"/>
      <c r="DZ131" s="163"/>
    </row>
    <row r="132" spans="1:131" s="160" customFormat="1" ht="26.25" customHeight="1" x14ac:dyDescent="0.2">
      <c r="A132" s="1081" t="s">
        <v>512</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513</v>
      </c>
      <c r="W132" s="1085"/>
      <c r="X132" s="1085"/>
      <c r="Y132" s="1085"/>
      <c r="Z132" s="1086"/>
      <c r="AA132" s="1087">
        <v>6.5455519109999996</v>
      </c>
      <c r="AB132" s="1088"/>
      <c r="AC132" s="1088"/>
      <c r="AD132" s="1088"/>
      <c r="AE132" s="1089"/>
      <c r="AF132" s="1090">
        <v>6.1502236159999999</v>
      </c>
      <c r="AG132" s="1088"/>
      <c r="AH132" s="1088"/>
      <c r="AI132" s="1088"/>
      <c r="AJ132" s="1089"/>
      <c r="AK132" s="1090">
        <v>5.3303859720000002</v>
      </c>
      <c r="AL132" s="1088"/>
      <c r="AM132" s="1088"/>
      <c r="AN132" s="1088"/>
      <c r="AO132" s="1089"/>
      <c r="AP132" s="992"/>
      <c r="AQ132" s="993"/>
      <c r="AR132" s="993"/>
      <c r="AS132" s="993"/>
      <c r="AT132" s="1091"/>
      <c r="AU132" s="187"/>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4"/>
      <c r="BT132" s="163"/>
      <c r="BU132" s="163"/>
      <c r="BV132" s="163"/>
      <c r="BW132" s="163"/>
      <c r="BX132" s="163"/>
      <c r="BY132" s="163"/>
      <c r="BZ132" s="163"/>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63"/>
      <c r="DQ132" s="163"/>
      <c r="DR132" s="163"/>
      <c r="DS132" s="163"/>
      <c r="DT132" s="163"/>
      <c r="DU132" s="163"/>
      <c r="DV132" s="163"/>
      <c r="DW132" s="163"/>
      <c r="DX132" s="163"/>
      <c r="DY132" s="163"/>
      <c r="DZ132" s="163"/>
    </row>
    <row r="133" spans="1:131" s="160" customFormat="1" ht="26.25" customHeight="1" thickBot="1" x14ac:dyDescent="0.25">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68" t="s">
        <v>514</v>
      </c>
      <c r="W133" s="1068"/>
      <c r="X133" s="1068"/>
      <c r="Y133" s="1068"/>
      <c r="Z133" s="1069"/>
      <c r="AA133" s="1070">
        <v>5.8</v>
      </c>
      <c r="AB133" s="1071"/>
      <c r="AC133" s="1071"/>
      <c r="AD133" s="1071"/>
      <c r="AE133" s="1072"/>
      <c r="AF133" s="1070">
        <v>6.1</v>
      </c>
      <c r="AG133" s="1071"/>
      <c r="AH133" s="1071"/>
      <c r="AI133" s="1071"/>
      <c r="AJ133" s="1072"/>
      <c r="AK133" s="1070">
        <v>6</v>
      </c>
      <c r="AL133" s="1071"/>
      <c r="AM133" s="1071"/>
      <c r="AN133" s="1071"/>
      <c r="AO133" s="1072"/>
      <c r="AP133" s="1019"/>
      <c r="AQ133" s="1020"/>
      <c r="AR133" s="1020"/>
      <c r="AS133" s="1020"/>
      <c r="AT133" s="1073"/>
      <c r="AU133" s="163"/>
      <c r="AV133" s="163"/>
      <c r="AW133" s="163"/>
      <c r="AX133" s="163"/>
      <c r="AY133" s="163"/>
      <c r="AZ133" s="163"/>
      <c r="BA133" s="163"/>
      <c r="BB133" s="163"/>
      <c r="BC133" s="163"/>
      <c r="BD133" s="163"/>
      <c r="BE133" s="163"/>
      <c r="BF133" s="163"/>
      <c r="BG133" s="163"/>
      <c r="BH133" s="163"/>
      <c r="BI133" s="163"/>
      <c r="BJ133" s="163"/>
      <c r="BK133" s="163"/>
      <c r="BL133" s="163"/>
      <c r="BM133" s="163"/>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86"/>
      <c r="CT133" s="186"/>
      <c r="CU133" s="186"/>
      <c r="CV133" s="186"/>
      <c r="CW133" s="186"/>
      <c r="CX133" s="186"/>
      <c r="CY133" s="186"/>
      <c r="CZ133" s="186"/>
      <c r="DA133" s="186"/>
      <c r="DB133" s="186"/>
      <c r="DC133" s="186"/>
      <c r="DD133" s="186"/>
      <c r="DE133" s="186"/>
      <c r="DF133" s="186"/>
      <c r="DG133" s="186"/>
      <c r="DH133" s="186"/>
      <c r="DI133" s="186"/>
      <c r="DJ133" s="186"/>
      <c r="DK133" s="186"/>
      <c r="DL133" s="186"/>
      <c r="DM133" s="186"/>
      <c r="DN133" s="186"/>
      <c r="DO133" s="186"/>
      <c r="DP133" s="163"/>
      <c r="DQ133" s="163"/>
      <c r="DR133" s="163"/>
      <c r="DS133" s="163"/>
      <c r="DT133" s="163"/>
      <c r="DU133" s="163"/>
      <c r="DV133" s="163"/>
      <c r="DW133" s="163"/>
      <c r="DX133" s="163"/>
      <c r="DY133" s="163"/>
      <c r="DZ133" s="163"/>
    </row>
    <row r="134" spans="1:131" ht="11.25" customHeight="1" x14ac:dyDescent="0.2">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63"/>
      <c r="AV134" s="163"/>
      <c r="AW134" s="163"/>
      <c r="AX134" s="163"/>
      <c r="AY134" s="163"/>
      <c r="AZ134" s="163"/>
      <c r="BA134" s="163"/>
      <c r="BB134" s="163"/>
      <c r="BC134" s="163"/>
      <c r="BD134" s="163"/>
      <c r="BE134" s="163"/>
      <c r="BF134" s="163"/>
      <c r="BG134" s="163"/>
      <c r="BH134" s="163"/>
      <c r="BI134" s="163"/>
      <c r="BJ134" s="163"/>
      <c r="BK134" s="163"/>
      <c r="BL134" s="163"/>
      <c r="BM134" s="163"/>
      <c r="BN134" s="186"/>
      <c r="BO134" s="186"/>
      <c r="BP134" s="186"/>
      <c r="BQ134" s="186"/>
      <c r="BR134" s="186"/>
      <c r="BS134" s="186"/>
      <c r="BT134" s="186"/>
      <c r="BU134" s="186"/>
      <c r="BV134" s="186"/>
      <c r="BW134" s="186"/>
      <c r="BX134" s="186"/>
      <c r="BY134" s="186"/>
      <c r="BZ134" s="186"/>
      <c r="CA134" s="186"/>
      <c r="CB134" s="186"/>
      <c r="CC134" s="186"/>
      <c r="CD134" s="186"/>
      <c r="CE134" s="186"/>
      <c r="CF134" s="186"/>
      <c r="CG134" s="186"/>
      <c r="CH134" s="186"/>
      <c r="CI134" s="186"/>
      <c r="CJ134" s="186"/>
      <c r="CK134" s="186"/>
      <c r="CL134" s="186"/>
      <c r="CM134" s="186"/>
      <c r="CN134" s="186"/>
      <c r="CO134" s="186"/>
      <c r="CP134" s="186"/>
      <c r="CQ134" s="186"/>
      <c r="CR134" s="186"/>
      <c r="CS134" s="186"/>
      <c r="CT134" s="186"/>
      <c r="CU134" s="186"/>
      <c r="CV134" s="186"/>
      <c r="CW134" s="186"/>
      <c r="CX134" s="186"/>
      <c r="CY134" s="186"/>
      <c r="CZ134" s="186"/>
      <c r="DA134" s="186"/>
      <c r="DB134" s="186"/>
      <c r="DC134" s="186"/>
      <c r="DD134" s="186"/>
      <c r="DE134" s="186"/>
      <c r="DF134" s="186"/>
      <c r="DG134" s="186"/>
      <c r="DH134" s="186"/>
      <c r="DI134" s="186"/>
      <c r="DJ134" s="186"/>
      <c r="DK134" s="186"/>
      <c r="DL134" s="186"/>
      <c r="DM134" s="186"/>
      <c r="DN134" s="186"/>
      <c r="DO134" s="186"/>
      <c r="DP134" s="163"/>
      <c r="DQ134" s="163"/>
      <c r="DR134" s="163"/>
      <c r="DS134" s="163"/>
      <c r="DT134" s="163"/>
      <c r="DU134" s="163"/>
      <c r="DV134" s="163"/>
      <c r="DW134" s="163"/>
      <c r="DX134" s="163"/>
      <c r="DY134" s="163"/>
      <c r="DZ134" s="163"/>
      <c r="EA134" s="160"/>
    </row>
    <row r="135" spans="1:131" ht="14" hidden="1" x14ac:dyDescent="0.2">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row>
  </sheetData>
  <sheetProtection algorithmName="SHA-512" hashValue="QtPmIWoi+BBIvPM/nVPCoUaUWvieeGC0M6SyyioTnBrCj6o+34a6u0N4mw9BlVfq0oh67KkqTuvup5GclQenQQ==" saltValue="jopMjJhvq8QeoDkV/J0K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190" customWidth="1"/>
    <col min="121" max="121" width="0" style="189" hidden="1" customWidth="1"/>
    <col min="122" max="16384" width="9" style="189" hidden="1"/>
  </cols>
  <sheetData>
    <row r="1" spans="1:120" ht="13" x14ac:dyDescent="0.2">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189"/>
    </row>
    <row r="17" spans="119:120" ht="13" x14ac:dyDescent="0.2">
      <c r="DP17" s="189"/>
    </row>
    <row r="18" spans="119:120" ht="13" x14ac:dyDescent="0.2"/>
    <row r="19" spans="119:120" ht="13" x14ac:dyDescent="0.2"/>
    <row r="20" spans="119:120" ht="13" x14ac:dyDescent="0.2">
      <c r="DO20" s="189"/>
      <c r="DP20" s="189"/>
    </row>
    <row r="21" spans="119:120" ht="13" x14ac:dyDescent="0.2">
      <c r="DP21" s="189"/>
    </row>
    <row r="22" spans="119:120" ht="13" x14ac:dyDescent="0.2"/>
    <row r="23" spans="119:120" ht="13" x14ac:dyDescent="0.2">
      <c r="DO23" s="189"/>
      <c r="DP23" s="189"/>
    </row>
    <row r="24" spans="119:120" ht="13" x14ac:dyDescent="0.2">
      <c r="DP24" s="189"/>
    </row>
    <row r="25" spans="119:120" ht="13" x14ac:dyDescent="0.2">
      <c r="DP25" s="189"/>
    </row>
    <row r="26" spans="119:120" ht="13" x14ac:dyDescent="0.2">
      <c r="DO26" s="189"/>
      <c r="DP26" s="189"/>
    </row>
    <row r="27" spans="119:120" ht="13" x14ac:dyDescent="0.2"/>
    <row r="28" spans="119:120" ht="13" x14ac:dyDescent="0.2">
      <c r="DO28" s="189"/>
      <c r="DP28" s="189"/>
    </row>
    <row r="29" spans="119:120" ht="13" x14ac:dyDescent="0.2">
      <c r="DP29" s="189"/>
    </row>
    <row r="30" spans="119:120" ht="13" x14ac:dyDescent="0.2"/>
    <row r="31" spans="119:120" ht="13" x14ac:dyDescent="0.2">
      <c r="DO31" s="189"/>
      <c r="DP31" s="189"/>
    </row>
    <row r="32" spans="119:120" ht="13" x14ac:dyDescent="0.2"/>
    <row r="33" spans="98:120" ht="13" x14ac:dyDescent="0.2">
      <c r="DO33" s="189"/>
      <c r="DP33" s="189"/>
    </row>
    <row r="34" spans="98:120" ht="13" x14ac:dyDescent="0.2">
      <c r="DM34" s="189"/>
    </row>
    <row r="35" spans="98:120" ht="13" x14ac:dyDescent="0.2">
      <c r="CT35" s="189"/>
      <c r="CU35" s="189"/>
      <c r="CV35" s="189"/>
      <c r="CY35" s="189"/>
      <c r="CZ35" s="189"/>
      <c r="DA35" s="189"/>
      <c r="DD35" s="189"/>
      <c r="DE35" s="189"/>
      <c r="DF35" s="189"/>
      <c r="DI35" s="189"/>
      <c r="DJ35" s="189"/>
      <c r="DK35" s="189"/>
      <c r="DM35" s="189"/>
      <c r="DN35" s="189"/>
      <c r="DO35" s="189"/>
      <c r="DP35" s="189"/>
    </row>
    <row r="36" spans="98:120" ht="13" x14ac:dyDescent="0.2"/>
    <row r="37" spans="98:120" ht="13" x14ac:dyDescent="0.2">
      <c r="CW37" s="189"/>
      <c r="DB37" s="189"/>
      <c r="DG37" s="189"/>
      <c r="DL37" s="189"/>
      <c r="DP37" s="189"/>
    </row>
    <row r="38" spans="98:120" ht="13" x14ac:dyDescent="0.2">
      <c r="CT38" s="189"/>
      <c r="CU38" s="189"/>
      <c r="CV38" s="189"/>
      <c r="CW38" s="189"/>
      <c r="CY38" s="189"/>
      <c r="CZ38" s="189"/>
      <c r="DA38" s="189"/>
      <c r="DB38" s="189"/>
      <c r="DD38" s="189"/>
      <c r="DE38" s="189"/>
      <c r="DF38" s="189"/>
      <c r="DG38" s="189"/>
      <c r="DI38" s="189"/>
      <c r="DJ38" s="189"/>
      <c r="DK38" s="189"/>
      <c r="DL38" s="189"/>
      <c r="DN38" s="189"/>
      <c r="DO38" s="189"/>
      <c r="DP38" s="18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189"/>
      <c r="DO49" s="189"/>
      <c r="DP49" s="18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189"/>
      <c r="CS63" s="189"/>
      <c r="CX63" s="189"/>
      <c r="DC63" s="189"/>
      <c r="DH63" s="189"/>
    </row>
    <row r="64" spans="22:120" ht="13" x14ac:dyDescent="0.2">
      <c r="V64" s="189"/>
    </row>
    <row r="65" spans="15:120" ht="13" x14ac:dyDescent="0.2">
      <c r="X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U65" s="189"/>
      <c r="CZ65" s="189"/>
      <c r="DE65" s="189"/>
      <c r="DJ65" s="189"/>
    </row>
    <row r="66" spans="15:120" ht="13" x14ac:dyDescent="0.2">
      <c r="Q66" s="189"/>
      <c r="S66" s="189"/>
      <c r="U66" s="189"/>
      <c r="DM66" s="189"/>
    </row>
    <row r="67" spans="15:120" ht="13" x14ac:dyDescent="0.2">
      <c r="O67" s="189"/>
      <c r="P67" s="189"/>
      <c r="R67" s="189"/>
      <c r="T67" s="189"/>
      <c r="Y67" s="189"/>
      <c r="CT67" s="189"/>
      <c r="CV67" s="189"/>
      <c r="CW67" s="189"/>
      <c r="CY67" s="189"/>
      <c r="DA67" s="189"/>
      <c r="DB67" s="189"/>
      <c r="DD67" s="189"/>
      <c r="DF67" s="189"/>
      <c r="DG67" s="189"/>
      <c r="DI67" s="189"/>
      <c r="DK67" s="189"/>
      <c r="DL67" s="189"/>
      <c r="DN67" s="189"/>
      <c r="DO67" s="189"/>
      <c r="DP67" s="189"/>
    </row>
    <row r="68" spans="15:120" ht="13" x14ac:dyDescent="0.2"/>
    <row r="69" spans="15:120" ht="13" x14ac:dyDescent="0.2"/>
    <row r="70" spans="15:120" ht="13" x14ac:dyDescent="0.2"/>
    <row r="71" spans="15:120" ht="13" x14ac:dyDescent="0.2"/>
    <row r="72" spans="15:120" ht="13" x14ac:dyDescent="0.2">
      <c r="DP72" s="189"/>
    </row>
    <row r="73" spans="15:120" ht="13" x14ac:dyDescent="0.2">
      <c r="DP73" s="18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189"/>
      <c r="CX96" s="189"/>
      <c r="DC96" s="189"/>
      <c r="DH96" s="189"/>
    </row>
    <row r="97" spans="24:120" ht="13" x14ac:dyDescent="0.2">
      <c r="CS97" s="189"/>
      <c r="CX97" s="189"/>
      <c r="DC97" s="189"/>
      <c r="DH97" s="189"/>
      <c r="DP97" s="190" t="s">
        <v>515</v>
      </c>
    </row>
    <row r="98" spans="24:120" ht="13" hidden="1" x14ac:dyDescent="0.2">
      <c r="CS98" s="189"/>
      <c r="CX98" s="189"/>
      <c r="DC98" s="189"/>
      <c r="DH98" s="189"/>
    </row>
    <row r="99" spans="24:120" ht="13" hidden="1" x14ac:dyDescent="0.2">
      <c r="CS99" s="189"/>
      <c r="CX99" s="189"/>
      <c r="DC99" s="189"/>
      <c r="DH99" s="189"/>
    </row>
    <row r="101" spans="24:120" ht="12" hidden="1" customHeight="1" x14ac:dyDescent="0.2">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189"/>
      <c r="BY101" s="189"/>
      <c r="BZ101" s="189"/>
      <c r="CA101" s="189"/>
      <c r="CB101" s="189"/>
      <c r="CC101" s="189"/>
      <c r="CD101" s="189"/>
      <c r="CE101" s="189"/>
      <c r="CF101" s="189"/>
      <c r="CG101" s="189"/>
      <c r="CH101" s="189"/>
      <c r="CI101" s="189"/>
      <c r="CJ101" s="189"/>
      <c r="CK101" s="189"/>
      <c r="CL101" s="189"/>
      <c r="CM101" s="189"/>
      <c r="CN101" s="189"/>
      <c r="CO101" s="189"/>
      <c r="CP101" s="189"/>
      <c r="CQ101" s="189"/>
      <c r="CR101" s="189"/>
      <c r="CU101" s="189"/>
      <c r="CZ101" s="189"/>
      <c r="DE101" s="189"/>
      <c r="DJ101" s="189"/>
    </row>
    <row r="102" spans="24:120" ht="1.5" hidden="1" customHeight="1" x14ac:dyDescent="0.2">
      <c r="CU102" s="189"/>
      <c r="CZ102" s="189"/>
      <c r="DE102" s="189"/>
      <c r="DJ102" s="189"/>
      <c r="DM102" s="189"/>
    </row>
    <row r="103" spans="24:120" ht="13" hidden="1" x14ac:dyDescent="0.2">
      <c r="CT103" s="189"/>
      <c r="CV103" s="189"/>
      <c r="CW103" s="189"/>
      <c r="CY103" s="189"/>
      <c r="DA103" s="189"/>
      <c r="DB103" s="189"/>
      <c r="DD103" s="189"/>
      <c r="DF103" s="189"/>
      <c r="DG103" s="189"/>
      <c r="DI103" s="189"/>
      <c r="DK103" s="189"/>
      <c r="DL103" s="189"/>
      <c r="DM103" s="189"/>
      <c r="DN103" s="189"/>
      <c r="DO103" s="189"/>
      <c r="DP103" s="189"/>
    </row>
    <row r="104" spans="24:120" ht="13" hidden="1" x14ac:dyDescent="0.2">
      <c r="CV104" s="189"/>
      <c r="CW104" s="189"/>
      <c r="DA104" s="189"/>
      <c r="DB104" s="189"/>
      <c r="DF104" s="189"/>
      <c r="DG104" s="189"/>
      <c r="DK104" s="189"/>
      <c r="DL104" s="189"/>
      <c r="DN104" s="189"/>
      <c r="DO104" s="189"/>
      <c r="DP104" s="189"/>
    </row>
    <row r="105" spans="24:120" ht="12.75" hidden="1" customHeight="1" x14ac:dyDescent="0.2"/>
  </sheetData>
  <sheetProtection algorithmName="SHA-512" hashValue="1VStaMwUpnptujXdRhHPzjOYcNcURsGxo8ezFGZtiYXGxDYXjOtYzxa8zDfjf+QMpiDyIjjB6AoNm/ZUtz7B8g==" saltValue="kO3+8dVezOZy6ulIkBv9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FD09C-7933-4F09-B28E-FA012F3F89E8}">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190" customWidth="1"/>
    <col min="117" max="16384" width="9" style="189" hidden="1"/>
  </cols>
  <sheetData>
    <row r="1" spans="2:116" ht="13" x14ac:dyDescent="0.2">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row>
    <row r="2" spans="2:116" ht="13" x14ac:dyDescent="0.2"/>
    <row r="3" spans="2:116" ht="13" x14ac:dyDescent="0.2"/>
    <row r="4" spans="2:116" ht="13" x14ac:dyDescent="0.2">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row>
    <row r="5" spans="2:116" ht="13" x14ac:dyDescent="0.2">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row>
    <row r="19" spans="9:116" ht="13" x14ac:dyDescent="0.2"/>
    <row r="20" spans="9:116" ht="13" x14ac:dyDescent="0.2"/>
    <row r="21" spans="9:116" ht="13" x14ac:dyDescent="0.2">
      <c r="DL21" s="189"/>
    </row>
    <row r="22" spans="9:116" ht="13" x14ac:dyDescent="0.2">
      <c r="DI22" s="189"/>
      <c r="DJ22" s="189"/>
      <c r="DK22" s="189"/>
      <c r="DL22" s="189"/>
    </row>
    <row r="23" spans="9:116" ht="13" x14ac:dyDescent="0.2">
      <c r="CY23" s="189"/>
      <c r="CZ23" s="189"/>
      <c r="DA23" s="189"/>
      <c r="DB23" s="189"/>
      <c r="DC23" s="189"/>
      <c r="DD23" s="189"/>
      <c r="DE23" s="189"/>
      <c r="DF23" s="189"/>
      <c r="DG23" s="189"/>
      <c r="DH23" s="189"/>
      <c r="DI23" s="189"/>
      <c r="DJ23" s="189"/>
      <c r="DK23" s="189"/>
      <c r="DL23" s="18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189"/>
      <c r="DA35" s="189"/>
      <c r="DB35" s="189"/>
      <c r="DC35" s="189"/>
      <c r="DD35" s="189"/>
      <c r="DE35" s="189"/>
      <c r="DF35" s="189"/>
      <c r="DG35" s="189"/>
      <c r="DH35" s="189"/>
      <c r="DI35" s="189"/>
      <c r="DJ35" s="189"/>
      <c r="DK35" s="189"/>
      <c r="DL35" s="189"/>
    </row>
    <row r="36" spans="15:116" ht="13" x14ac:dyDescent="0.2"/>
    <row r="37" spans="15:116" ht="13" x14ac:dyDescent="0.2">
      <c r="DL37" s="189"/>
    </row>
    <row r="38" spans="15:116" ht="13" x14ac:dyDescent="0.2">
      <c r="DI38" s="189"/>
      <c r="DJ38" s="189"/>
      <c r="DK38" s="189"/>
      <c r="DL38" s="189"/>
    </row>
    <row r="39" spans="15:116" ht="13" x14ac:dyDescent="0.2"/>
    <row r="40" spans="15:116" ht="13" x14ac:dyDescent="0.2"/>
    <row r="41" spans="15:116" ht="13" x14ac:dyDescent="0.2"/>
    <row r="42" spans="15:116" ht="13" x14ac:dyDescent="0.2"/>
    <row r="43" spans="15:116" ht="13" x14ac:dyDescent="0.2">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row>
    <row r="44" spans="15:116" ht="13" x14ac:dyDescent="0.2">
      <c r="DL44" s="189"/>
    </row>
    <row r="45" spans="15:116" ht="13" x14ac:dyDescent="0.2"/>
    <row r="46" spans="15:116" ht="13" x14ac:dyDescent="0.2">
      <c r="DA46" s="189"/>
      <c r="DB46" s="189"/>
      <c r="DC46" s="189"/>
      <c r="DD46" s="189"/>
      <c r="DE46" s="189"/>
      <c r="DF46" s="189"/>
      <c r="DG46" s="189"/>
      <c r="DH46" s="189"/>
      <c r="DI46" s="189"/>
      <c r="DJ46" s="189"/>
      <c r="DK46" s="189"/>
      <c r="DL46" s="189"/>
    </row>
    <row r="47" spans="15:116" ht="13" x14ac:dyDescent="0.2"/>
    <row r="48" spans="15:116" ht="13" x14ac:dyDescent="0.2"/>
    <row r="49" spans="104:116" ht="13" x14ac:dyDescent="0.2"/>
    <row r="50" spans="104:116" ht="13" x14ac:dyDescent="0.2">
      <c r="CZ50" s="189"/>
      <c r="DA50" s="189"/>
      <c r="DB50" s="189"/>
      <c r="DC50" s="189"/>
      <c r="DD50" s="189"/>
      <c r="DE50" s="189"/>
      <c r="DF50" s="189"/>
      <c r="DG50" s="189"/>
      <c r="DH50" s="189"/>
      <c r="DI50" s="189"/>
      <c r="DJ50" s="189"/>
      <c r="DK50" s="189"/>
      <c r="DL50" s="189"/>
    </row>
    <row r="51" spans="104:116" ht="13" x14ac:dyDescent="0.2"/>
    <row r="52" spans="104:116" ht="13" x14ac:dyDescent="0.2"/>
    <row r="53" spans="104:116" ht="13" x14ac:dyDescent="0.2">
      <c r="DL53" s="18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189"/>
      <c r="DD67" s="189"/>
      <c r="DE67" s="189"/>
      <c r="DF67" s="189"/>
      <c r="DG67" s="189"/>
      <c r="DH67" s="189"/>
      <c r="DI67" s="189"/>
      <c r="DJ67" s="189"/>
      <c r="DK67" s="189"/>
      <c r="DL67" s="18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tmurKCxIaEQ4duKyfh1K2ADActJEyyUrCH/xZRFu+Kg7Vug5c/ZbEs51KGq7QgLq/qM2FocmZ0k9DaKC2vQ9Q==" saltValue="aneInb4tTAddYtVyNCIU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9683-D20A-41E9-B324-07970D183593}">
  <sheetPr>
    <pageSetUpPr fitToPage="1"/>
  </sheetPr>
  <dimension ref="A1:AZ67"/>
  <sheetViews>
    <sheetView showGridLines="0" view="pageBreakPreview" workbookViewId="0"/>
  </sheetViews>
  <sheetFormatPr defaultColWidth="0" defaultRowHeight="13.5" customHeight="1" zeroHeight="1" x14ac:dyDescent="0.2"/>
  <cols>
    <col min="1" max="36" width="2.453125" style="240" customWidth="1"/>
    <col min="37" max="44" width="17" style="240" customWidth="1"/>
    <col min="45" max="45" width="6.08984375" style="246" customWidth="1"/>
    <col min="46" max="46" width="3" style="244" customWidth="1"/>
    <col min="47" max="47" width="19.08984375" style="240" hidden="1" customWidth="1"/>
    <col min="48" max="52" width="12.6328125" style="240" hidden="1" customWidth="1"/>
    <col min="53" max="16384" width="8.6328125" style="240" hidden="1"/>
  </cols>
  <sheetData>
    <row r="1" spans="1:46" ht="13" x14ac:dyDescent="0.2">
      <c r="AS1" s="240"/>
      <c r="AT1" s="240"/>
    </row>
    <row r="2" spans="1:46" ht="13" x14ac:dyDescent="0.2">
      <c r="AS2" s="240"/>
      <c r="AT2" s="240"/>
    </row>
    <row r="3" spans="1:46" ht="13" x14ac:dyDescent="0.2">
      <c r="AS3" s="240"/>
      <c r="AT3" s="240"/>
    </row>
    <row r="4" spans="1:46" ht="13" x14ac:dyDescent="0.2">
      <c r="AS4" s="240"/>
      <c r="AT4" s="240"/>
    </row>
    <row r="5" spans="1:46" ht="16.5" x14ac:dyDescent="0.2">
      <c r="A5" s="241" t="s">
        <v>516</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3"/>
    </row>
    <row r="6" spans="1:46" ht="13" x14ac:dyDescent="0.2">
      <c r="A6" s="244"/>
      <c r="AK6" s="245" t="s">
        <v>517</v>
      </c>
      <c r="AL6" s="245"/>
      <c r="AM6" s="245"/>
      <c r="AN6" s="245"/>
    </row>
    <row r="7" spans="1:46" ht="13.5" customHeight="1" x14ac:dyDescent="0.2">
      <c r="A7" s="244"/>
      <c r="AK7" s="191"/>
      <c r="AL7" s="192"/>
      <c r="AM7" s="192"/>
      <c r="AN7" s="193"/>
      <c r="AO7" s="1109" t="s">
        <v>518</v>
      </c>
      <c r="AP7" s="194"/>
      <c r="AQ7" s="195" t="s">
        <v>519</v>
      </c>
      <c r="AR7" s="196"/>
    </row>
    <row r="8" spans="1:46" ht="13" x14ac:dyDescent="0.2">
      <c r="A8" s="244"/>
      <c r="AK8" s="197"/>
      <c r="AL8" s="198"/>
      <c r="AM8" s="198"/>
      <c r="AN8" s="199"/>
      <c r="AO8" s="1110"/>
      <c r="AP8" s="200" t="s">
        <v>520</v>
      </c>
      <c r="AQ8" s="201" t="s">
        <v>521</v>
      </c>
      <c r="AR8" s="202" t="s">
        <v>522</v>
      </c>
    </row>
    <row r="9" spans="1:46" ht="13" x14ac:dyDescent="0.2">
      <c r="A9" s="244"/>
      <c r="AK9" s="1121" t="s">
        <v>523</v>
      </c>
      <c r="AL9" s="1122"/>
      <c r="AM9" s="1122"/>
      <c r="AN9" s="1123"/>
      <c r="AO9" s="203">
        <v>87577903</v>
      </c>
      <c r="AP9" s="203">
        <v>106617</v>
      </c>
      <c r="AQ9" s="204">
        <v>106216</v>
      </c>
      <c r="AR9" s="205">
        <v>0.4</v>
      </c>
    </row>
    <row r="10" spans="1:46" ht="13.5" customHeight="1" x14ac:dyDescent="0.2">
      <c r="A10" s="244"/>
      <c r="AK10" s="1121" t="s">
        <v>524</v>
      </c>
      <c r="AL10" s="1122"/>
      <c r="AM10" s="1122"/>
      <c r="AN10" s="1123"/>
      <c r="AO10" s="206">
        <v>917</v>
      </c>
      <c r="AP10" s="206">
        <v>1</v>
      </c>
      <c r="AQ10" s="207">
        <v>93</v>
      </c>
      <c r="AR10" s="208">
        <v>-98.9</v>
      </c>
    </row>
    <row r="11" spans="1:46" ht="13.5" customHeight="1" x14ac:dyDescent="0.2">
      <c r="A11" s="244"/>
      <c r="AK11" s="1121" t="s">
        <v>525</v>
      </c>
      <c r="AL11" s="1122"/>
      <c r="AM11" s="1122"/>
      <c r="AN11" s="1123"/>
      <c r="AO11" s="206">
        <v>827513</v>
      </c>
      <c r="AP11" s="206">
        <v>1007</v>
      </c>
      <c r="AQ11" s="207">
        <v>1081</v>
      </c>
      <c r="AR11" s="208">
        <v>-6.8</v>
      </c>
    </row>
    <row r="12" spans="1:46" ht="13.5" customHeight="1" x14ac:dyDescent="0.2">
      <c r="A12" s="244"/>
      <c r="AK12" s="1121" t="s">
        <v>526</v>
      </c>
      <c r="AL12" s="1122"/>
      <c r="AM12" s="1122"/>
      <c r="AN12" s="1123"/>
      <c r="AO12" s="206" t="s">
        <v>527</v>
      </c>
      <c r="AP12" s="206" t="s">
        <v>527</v>
      </c>
      <c r="AQ12" s="207">
        <v>5</v>
      </c>
      <c r="AR12" s="208" t="s">
        <v>527</v>
      </c>
    </row>
    <row r="13" spans="1:46" ht="13.5" customHeight="1" x14ac:dyDescent="0.2">
      <c r="A13" s="244"/>
      <c r="AK13" s="1121" t="s">
        <v>528</v>
      </c>
      <c r="AL13" s="1122"/>
      <c r="AM13" s="1122"/>
      <c r="AN13" s="1123"/>
      <c r="AO13" s="206">
        <v>2083028</v>
      </c>
      <c r="AP13" s="206">
        <v>2536</v>
      </c>
      <c r="AQ13" s="207">
        <v>1912</v>
      </c>
      <c r="AR13" s="208">
        <v>32.6</v>
      </c>
    </row>
    <row r="14" spans="1:46" ht="13.5" customHeight="1" x14ac:dyDescent="0.2">
      <c r="A14" s="244"/>
      <c r="AK14" s="1121" t="s">
        <v>529</v>
      </c>
      <c r="AL14" s="1122"/>
      <c r="AM14" s="1122"/>
      <c r="AN14" s="1123"/>
      <c r="AO14" s="206">
        <v>1046481</v>
      </c>
      <c r="AP14" s="206">
        <v>1274</v>
      </c>
      <c r="AQ14" s="207">
        <v>1291</v>
      </c>
      <c r="AR14" s="208">
        <v>-1.3</v>
      </c>
    </row>
    <row r="15" spans="1:46" ht="13.5" customHeight="1" x14ac:dyDescent="0.2">
      <c r="A15" s="244"/>
      <c r="AK15" s="1124" t="s">
        <v>530</v>
      </c>
      <c r="AL15" s="1125"/>
      <c r="AM15" s="1125"/>
      <c r="AN15" s="1126"/>
      <c r="AO15" s="206">
        <v>-4505681</v>
      </c>
      <c r="AP15" s="206">
        <v>-5485</v>
      </c>
      <c r="AQ15" s="207">
        <v>-7284</v>
      </c>
      <c r="AR15" s="208">
        <v>-24.7</v>
      </c>
    </row>
    <row r="16" spans="1:46" ht="13" x14ac:dyDescent="0.2">
      <c r="A16" s="244"/>
      <c r="AK16" s="1124" t="s">
        <v>188</v>
      </c>
      <c r="AL16" s="1125"/>
      <c r="AM16" s="1125"/>
      <c r="AN16" s="1126"/>
      <c r="AO16" s="206">
        <v>87030161</v>
      </c>
      <c r="AP16" s="206">
        <v>105950</v>
      </c>
      <c r="AQ16" s="207">
        <v>103314</v>
      </c>
      <c r="AR16" s="208">
        <v>2.6</v>
      </c>
    </row>
    <row r="17" spans="1:46" ht="13" x14ac:dyDescent="0.2">
      <c r="A17" s="244"/>
    </row>
    <row r="18" spans="1:46" ht="13" x14ac:dyDescent="0.2">
      <c r="A18" s="244"/>
      <c r="AQ18" s="247"/>
      <c r="AR18" s="247"/>
    </row>
    <row r="19" spans="1:46" ht="13" x14ac:dyDescent="0.2">
      <c r="A19" s="244"/>
      <c r="AK19" s="240" t="s">
        <v>531</v>
      </c>
    </row>
    <row r="20" spans="1:46" ht="13" x14ac:dyDescent="0.2">
      <c r="A20" s="244"/>
      <c r="AK20" s="248"/>
      <c r="AL20" s="249"/>
      <c r="AM20" s="249"/>
      <c r="AN20" s="250"/>
      <c r="AO20" s="251" t="s">
        <v>532</v>
      </c>
      <c r="AP20" s="252" t="s">
        <v>533</v>
      </c>
      <c r="AQ20" s="253" t="s">
        <v>534</v>
      </c>
      <c r="AR20" s="254"/>
    </row>
    <row r="21" spans="1:46" s="245" customFormat="1" ht="13" x14ac:dyDescent="0.2">
      <c r="A21" s="255"/>
      <c r="AK21" s="1127" t="s">
        <v>535</v>
      </c>
      <c r="AL21" s="1128"/>
      <c r="AM21" s="1128"/>
      <c r="AN21" s="1129"/>
      <c r="AO21" s="256">
        <v>11.81</v>
      </c>
      <c r="AP21" s="257">
        <v>11.33</v>
      </c>
      <c r="AQ21" s="258">
        <v>0.48</v>
      </c>
      <c r="AS21" s="259"/>
      <c r="AT21" s="255"/>
    </row>
    <row r="22" spans="1:46" s="245" customFormat="1" ht="13" x14ac:dyDescent="0.2">
      <c r="A22" s="255"/>
      <c r="AK22" s="1127" t="s">
        <v>536</v>
      </c>
      <c r="AL22" s="1128"/>
      <c r="AM22" s="1128"/>
      <c r="AN22" s="1129"/>
      <c r="AO22" s="260">
        <v>100.1</v>
      </c>
      <c r="AP22" s="261">
        <v>99.7</v>
      </c>
      <c r="AQ22" s="262">
        <v>0.4</v>
      </c>
      <c r="AR22" s="247"/>
      <c r="AS22" s="259"/>
      <c r="AT22" s="255"/>
    </row>
    <row r="23" spans="1:46" s="245" customFormat="1" ht="13" x14ac:dyDescent="0.2">
      <c r="A23" s="255"/>
      <c r="AP23" s="247"/>
      <c r="AQ23" s="247"/>
      <c r="AR23" s="247"/>
      <c r="AS23" s="259"/>
      <c r="AT23" s="255"/>
    </row>
    <row r="24" spans="1:46" s="245" customFormat="1" ht="13" x14ac:dyDescent="0.2">
      <c r="A24" s="255"/>
      <c r="AP24" s="247"/>
      <c r="AQ24" s="247"/>
      <c r="AR24" s="247"/>
      <c r="AS24" s="259"/>
      <c r="AT24" s="255"/>
    </row>
    <row r="25" spans="1:46" s="245" customFormat="1" ht="13" x14ac:dyDescent="0.2">
      <c r="A25" s="263"/>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5"/>
      <c r="AQ25" s="265"/>
      <c r="AR25" s="265"/>
      <c r="AS25" s="266"/>
      <c r="AT25" s="255"/>
    </row>
    <row r="26" spans="1:46" s="245" customFormat="1" ht="13" x14ac:dyDescent="0.2">
      <c r="A26" s="1120" t="s">
        <v>537</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ht="13" x14ac:dyDescent="0.2">
      <c r="A27" s="267"/>
      <c r="AS27" s="240"/>
      <c r="AT27" s="240"/>
    </row>
    <row r="28" spans="1:46" ht="16.5" x14ac:dyDescent="0.2">
      <c r="A28" s="241" t="s">
        <v>538</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68"/>
    </row>
    <row r="29" spans="1:46" ht="13" x14ac:dyDescent="0.2">
      <c r="A29" s="244"/>
      <c r="AK29" s="245" t="s">
        <v>539</v>
      </c>
      <c r="AL29" s="245"/>
      <c r="AM29" s="245"/>
      <c r="AN29" s="245"/>
      <c r="AS29" s="269"/>
    </row>
    <row r="30" spans="1:46" ht="13.5" customHeight="1" x14ac:dyDescent="0.2">
      <c r="A30" s="244"/>
      <c r="AK30" s="191"/>
      <c r="AL30" s="192"/>
      <c r="AM30" s="192"/>
      <c r="AN30" s="193"/>
      <c r="AO30" s="1109" t="s">
        <v>518</v>
      </c>
      <c r="AP30" s="194"/>
      <c r="AQ30" s="195" t="s">
        <v>519</v>
      </c>
      <c r="AR30" s="196"/>
    </row>
    <row r="31" spans="1:46" ht="13" x14ac:dyDescent="0.2">
      <c r="A31" s="244"/>
      <c r="AK31" s="197"/>
      <c r="AL31" s="198"/>
      <c r="AM31" s="198"/>
      <c r="AN31" s="199"/>
      <c r="AO31" s="1110"/>
      <c r="AP31" s="200" t="s">
        <v>520</v>
      </c>
      <c r="AQ31" s="201" t="s">
        <v>521</v>
      </c>
      <c r="AR31" s="202" t="s">
        <v>522</v>
      </c>
    </row>
    <row r="32" spans="1:46" ht="27" customHeight="1" x14ac:dyDescent="0.2">
      <c r="A32" s="244"/>
      <c r="AK32" s="1111" t="s">
        <v>540</v>
      </c>
      <c r="AL32" s="1112"/>
      <c r="AM32" s="1112"/>
      <c r="AN32" s="1113"/>
      <c r="AO32" s="209">
        <v>32100779</v>
      </c>
      <c r="AP32" s="209">
        <v>39079</v>
      </c>
      <c r="AQ32" s="210">
        <v>30951</v>
      </c>
      <c r="AR32" s="211">
        <v>26.3</v>
      </c>
    </row>
    <row r="33" spans="1:46" ht="13.5" customHeight="1" x14ac:dyDescent="0.2">
      <c r="A33" s="244"/>
      <c r="AK33" s="1111" t="s">
        <v>541</v>
      </c>
      <c r="AL33" s="1112"/>
      <c r="AM33" s="1112"/>
      <c r="AN33" s="1113"/>
      <c r="AO33" s="209" t="s">
        <v>527</v>
      </c>
      <c r="AP33" s="209" t="s">
        <v>527</v>
      </c>
      <c r="AQ33" s="210">
        <v>1792</v>
      </c>
      <c r="AR33" s="211" t="s">
        <v>527</v>
      </c>
    </row>
    <row r="34" spans="1:46" ht="27" customHeight="1" x14ac:dyDescent="0.2">
      <c r="A34" s="244"/>
      <c r="AK34" s="1111" t="s">
        <v>542</v>
      </c>
      <c r="AL34" s="1112"/>
      <c r="AM34" s="1112"/>
      <c r="AN34" s="1113"/>
      <c r="AO34" s="209">
        <v>7938887</v>
      </c>
      <c r="AP34" s="209">
        <v>9665</v>
      </c>
      <c r="AQ34" s="210">
        <v>21367</v>
      </c>
      <c r="AR34" s="211">
        <v>-54.8</v>
      </c>
    </row>
    <row r="35" spans="1:46" ht="27" customHeight="1" x14ac:dyDescent="0.2">
      <c r="A35" s="244"/>
      <c r="AK35" s="1111" t="s">
        <v>543</v>
      </c>
      <c r="AL35" s="1112"/>
      <c r="AM35" s="1112"/>
      <c r="AN35" s="1113"/>
      <c r="AO35" s="209">
        <v>5437857</v>
      </c>
      <c r="AP35" s="209">
        <v>6620</v>
      </c>
      <c r="AQ35" s="210">
        <v>9606</v>
      </c>
      <c r="AR35" s="211">
        <v>-31.1</v>
      </c>
    </row>
    <row r="36" spans="1:46" ht="27" customHeight="1" x14ac:dyDescent="0.2">
      <c r="A36" s="244"/>
      <c r="AK36" s="1111" t="s">
        <v>544</v>
      </c>
      <c r="AL36" s="1112"/>
      <c r="AM36" s="1112"/>
      <c r="AN36" s="1113"/>
      <c r="AO36" s="209" t="s">
        <v>527</v>
      </c>
      <c r="AP36" s="209" t="s">
        <v>527</v>
      </c>
      <c r="AQ36" s="210">
        <v>129</v>
      </c>
      <c r="AR36" s="211" t="s">
        <v>527</v>
      </c>
    </row>
    <row r="37" spans="1:46" ht="13.5" customHeight="1" x14ac:dyDescent="0.2">
      <c r="A37" s="244"/>
      <c r="AK37" s="1111" t="s">
        <v>545</v>
      </c>
      <c r="AL37" s="1112"/>
      <c r="AM37" s="1112"/>
      <c r="AN37" s="1113"/>
      <c r="AO37" s="209">
        <v>63904</v>
      </c>
      <c r="AP37" s="209">
        <v>78</v>
      </c>
      <c r="AQ37" s="210">
        <v>1458</v>
      </c>
      <c r="AR37" s="211">
        <v>-94.7</v>
      </c>
    </row>
    <row r="38" spans="1:46" ht="27" customHeight="1" x14ac:dyDescent="0.2">
      <c r="A38" s="244"/>
      <c r="AK38" s="1114" t="s">
        <v>546</v>
      </c>
      <c r="AL38" s="1115"/>
      <c r="AM38" s="1115"/>
      <c r="AN38" s="1116"/>
      <c r="AO38" s="270" t="s">
        <v>527</v>
      </c>
      <c r="AP38" s="270" t="s">
        <v>527</v>
      </c>
      <c r="AQ38" s="271">
        <v>0</v>
      </c>
      <c r="AR38" s="262" t="s">
        <v>527</v>
      </c>
      <c r="AS38" s="269"/>
    </row>
    <row r="39" spans="1:46" ht="13" x14ac:dyDescent="0.2">
      <c r="A39" s="244"/>
      <c r="AK39" s="1114" t="s">
        <v>547</v>
      </c>
      <c r="AL39" s="1115"/>
      <c r="AM39" s="1115"/>
      <c r="AN39" s="1116"/>
      <c r="AO39" s="209">
        <v>-10083049</v>
      </c>
      <c r="AP39" s="209">
        <v>-12275</v>
      </c>
      <c r="AQ39" s="210">
        <v>-17360</v>
      </c>
      <c r="AR39" s="211">
        <v>-29.3</v>
      </c>
      <c r="AS39" s="269"/>
    </row>
    <row r="40" spans="1:46" ht="27" customHeight="1" x14ac:dyDescent="0.2">
      <c r="A40" s="244"/>
      <c r="AK40" s="1111" t="s">
        <v>548</v>
      </c>
      <c r="AL40" s="1112"/>
      <c r="AM40" s="1112"/>
      <c r="AN40" s="1113"/>
      <c r="AO40" s="209">
        <v>-24508246</v>
      </c>
      <c r="AP40" s="209">
        <v>-29836</v>
      </c>
      <c r="AQ40" s="210">
        <v>-31639</v>
      </c>
      <c r="AR40" s="211">
        <v>-5.7</v>
      </c>
      <c r="AS40" s="269"/>
    </row>
    <row r="41" spans="1:46" ht="13" x14ac:dyDescent="0.2">
      <c r="A41" s="244"/>
      <c r="AK41" s="1117" t="s">
        <v>303</v>
      </c>
      <c r="AL41" s="1118"/>
      <c r="AM41" s="1118"/>
      <c r="AN41" s="1119"/>
      <c r="AO41" s="209">
        <v>10950132</v>
      </c>
      <c r="AP41" s="209">
        <v>13331</v>
      </c>
      <c r="AQ41" s="210">
        <v>16304</v>
      </c>
      <c r="AR41" s="211">
        <v>-18.2</v>
      </c>
      <c r="AS41" s="269"/>
    </row>
    <row r="42" spans="1:46" ht="13" x14ac:dyDescent="0.2">
      <c r="A42" s="244"/>
      <c r="AK42" s="272" t="s">
        <v>549</v>
      </c>
      <c r="AQ42" s="247"/>
      <c r="AR42" s="247"/>
      <c r="AS42" s="269"/>
    </row>
    <row r="43" spans="1:46" ht="13" x14ac:dyDescent="0.2">
      <c r="A43" s="244"/>
      <c r="AP43" s="273"/>
      <c r="AQ43" s="247"/>
      <c r="AS43" s="269"/>
    </row>
    <row r="44" spans="1:46" ht="13" x14ac:dyDescent="0.2">
      <c r="A44" s="244"/>
      <c r="AQ44" s="247"/>
    </row>
    <row r="45" spans="1:46" ht="13" x14ac:dyDescent="0.2">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74"/>
      <c r="AR45" s="242"/>
      <c r="AS45" s="242"/>
      <c r="AT45" s="240"/>
    </row>
    <row r="46" spans="1:46" ht="13" x14ac:dyDescent="0.2">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40"/>
    </row>
    <row r="47" spans="1:46" ht="17.25" customHeight="1" x14ac:dyDescent="0.2">
      <c r="A47" s="276" t="s">
        <v>550</v>
      </c>
    </row>
    <row r="48" spans="1:46" ht="13" x14ac:dyDescent="0.2">
      <c r="A48" s="244"/>
      <c r="AK48" s="277" t="s">
        <v>551</v>
      </c>
      <c r="AL48" s="277"/>
      <c r="AM48" s="277"/>
      <c r="AN48" s="277"/>
      <c r="AO48" s="277"/>
      <c r="AP48" s="277"/>
      <c r="AQ48" s="278"/>
      <c r="AR48" s="277"/>
    </row>
    <row r="49" spans="1:44" ht="13.5" customHeight="1" x14ac:dyDescent="0.2">
      <c r="A49" s="244"/>
      <c r="AK49" s="212"/>
      <c r="AL49" s="213"/>
      <c r="AM49" s="1104" t="s">
        <v>518</v>
      </c>
      <c r="AN49" s="1106" t="s">
        <v>552</v>
      </c>
      <c r="AO49" s="1107"/>
      <c r="AP49" s="1107"/>
      <c r="AQ49" s="1107"/>
      <c r="AR49" s="1108"/>
    </row>
    <row r="50" spans="1:44" ht="13" x14ac:dyDescent="0.2">
      <c r="A50" s="244"/>
      <c r="AK50" s="214"/>
      <c r="AL50" s="215"/>
      <c r="AM50" s="1105"/>
      <c r="AN50" s="216" t="s">
        <v>553</v>
      </c>
      <c r="AO50" s="217" t="s">
        <v>554</v>
      </c>
      <c r="AP50" s="218" t="s">
        <v>555</v>
      </c>
      <c r="AQ50" s="219" t="s">
        <v>556</v>
      </c>
      <c r="AR50" s="220" t="s">
        <v>557</v>
      </c>
    </row>
    <row r="51" spans="1:44" ht="13" x14ac:dyDescent="0.2">
      <c r="A51" s="244"/>
      <c r="AK51" s="212" t="s">
        <v>558</v>
      </c>
      <c r="AL51" s="213"/>
      <c r="AM51" s="226">
        <v>46479372</v>
      </c>
      <c r="AN51" s="227">
        <v>55480</v>
      </c>
      <c r="AO51" s="228">
        <v>-0.6</v>
      </c>
      <c r="AP51" s="229">
        <v>54945</v>
      </c>
      <c r="AQ51" s="279">
        <v>3.9</v>
      </c>
      <c r="AR51" s="221">
        <v>-4.5</v>
      </c>
    </row>
    <row r="52" spans="1:44" ht="13" x14ac:dyDescent="0.2">
      <c r="A52" s="244"/>
      <c r="AK52" s="222"/>
      <c r="AL52" s="223" t="s">
        <v>559</v>
      </c>
      <c r="AM52" s="280">
        <v>21440281</v>
      </c>
      <c r="AN52" s="281">
        <v>25592</v>
      </c>
      <c r="AO52" s="282">
        <v>0.3</v>
      </c>
      <c r="AP52" s="283">
        <v>29293</v>
      </c>
      <c r="AQ52" s="284">
        <v>8.4</v>
      </c>
      <c r="AR52" s="224">
        <v>-8.1</v>
      </c>
    </row>
    <row r="53" spans="1:44" ht="13" x14ac:dyDescent="0.2">
      <c r="A53" s="244"/>
      <c r="AK53" s="212" t="s">
        <v>560</v>
      </c>
      <c r="AL53" s="213"/>
      <c r="AM53" s="226">
        <v>49148343</v>
      </c>
      <c r="AN53" s="227">
        <v>58875</v>
      </c>
      <c r="AO53" s="228">
        <v>6.1</v>
      </c>
      <c r="AP53" s="229">
        <v>57132</v>
      </c>
      <c r="AQ53" s="279">
        <v>4</v>
      </c>
      <c r="AR53" s="221">
        <v>2.1</v>
      </c>
    </row>
    <row r="54" spans="1:44" ht="13" x14ac:dyDescent="0.2">
      <c r="A54" s="244"/>
      <c r="AK54" s="222"/>
      <c r="AL54" s="223" t="s">
        <v>559</v>
      </c>
      <c r="AM54" s="280">
        <v>21690610</v>
      </c>
      <c r="AN54" s="281">
        <v>25983</v>
      </c>
      <c r="AO54" s="282">
        <v>1.5</v>
      </c>
      <c r="AP54" s="283">
        <v>30126</v>
      </c>
      <c r="AQ54" s="284">
        <v>2.8</v>
      </c>
      <c r="AR54" s="224">
        <v>-1.3</v>
      </c>
    </row>
    <row r="55" spans="1:44" ht="13" x14ac:dyDescent="0.2">
      <c r="A55" s="244"/>
      <c r="AK55" s="212" t="s">
        <v>561</v>
      </c>
      <c r="AL55" s="213"/>
      <c r="AM55" s="226">
        <v>43536832</v>
      </c>
      <c r="AN55" s="227">
        <v>52361</v>
      </c>
      <c r="AO55" s="228">
        <v>-11.1</v>
      </c>
      <c r="AP55" s="229">
        <v>58766</v>
      </c>
      <c r="AQ55" s="279">
        <v>2.9</v>
      </c>
      <c r="AR55" s="221">
        <v>-14</v>
      </c>
    </row>
    <row r="56" spans="1:44" ht="13" x14ac:dyDescent="0.2">
      <c r="A56" s="244"/>
      <c r="AK56" s="222"/>
      <c r="AL56" s="223" t="s">
        <v>559</v>
      </c>
      <c r="AM56" s="280">
        <v>18811132</v>
      </c>
      <c r="AN56" s="281">
        <v>22624</v>
      </c>
      <c r="AO56" s="282">
        <v>-12.9</v>
      </c>
      <c r="AP56" s="283">
        <v>29363</v>
      </c>
      <c r="AQ56" s="284">
        <v>-2.5</v>
      </c>
      <c r="AR56" s="224">
        <v>-10.4</v>
      </c>
    </row>
    <row r="57" spans="1:44" ht="13" x14ac:dyDescent="0.2">
      <c r="A57" s="244"/>
      <c r="AK57" s="212" t="s">
        <v>562</v>
      </c>
      <c r="AL57" s="213"/>
      <c r="AM57" s="226">
        <v>32412252</v>
      </c>
      <c r="AN57" s="227">
        <v>39233</v>
      </c>
      <c r="AO57" s="228">
        <v>-25.1</v>
      </c>
      <c r="AP57" s="229">
        <v>62482</v>
      </c>
      <c r="AQ57" s="279">
        <v>6.3</v>
      </c>
      <c r="AR57" s="221">
        <v>-31.4</v>
      </c>
    </row>
    <row r="58" spans="1:44" ht="13" x14ac:dyDescent="0.2">
      <c r="A58" s="244"/>
      <c r="AK58" s="222"/>
      <c r="AL58" s="223" t="s">
        <v>559</v>
      </c>
      <c r="AM58" s="280">
        <v>16132810</v>
      </c>
      <c r="AN58" s="281">
        <v>19528</v>
      </c>
      <c r="AO58" s="282">
        <v>-13.7</v>
      </c>
      <c r="AP58" s="283">
        <v>34626</v>
      </c>
      <c r="AQ58" s="284">
        <v>17.899999999999999</v>
      </c>
      <c r="AR58" s="224">
        <v>-31.6</v>
      </c>
    </row>
    <row r="59" spans="1:44" ht="13" x14ac:dyDescent="0.2">
      <c r="A59" s="244"/>
      <c r="AK59" s="212" t="s">
        <v>563</v>
      </c>
      <c r="AL59" s="213"/>
      <c r="AM59" s="226">
        <v>31459455</v>
      </c>
      <c r="AN59" s="227">
        <v>38298</v>
      </c>
      <c r="AO59" s="228">
        <v>-2.4</v>
      </c>
      <c r="AP59" s="229">
        <v>59288</v>
      </c>
      <c r="AQ59" s="279">
        <v>-5.0999999999999996</v>
      </c>
      <c r="AR59" s="221">
        <v>2.7</v>
      </c>
    </row>
    <row r="60" spans="1:44" ht="13" x14ac:dyDescent="0.2">
      <c r="A60" s="244"/>
      <c r="AK60" s="222"/>
      <c r="AL60" s="223" t="s">
        <v>559</v>
      </c>
      <c r="AM60" s="280">
        <v>13266636</v>
      </c>
      <c r="AN60" s="281">
        <v>16151</v>
      </c>
      <c r="AO60" s="282">
        <v>-17.3</v>
      </c>
      <c r="AP60" s="283">
        <v>32670</v>
      </c>
      <c r="AQ60" s="284">
        <v>-5.6</v>
      </c>
      <c r="AR60" s="224">
        <v>-11.7</v>
      </c>
    </row>
    <row r="61" spans="1:44" ht="13" x14ac:dyDescent="0.2">
      <c r="A61" s="244"/>
      <c r="AK61" s="212" t="s">
        <v>564</v>
      </c>
      <c r="AL61" s="225"/>
      <c r="AM61" s="226">
        <v>40607251</v>
      </c>
      <c r="AN61" s="227">
        <v>48849</v>
      </c>
      <c r="AO61" s="228">
        <v>-6.6</v>
      </c>
      <c r="AP61" s="229">
        <v>58523</v>
      </c>
      <c r="AQ61" s="230">
        <v>2.4</v>
      </c>
      <c r="AR61" s="221">
        <v>-9</v>
      </c>
    </row>
    <row r="62" spans="1:44" ht="13" x14ac:dyDescent="0.2">
      <c r="A62" s="244"/>
      <c r="AK62" s="222"/>
      <c r="AL62" s="223" t="s">
        <v>559</v>
      </c>
      <c r="AM62" s="280">
        <v>18268294</v>
      </c>
      <c r="AN62" s="281">
        <v>21976</v>
      </c>
      <c r="AO62" s="282">
        <v>-8.4</v>
      </c>
      <c r="AP62" s="283">
        <v>31216</v>
      </c>
      <c r="AQ62" s="284">
        <v>4.2</v>
      </c>
      <c r="AR62" s="224">
        <v>-12.6</v>
      </c>
    </row>
    <row r="63" spans="1:44" ht="13" x14ac:dyDescent="0.2">
      <c r="A63" s="244"/>
    </row>
    <row r="64" spans="1:44" ht="13" x14ac:dyDescent="0.2">
      <c r="A64" s="244"/>
    </row>
    <row r="65" spans="1:46" ht="13" x14ac:dyDescent="0.2">
      <c r="A65" s="244"/>
    </row>
    <row r="66" spans="1:46" ht="13" x14ac:dyDescent="0.2">
      <c r="A66" s="285"/>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86"/>
    </row>
    <row r="67" spans="1:46" ht="13.5" hidden="1" customHeight="1" x14ac:dyDescent="0.2">
      <c r="AS67" s="240"/>
      <c r="AT67" s="240"/>
    </row>
  </sheetData>
  <sheetProtection algorithmName="SHA-512" hashValue="vZY8SogYW8eCmuGKLTWo9yrCBuGnAyV/e51EMubip6RT8MHtfRbt9AuaRXLHnX3V7UhfQweXX4at+vU3ghIkdA==" saltValue="1YYXNcuRoEKPIioIkWN1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3B18-447D-448B-A4AF-F48855F7516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190" customWidth="1"/>
    <col min="126" max="16384" width="9" style="189" hidden="1"/>
  </cols>
  <sheetData>
    <row r="1" spans="2:125" ht="13.5" customHeight="1" x14ac:dyDescent="0.2">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row>
    <row r="2" spans="2:125" ht="13" x14ac:dyDescent="0.2">
      <c r="B2" s="189"/>
      <c r="DG2" s="189"/>
    </row>
    <row r="3" spans="2:125" ht="13" x14ac:dyDescent="0.2">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H3" s="189"/>
      <c r="DI3" s="189"/>
      <c r="DJ3" s="189"/>
      <c r="DK3" s="189"/>
      <c r="DL3" s="189"/>
      <c r="DM3" s="189"/>
      <c r="DN3" s="189"/>
      <c r="DO3" s="189"/>
      <c r="DP3" s="189"/>
      <c r="DQ3" s="189"/>
      <c r="DR3" s="189"/>
      <c r="DS3" s="189"/>
      <c r="DT3" s="189"/>
      <c r="DU3" s="189"/>
    </row>
    <row r="4" spans="2:125" ht="13" x14ac:dyDescent="0.2"/>
    <row r="5" spans="2:125" ht="13" x14ac:dyDescent="0.2"/>
    <row r="6" spans="2:125" ht="13" x14ac:dyDescent="0.2"/>
    <row r="7" spans="2:125" ht="13" x14ac:dyDescent="0.2"/>
    <row r="8" spans="2:125" ht="13" x14ac:dyDescent="0.2"/>
    <row r="9" spans="2:125" ht="13" x14ac:dyDescent="0.2">
      <c r="DU9" s="18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189"/>
    </row>
    <row r="18" spans="125:125" ht="13" x14ac:dyDescent="0.2"/>
    <row r="19" spans="125:125" ht="13" x14ac:dyDescent="0.2"/>
    <row r="20" spans="125:125" ht="13" x14ac:dyDescent="0.2">
      <c r="DU20" s="189"/>
    </row>
    <row r="21" spans="125:125" ht="13" x14ac:dyDescent="0.2">
      <c r="DU21" s="18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189"/>
    </row>
    <row r="29" spans="125:125" ht="13" x14ac:dyDescent="0.2"/>
    <row r="30" spans="125:125" ht="13" x14ac:dyDescent="0.2"/>
    <row r="31" spans="125:125" ht="13" x14ac:dyDescent="0.2"/>
    <row r="32" spans="125:125" ht="13" x14ac:dyDescent="0.2"/>
    <row r="33" spans="2:125" ht="13" x14ac:dyDescent="0.2">
      <c r="B33" s="189"/>
      <c r="G33" s="189"/>
      <c r="I33" s="189"/>
    </row>
    <row r="34" spans="2:125" ht="13" x14ac:dyDescent="0.2">
      <c r="C34" s="189"/>
      <c r="P34" s="189"/>
      <c r="DE34" s="189"/>
      <c r="DH34" s="189"/>
    </row>
    <row r="35" spans="2:125" ht="13" x14ac:dyDescent="0.2">
      <c r="D35" s="189"/>
      <c r="E35" s="189"/>
      <c r="DG35" s="189"/>
      <c r="DJ35" s="189"/>
      <c r="DP35" s="189"/>
      <c r="DQ35" s="189"/>
      <c r="DR35" s="189"/>
      <c r="DS35" s="189"/>
      <c r="DT35" s="189"/>
      <c r="DU35" s="189"/>
    </row>
    <row r="36" spans="2:125" ht="13" x14ac:dyDescent="0.2">
      <c r="F36" s="189"/>
      <c r="H36" s="189"/>
      <c r="J36" s="189"/>
      <c r="K36" s="189"/>
      <c r="L36" s="189"/>
      <c r="M36" s="189"/>
      <c r="N36" s="189"/>
      <c r="O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F36" s="189"/>
      <c r="DI36" s="189"/>
      <c r="DK36" s="189"/>
      <c r="DL36" s="189"/>
      <c r="DM36" s="189"/>
      <c r="DN36" s="189"/>
      <c r="DO36" s="189"/>
      <c r="DP36" s="189"/>
      <c r="DQ36" s="189"/>
      <c r="DR36" s="189"/>
      <c r="DS36" s="189"/>
      <c r="DT36" s="189"/>
      <c r="DU36" s="189"/>
    </row>
    <row r="37" spans="2:125" ht="13" x14ac:dyDescent="0.2">
      <c r="DU37" s="189"/>
    </row>
    <row r="38" spans="2:125" ht="13" x14ac:dyDescent="0.2">
      <c r="DT38" s="189"/>
      <c r="DU38" s="189"/>
    </row>
    <row r="39" spans="2:125" ht="13" x14ac:dyDescent="0.2"/>
    <row r="40" spans="2:125" ht="13" x14ac:dyDescent="0.2">
      <c r="DH40" s="189"/>
    </row>
    <row r="41" spans="2:125" ht="13" x14ac:dyDescent="0.2">
      <c r="DE41" s="189"/>
    </row>
    <row r="42" spans="2:125" ht="13" x14ac:dyDescent="0.2">
      <c r="DG42" s="189"/>
      <c r="DJ42" s="189"/>
    </row>
    <row r="43" spans="2:125" ht="13" x14ac:dyDescent="0.2">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F43" s="189"/>
      <c r="DI43" s="189"/>
      <c r="DK43" s="189"/>
      <c r="DL43" s="189"/>
      <c r="DM43" s="189"/>
      <c r="DN43" s="189"/>
      <c r="DO43" s="189"/>
      <c r="DP43" s="189"/>
      <c r="DQ43" s="189"/>
      <c r="DR43" s="189"/>
      <c r="DS43" s="189"/>
      <c r="DT43" s="189"/>
      <c r="DU43" s="189"/>
    </row>
    <row r="44" spans="2:125" ht="13" x14ac:dyDescent="0.2">
      <c r="DU44" s="189"/>
    </row>
    <row r="45" spans="2:125" ht="13" x14ac:dyDescent="0.2"/>
    <row r="46" spans="2:125" ht="13" x14ac:dyDescent="0.2"/>
    <row r="47" spans="2:125" ht="13" x14ac:dyDescent="0.2"/>
    <row r="48" spans="2:125" ht="13" x14ac:dyDescent="0.2">
      <c r="DT48" s="189"/>
      <c r="DU48" s="189"/>
    </row>
    <row r="49" spans="120:125" ht="13" x14ac:dyDescent="0.2">
      <c r="DU49" s="189"/>
    </row>
    <row r="50" spans="120:125" ht="13" x14ac:dyDescent="0.2">
      <c r="DU50" s="189"/>
    </row>
    <row r="51" spans="120:125" ht="13" x14ac:dyDescent="0.2">
      <c r="DP51" s="189"/>
      <c r="DQ51" s="189"/>
      <c r="DR51" s="189"/>
      <c r="DS51" s="189"/>
      <c r="DT51" s="189"/>
      <c r="DU51" s="189"/>
    </row>
    <row r="52" spans="120:125" ht="13" x14ac:dyDescent="0.2"/>
    <row r="53" spans="120:125" ht="13" x14ac:dyDescent="0.2"/>
    <row r="54" spans="120:125" ht="13" x14ac:dyDescent="0.2">
      <c r="DU54" s="189"/>
    </row>
    <row r="55" spans="120:125" ht="13" x14ac:dyDescent="0.2"/>
    <row r="56" spans="120:125" ht="13" x14ac:dyDescent="0.2"/>
    <row r="57" spans="120:125" ht="13" x14ac:dyDescent="0.2"/>
    <row r="58" spans="120:125" ht="13" x14ac:dyDescent="0.2">
      <c r="DU58" s="189"/>
    </row>
    <row r="59" spans="120:125" ht="13" x14ac:dyDescent="0.2"/>
    <row r="60" spans="120:125" ht="13" x14ac:dyDescent="0.2"/>
    <row r="61" spans="120:125" ht="13" x14ac:dyDescent="0.2"/>
    <row r="62" spans="120:125" ht="13" x14ac:dyDescent="0.2"/>
    <row r="63" spans="120:125" ht="13" x14ac:dyDescent="0.2">
      <c r="DU63" s="189"/>
    </row>
    <row r="64" spans="120:125" ht="13" x14ac:dyDescent="0.2">
      <c r="DT64" s="189"/>
      <c r="DU64" s="189"/>
    </row>
    <row r="65" spans="123:125" ht="13" x14ac:dyDescent="0.2"/>
    <row r="66" spans="123:125" ht="13" x14ac:dyDescent="0.2"/>
    <row r="67" spans="123:125" ht="13" x14ac:dyDescent="0.2"/>
    <row r="68" spans="123:125" ht="13" x14ac:dyDescent="0.2"/>
    <row r="69" spans="123:125" ht="13" x14ac:dyDescent="0.2">
      <c r="DS69" s="189"/>
      <c r="DT69" s="189"/>
      <c r="DU69" s="18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189"/>
    </row>
    <row r="83" spans="116:125" ht="13" x14ac:dyDescent="0.2">
      <c r="DM83" s="189"/>
      <c r="DN83" s="189"/>
      <c r="DO83" s="189"/>
      <c r="DP83" s="189"/>
      <c r="DQ83" s="189"/>
      <c r="DR83" s="189"/>
      <c r="DS83" s="189"/>
      <c r="DT83" s="189"/>
      <c r="DU83" s="189"/>
    </row>
    <row r="84" spans="116:125" ht="13" x14ac:dyDescent="0.2"/>
    <row r="85" spans="116:125" ht="13" x14ac:dyDescent="0.2"/>
    <row r="86" spans="116:125" ht="13" x14ac:dyDescent="0.2"/>
    <row r="87" spans="116:125" ht="13" x14ac:dyDescent="0.2"/>
    <row r="88" spans="116:125" ht="13" x14ac:dyDescent="0.2">
      <c r="DU88" s="18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189"/>
      <c r="DT94" s="189"/>
      <c r="DU94" s="189"/>
    </row>
    <row r="95" spans="116:125" ht="13.5" customHeight="1" x14ac:dyDescent="0.2">
      <c r="DU95" s="1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89"/>
    </row>
    <row r="102" spans="124:125" ht="13.5" customHeight="1" x14ac:dyDescent="0.2"/>
    <row r="103" spans="124:125" ht="13.5" customHeight="1" x14ac:dyDescent="0.2"/>
    <row r="104" spans="124:125" ht="13.5" customHeight="1" x14ac:dyDescent="0.2">
      <c r="DT104" s="189"/>
      <c r="DU104" s="1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89" t="s">
        <v>515</v>
      </c>
    </row>
    <row r="121" spans="125:125" ht="13.5" hidden="1" customHeight="1" x14ac:dyDescent="0.2">
      <c r="DU121" s="189"/>
    </row>
  </sheetData>
  <sheetProtection algorithmName="SHA-512" hashValue="uBCQ8zGjQTYk+YcWANLiRDVTI5MW5vjDd1rtODri86V+M5PvjHJkAETldpEFZS39qWOk7v8RVx7g+lunLbrAOw==" saltValue="t8s0hvmxJBaNlIKFw74k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AF08-7FFF-4E27-8F5F-AF4C25E16D12}">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190" customWidth="1"/>
    <col min="126" max="142" width="0" style="189" hidden="1" customWidth="1"/>
    <col min="143" max="16384" width="9" style="189" hidden="1"/>
  </cols>
  <sheetData>
    <row r="1" spans="1:125" ht="13.5" customHeight="1" x14ac:dyDescent="0.2">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row>
    <row r="2" spans="1:125" ht="13" x14ac:dyDescent="0.2">
      <c r="B2" s="189"/>
      <c r="T2" s="189"/>
    </row>
    <row r="3" spans="1:125" ht="13" x14ac:dyDescent="0.2">
      <c r="C3" s="189"/>
      <c r="D3" s="189"/>
      <c r="E3" s="189"/>
      <c r="F3" s="189"/>
      <c r="G3" s="189"/>
      <c r="H3" s="189"/>
      <c r="I3" s="189"/>
      <c r="J3" s="189"/>
      <c r="K3" s="189"/>
      <c r="L3" s="189"/>
      <c r="M3" s="189"/>
      <c r="N3" s="189"/>
      <c r="O3" s="189"/>
      <c r="P3" s="189"/>
      <c r="Q3" s="189"/>
      <c r="R3" s="189"/>
      <c r="S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189"/>
      <c r="G33" s="189"/>
      <c r="I33" s="189"/>
    </row>
    <row r="34" spans="2:125" ht="13" x14ac:dyDescent="0.2">
      <c r="C34" s="189"/>
      <c r="P34" s="189"/>
      <c r="R34" s="189"/>
      <c r="U34" s="189"/>
    </row>
    <row r="35" spans="2:125" ht="13" x14ac:dyDescent="0.2">
      <c r="D35" s="189"/>
      <c r="E35" s="189"/>
      <c r="T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row>
    <row r="36" spans="2:125" ht="13" x14ac:dyDescent="0.2">
      <c r="F36" s="189"/>
      <c r="H36" s="189"/>
      <c r="J36" s="189"/>
      <c r="K36" s="189"/>
      <c r="L36" s="189"/>
      <c r="M36" s="189"/>
      <c r="N36" s="189"/>
      <c r="O36" s="189"/>
      <c r="Q36" s="189"/>
      <c r="S36" s="189"/>
      <c r="V36" s="189"/>
    </row>
    <row r="37" spans="2:125" ht="13" x14ac:dyDescent="0.2"/>
    <row r="38" spans="2:125" ht="13" x14ac:dyDescent="0.2"/>
    <row r="39" spans="2:125" ht="13" x14ac:dyDescent="0.2"/>
    <row r="40" spans="2:125" ht="13" x14ac:dyDescent="0.2">
      <c r="U40" s="189"/>
    </row>
    <row r="41" spans="2:125" ht="13" x14ac:dyDescent="0.2">
      <c r="R41" s="189"/>
    </row>
    <row r="42" spans="2:125" ht="13" x14ac:dyDescent="0.2">
      <c r="T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row>
    <row r="43" spans="2:125" ht="13" x14ac:dyDescent="0.2">
      <c r="Q43" s="189"/>
      <c r="S43" s="189"/>
      <c r="V43" s="18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90" t="s">
        <v>515</v>
      </c>
    </row>
  </sheetData>
  <sheetProtection algorithmName="SHA-512" hashValue="LtPwmTnDiy17RGrYTu+U4fLgyiO/ecZEVFVxQ9DqpzrhhmMTGW/BCJlJXJYO8iO91Mzn8kVpjsP1N0fOekKFag==" saltValue="gW+IbQd78FpflOiyqqFe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A331-C1D3-41AC-B4E5-2864B795CC8A}">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287"/>
      <c r="C47" s="1130" t="s">
        <v>3</v>
      </c>
      <c r="D47" s="1130"/>
      <c r="E47" s="1131"/>
      <c r="F47" s="288">
        <v>0.83</v>
      </c>
      <c r="G47" s="289">
        <v>1.1299999999999999</v>
      </c>
      <c r="H47" s="289">
        <v>3.81</v>
      </c>
      <c r="I47" s="289">
        <v>6.85</v>
      </c>
      <c r="J47" s="290">
        <v>8.6199999999999992</v>
      </c>
    </row>
    <row r="48" spans="2:10" ht="57.75" customHeight="1" x14ac:dyDescent="0.2">
      <c r="B48" s="291"/>
      <c r="C48" s="1132" t="s">
        <v>4</v>
      </c>
      <c r="D48" s="1132"/>
      <c r="E48" s="1133"/>
      <c r="F48" s="292">
        <v>0.8</v>
      </c>
      <c r="G48" s="293">
        <v>0.65</v>
      </c>
      <c r="H48" s="293">
        <v>0.64</v>
      </c>
      <c r="I48" s="293">
        <v>3.09</v>
      </c>
      <c r="J48" s="294">
        <v>3.41</v>
      </c>
    </row>
    <row r="49" spans="2:10" ht="57.75" customHeight="1" thickBot="1" x14ac:dyDescent="0.25">
      <c r="B49" s="295"/>
      <c r="C49" s="1134" t="s">
        <v>5</v>
      </c>
      <c r="D49" s="1134"/>
      <c r="E49" s="1135"/>
      <c r="F49" s="296" t="s">
        <v>571</v>
      </c>
      <c r="G49" s="297">
        <v>0.17</v>
      </c>
      <c r="H49" s="297">
        <v>2.69</v>
      </c>
      <c r="I49" s="297">
        <v>5.71</v>
      </c>
      <c r="J49" s="298">
        <v>1.83</v>
      </c>
    </row>
    <row r="50" spans="2:10" ht="13" x14ac:dyDescent="0.2"/>
  </sheetData>
  <sheetProtection algorithmName="SHA-512" hashValue="gZY51/PzqF3DlH+O8etxMJl6h/xtwR+odWPdHMY4uQVN1XTLqp56rm3RGOjOa0tmNBzppVfTMZUwjUSKzP3DxA==" saltValue="6lAJQxbB3tEF+gcjZucR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2024-03-27T02:34:42Z</dcterms:created>
  <dcterms:modified xsi:type="dcterms:W3CDTF">2024-03-27T02:35:48Z</dcterms:modified>
  <cp:category/>
</cp:coreProperties>
</file>